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Пр9_объект" sheetId="1" r:id="rId1"/>
  </sheets>
  <definedNames>
    <definedName name="_xlnm.Print_Titles" localSheetId="0">Пр9_объект!$10:$12</definedName>
    <definedName name="_xlnm.Print_Area" localSheetId="0">Пр9_объект!$A$1:$F$46</definedName>
  </definedNames>
  <calcPr calcId="144525"/>
</workbook>
</file>

<file path=xl/calcChain.xml><?xml version="1.0" encoding="utf-8"?>
<calcChain xmlns="http://schemas.openxmlformats.org/spreadsheetml/2006/main">
  <c r="F13" i="1" l="1"/>
  <c r="E13" i="1"/>
  <c r="D13" i="1"/>
  <c r="D46" i="1"/>
  <c r="F42" i="1" l="1"/>
  <c r="F34" i="1"/>
  <c r="F41" i="1" l="1"/>
  <c r="F37" i="1"/>
  <c r="D37" i="1"/>
  <c r="F33" i="1"/>
  <c r="D30" i="1"/>
  <c r="D29" i="1"/>
  <c r="D28" i="1"/>
  <c r="F26" i="1" l="1"/>
  <c r="D23" i="1" l="1"/>
  <c r="D38" i="1" l="1"/>
  <c r="D36" i="1" l="1"/>
  <c r="D15" i="1" l="1"/>
  <c r="D16" i="1"/>
  <c r="D17" i="1"/>
  <c r="D18" i="1"/>
  <c r="D19" i="1"/>
  <c r="D20" i="1"/>
  <c r="D21" i="1"/>
  <c r="D22" i="1"/>
  <c r="D25" i="1"/>
  <c r="D26" i="1"/>
  <c r="D27" i="1"/>
  <c r="D31" i="1"/>
  <c r="D32" i="1"/>
  <c r="D33" i="1"/>
  <c r="D34" i="1"/>
  <c r="D35" i="1"/>
  <c r="D39" i="1"/>
  <c r="D40" i="1"/>
  <c r="D41" i="1"/>
  <c r="D42" i="1"/>
  <c r="D43" i="1"/>
  <c r="D44" i="1"/>
  <c r="D45" i="1"/>
  <c r="D14" i="1"/>
  <c r="I14" i="1"/>
  <c r="D24" i="1"/>
  <c r="H14" i="1" l="1"/>
  <c r="G14" i="1"/>
</calcChain>
</file>

<file path=xl/sharedStrings.xml><?xml version="1.0" encoding="utf-8"?>
<sst xmlns="http://schemas.openxmlformats.org/spreadsheetml/2006/main" count="78" uniqueCount="59">
  <si>
    <t>Приложение 9</t>
  </si>
  <si>
    <t>к проекту закона Республики Тыва</t>
  </si>
  <si>
    <t>"О республиканском бюджете Республики Тыва</t>
  </si>
  <si>
    <t xml:space="preserve">РАСПРЕДЕЛЕНИЕ
БЮДЖЕТНЫХ АССИГНОВАНИЙ НА ОСУЩЕСТВЛЕНИЕ БЮДЖЕТНЫХ
ИНВЕСТИЦИЙ В ОБЪЕКТЫ КАПИТАЛЬНОГО СТРОИТЕЛЬСТВА
ГОСУДАРСТВЕННОЙ СОБСТВЕННОСТИ РЕСПУБЛИКИ АЛТАЙ СМЕТНОЙ
СТОИМОСТЬЮ БОЛЕЕ 100 МИЛЛИОНОВ РУБЛЕЙ (ЗА ИСКЛЮЧЕНИЕМ
СТРОИТЕЛЬСТВА И РЕКОНСТРУКЦИИ АВТОМОБИЛЬНЫХ ДОРОГ ОБЩЕГО
ПОЛЬЗОВАНИЯ РЕГИОНАЛЬНОГО ЗНАЧЕНИЯ И ИСКУССТВЕННЫХ
СООРУЖЕНИЙ НА НИХ ЗА СЧЕТ СРЕДСТВ ДОРОЖНОГО ФОНДА
РЕСПУБЛИКИ АЛТАЙ) НА 2014 ГОД
</t>
  </si>
  <si>
    <t>тыс. рублей</t>
  </si>
  <si>
    <t>№ п/п</t>
  </si>
  <si>
    <t>Наименование объекта и его местонахождение</t>
  </si>
  <si>
    <t>Государственная программа</t>
  </si>
  <si>
    <t>Всего</t>
  </si>
  <si>
    <t>в том числе</t>
  </si>
  <si>
    <t>ФБ</t>
  </si>
  <si>
    <t>РБ</t>
  </si>
  <si>
    <t>Обеспечение жилыми помещениями детей-сирот и детей, оставшихся без попечения родителей</t>
  </si>
  <si>
    <t>Социальная поддержка граждан в Республике Тыва</t>
  </si>
  <si>
    <t>Строительство основного корпуса на 180 мест с помещениями медицинского и бытового обслуживания для дома-интерната в с. Дерзиг-Аксы Каа-Хемского кожууна</t>
  </si>
  <si>
    <t>Капитальный ремонт учреждений социальной сферы республиканской и муниципальной собственности</t>
  </si>
  <si>
    <t>Повышение эффективности и надежности функционирования жилищно-коммунального хозяйства Республики Тыва</t>
  </si>
  <si>
    <t>Строительство инженерных сетей в микрорайоне Монгун г. Кызыл</t>
  </si>
  <si>
    <t>Строительство инженерных сетей в микрорайоне Иркутский г. Кызыл</t>
  </si>
  <si>
    <t>Подключение к инженерным сетям многоквартирных домов для переселения и детей-сирот</t>
  </si>
  <si>
    <t>Развитие образования Республики Тыва</t>
  </si>
  <si>
    <t>Строительство общеобразовательной школы на 825 мест по ул. Кечил-оола, д. 73 г. Кызыл</t>
  </si>
  <si>
    <t>Строительство общеобразовательной школы на 616 мест в г. Чадан Дзун-Хемчикского кожууна</t>
  </si>
  <si>
    <t xml:space="preserve">Капитальный ремонт объектов образования   </t>
  </si>
  <si>
    <t>Развитие культуры и искусства на 2021- 2025 годы</t>
  </si>
  <si>
    <t>Развитие культуры и искусства Республики Тыва</t>
  </si>
  <si>
    <t>Капитальный ремонт объектов культуры</t>
  </si>
  <si>
    <t>Проектирование и строительство Республиканской детской больницы в г. Кызыл</t>
  </si>
  <si>
    <t>Развитие здравоохранения Республики Тыва</t>
  </si>
  <si>
    <t>Капитальный ремонт объектов здравоохранения</t>
  </si>
  <si>
    <t>Строительства СКЦ в пгт. Каа-Хем</t>
  </si>
  <si>
    <t>Развитие физической культуры и спорта Республики Тыва</t>
  </si>
  <si>
    <t>Капитальный ремонт объектов спорта</t>
  </si>
  <si>
    <t>Обеспечение жильем молодых семей</t>
  </si>
  <si>
    <t>Обеспечение жителей Республики Тыва доступным и комфортным жильем</t>
  </si>
  <si>
    <t>Льготная ипотека</t>
  </si>
  <si>
    <t>Переселение граждан из аварийного жилищного фонда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</si>
  <si>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2019 - 2025 годы</t>
  </si>
  <si>
    <t>Реализация мероприятий по комплексному развитию сельских территорий</t>
  </si>
  <si>
    <t>Комплексное развитие сельских территорий Республики Тыва</t>
  </si>
  <si>
    <t>Капитальный ремонт общего имущества многоквартирных домов республики</t>
  </si>
  <si>
    <t>Проектные работы</t>
  </si>
  <si>
    <t xml:space="preserve">Строительство инженерных сетей в микрорайоне Спутник, 3-4 кварталы, г. Кызыл </t>
  </si>
  <si>
    <t>Строительство (реконструкция) объектов водоснабжения</t>
  </si>
  <si>
    <t>Благоустройство прилегающих территорий строящихся многоквартирных домов переселения и для детей-сирот</t>
  </si>
  <si>
    <t>на 2025 год и на плановый период 2026 и 2027 годов"</t>
  </si>
  <si>
    <t>бюджетных ассигнований на осуществление бюджетных инвестиций и предоставление бюджетным и автономным учреждениям, государственным унитарным предприятиям субсидий на осуществление капитальных вложений в объекты государственной собственности Республики Тыва (муниципальной собственности),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(за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Республики Тыва), на 2025 год</t>
  </si>
  <si>
    <t>Государственная поддержка отрасли культуры</t>
  </si>
  <si>
    <t>Развитие сети учреждений культурно-досугового типа</t>
  </si>
  <si>
    <t>Реконструкция и капитальный ремонт региональных и муниципальных музеев</t>
  </si>
  <si>
    <t>Реконструкция и капитальный ремонт региональных и муниципальных театров</t>
  </si>
  <si>
    <t>Капитальный ремонт ГОУ ЛНР «Свердловский лицей №1 имени сестер-подпольщиц Лидии и Светланы Бабарицких» в г. Свердловск</t>
  </si>
  <si>
    <t>Строительство новых объектов здравоохранения (Бурен-Бай-Хаак, Шеми, бажын-Алаак, Хорум-Даг, Хайыракан, Теве-Хая Дзун-Хемчикского кожууна, Эрги-Барлык, Аксы-Барлык, Торгалыг, с.Ий,  Адыр-Кежиг, Чазылары Тоджинского)</t>
  </si>
  <si>
    <t>Строительство спортивного комплекса в г. Кызыл, на 2025 г. - проект "Физкультурно-спортивный зал "Восток"в г. Кызыле"</t>
  </si>
  <si>
    <t>Создание плавательного бассейна в г. Кызыл</t>
  </si>
  <si>
    <t>Непрограммное направление в области национальной экономики</t>
  </si>
  <si>
    <t>Капитальный ремонт зданий аппарата управления органов исполнительной власти и местного самоуправления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</si>
  <si>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</si>
  <si>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Завершение строительства ТИГПИ г. Кызыл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</si>
</sst>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[$-419]General"/>
    <numFmt numFmtId="165" formatCode="#,##0.0&quot; &quot;;[Red]&quot;-&quot;#,##0.0&quot; &quot;"/>
    <numFmt numFmtId="166" formatCode="#,##0.00&quot; &quot;[$руб.-419];[Red]&quot;-&quot;#,##0.00&quot; &quot;[$руб.-419]"/>
    <numFmt numFmtId="167" formatCode="_-* #,##0.00&quot;р.&quot;_-;\-* #,##0.00&quot;р.&quot;_-;_-* &quot;-&quot;??&quot;р.&quot;_-;_-@_-"/>
    <numFmt numFmtId="168" formatCode="&quot;Да&quot;;&quot;Да&quot;;&quot;Нет&quot;"/>
    <numFmt numFmtId="169" formatCode="_(* #,##0.00_);_(* \(#,##0.00\);_(* &quot;-&quot;??_);_(@_)"/>
    <numFmt numFmtId="170" formatCode="_-* #,##0.00_р_._-;\-* #,##0.00_р_._-;_-* &quot;-&quot;??_р_._-;_-@_-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0"/>
      <color rgb="FF000000"/>
      <name val="Arial1"/>
      <charset val="204"/>
    </font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0">
    <xf numFmtId="0" fontId="0" fillId="0" borderId="0"/>
    <xf numFmtId="164" fontId="2" fillId="0" borderId="0" applyBorder="0" applyProtection="0"/>
    <xf numFmtId="164" fontId="10" fillId="0" borderId="0" applyBorder="0" applyProtection="0"/>
    <xf numFmtId="0" fontId="1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13" fillId="0" borderId="0" applyNumberFormat="0" applyBorder="0" applyProtection="0"/>
    <xf numFmtId="166" fontId="13" fillId="0" borderId="0" applyBorder="0" applyProtection="0"/>
    <xf numFmtId="0" fontId="14" fillId="0" borderId="0">
      <alignment horizontal="center" vertical="top"/>
    </xf>
    <xf numFmtId="0" fontId="15" fillId="0" borderId="0">
      <alignment horizontal="left" vertical="top"/>
    </xf>
    <xf numFmtId="0" fontId="16" fillId="0" borderId="0">
      <alignment horizontal="left" vertical="top"/>
    </xf>
    <xf numFmtId="0" fontId="17" fillId="0" borderId="0">
      <alignment horizontal="left" vertical="center"/>
    </xf>
    <xf numFmtId="0" fontId="18" fillId="0" borderId="0">
      <alignment horizontal="left" vertical="top"/>
    </xf>
    <xf numFmtId="0" fontId="17" fillId="0" borderId="0">
      <alignment horizontal="center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9" fillId="0" borderId="0">
      <alignment horizontal="right" vertical="top"/>
    </xf>
    <xf numFmtId="0" fontId="16" fillId="0" borderId="0">
      <alignment horizontal="left" vertical="center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7" fillId="0" borderId="0">
      <alignment horizontal="left" vertical="top"/>
    </xf>
    <xf numFmtId="0" fontId="19" fillId="0" borderId="0">
      <alignment horizontal="center" vertical="top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5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right" vertical="center"/>
    </xf>
    <xf numFmtId="0" fontId="16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7" fillId="0" borderId="0">
      <alignment horizontal="right" vertical="center"/>
    </xf>
    <xf numFmtId="0" fontId="16" fillId="0" borderId="0">
      <alignment horizontal="left" vertical="center"/>
    </xf>
    <xf numFmtId="0" fontId="18" fillId="0" borderId="0">
      <alignment horizontal="left" vertical="top"/>
    </xf>
    <xf numFmtId="0" fontId="16" fillId="0" borderId="0">
      <alignment horizontal="right" vertical="center"/>
    </xf>
    <xf numFmtId="0" fontId="17" fillId="0" borderId="0">
      <alignment horizontal="right" vertical="center"/>
    </xf>
    <xf numFmtId="0" fontId="18" fillId="0" borderId="0">
      <alignment horizontal="left" vertical="top"/>
    </xf>
    <xf numFmtId="0" fontId="17" fillId="0" borderId="0">
      <alignment horizontal="left" vertical="center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6" fillId="0" borderId="0">
      <alignment horizontal="left" vertical="center"/>
    </xf>
    <xf numFmtId="0" fontId="18" fillId="0" borderId="0">
      <alignment horizontal="left" vertical="top"/>
    </xf>
    <xf numFmtId="0" fontId="17" fillId="0" borderId="0">
      <alignment horizontal="left" vertical="top"/>
    </xf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2" applyNumberFormat="0" applyAlignment="0" applyProtection="0"/>
    <xf numFmtId="0" fontId="22" fillId="11" borderId="3" applyNumberFormat="0" applyAlignment="0" applyProtection="0"/>
    <xf numFmtId="0" fontId="23" fillId="11" borderId="2" applyNumberFormat="0" applyAlignment="0" applyProtection="0"/>
    <xf numFmtId="0" fontId="24" fillId="0" borderId="4" applyNumberFormat="0">
      <alignment horizontal="right" vertical="top"/>
    </xf>
    <xf numFmtId="0" fontId="24" fillId="0" borderId="4" applyNumberFormat="0">
      <alignment horizontal="right" vertical="top"/>
    </xf>
    <xf numFmtId="0" fontId="24" fillId="12" borderId="4" applyNumberFormat="0">
      <alignment horizontal="right" vertical="top"/>
    </xf>
    <xf numFmtId="0" fontId="24" fillId="0" borderId="0"/>
    <xf numFmtId="167" fontId="1" fillId="0" borderId="0" applyFont="0" applyFill="0" applyBorder="0" applyAlignment="0" applyProtection="0"/>
    <xf numFmtId="49" fontId="24" fillId="11" borderId="4">
      <alignment horizontal="left" vertical="top"/>
    </xf>
    <xf numFmtId="49" fontId="25" fillId="0" borderId="4">
      <alignment horizontal="left" vertical="top"/>
    </xf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4" fillId="13" borderId="4">
      <alignment horizontal="left" vertical="top" wrapText="1"/>
    </xf>
    <xf numFmtId="0" fontId="25" fillId="0" borderId="4">
      <alignment horizontal="left" vertical="top" wrapText="1"/>
    </xf>
    <xf numFmtId="0" fontId="24" fillId="14" borderId="4">
      <alignment horizontal="left" vertical="top" wrapText="1"/>
    </xf>
    <xf numFmtId="0" fontId="24" fillId="15" borderId="4">
      <alignment horizontal="left" vertical="top" wrapText="1"/>
    </xf>
    <xf numFmtId="0" fontId="24" fillId="16" borderId="4">
      <alignment horizontal="left" vertical="top" wrapText="1"/>
    </xf>
    <xf numFmtId="0" fontId="24" fillId="17" borderId="4">
      <alignment horizontal="left" vertical="top" wrapText="1"/>
    </xf>
    <xf numFmtId="0" fontId="24" fillId="0" borderId="4">
      <alignment horizontal="left" vertical="top" wrapText="1"/>
    </xf>
    <xf numFmtId="0" fontId="29" fillId="0" borderId="0">
      <alignment horizontal="left" vertical="top"/>
    </xf>
    <xf numFmtId="0" fontId="30" fillId="0" borderId="8" applyNumberFormat="0" applyFill="0" applyAlignment="0" applyProtection="0"/>
    <xf numFmtId="0" fontId="31" fillId="18" borderId="9" applyNumberFormat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4" fillId="0" borderId="0"/>
    <xf numFmtId="0" fontId="15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34" fillId="0" borderId="0"/>
    <xf numFmtId="0" fontId="24" fillId="0" borderId="0"/>
    <xf numFmtId="0" fontId="35" fillId="0" borderId="0"/>
    <xf numFmtId="0" fontId="1" fillId="0" borderId="0"/>
    <xf numFmtId="0" fontId="24" fillId="13" borderId="10" applyNumberFormat="0">
      <alignment horizontal="right" vertical="top"/>
    </xf>
    <xf numFmtId="0" fontId="24" fillId="14" borderId="10" applyNumberFormat="0">
      <alignment horizontal="right" vertical="top"/>
    </xf>
    <xf numFmtId="0" fontId="24" fillId="0" borderId="4" applyNumberFormat="0">
      <alignment horizontal="right" vertical="top"/>
    </xf>
    <xf numFmtId="0" fontId="24" fillId="0" borderId="4" applyNumberFormat="0">
      <alignment horizontal="right" vertical="top"/>
    </xf>
    <xf numFmtId="0" fontId="24" fillId="15" borderId="10" applyNumberFormat="0">
      <alignment horizontal="right" vertical="top"/>
    </xf>
    <xf numFmtId="0" fontId="24" fillId="0" borderId="4" applyNumberFormat="0">
      <alignment horizontal="right" vertical="top"/>
    </xf>
    <xf numFmtId="0" fontId="36" fillId="20" borderId="0" applyNumberFormat="0" applyBorder="0" applyAlignment="0" applyProtection="0"/>
    <xf numFmtId="0" fontId="37" fillId="0" borderId="0" applyNumberFormat="0" applyFill="0" applyBorder="0" applyAlignment="0" applyProtection="0"/>
    <xf numFmtId="0" fontId="24" fillId="21" borderId="11" applyNumberFormat="0" applyFont="0" applyAlignment="0" applyProtection="0"/>
    <xf numFmtId="9" fontId="24" fillId="0" borderId="0" applyFont="0" applyFill="0" applyBorder="0" applyAlignment="0" applyProtection="0"/>
    <xf numFmtId="49" fontId="38" fillId="19" borderId="4">
      <alignment horizontal="left" vertical="top" wrapText="1"/>
    </xf>
    <xf numFmtId="49" fontId="24" fillId="0" borderId="4">
      <alignment horizontal="left" vertical="top" wrapText="1"/>
    </xf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41" fillId="22" borderId="0" applyNumberFormat="0" applyBorder="0" applyAlignment="0" applyProtection="0"/>
    <xf numFmtId="0" fontId="24" fillId="17" borderId="4">
      <alignment horizontal="left" vertical="top" wrapText="1"/>
    </xf>
    <xf numFmtId="0" fontId="24" fillId="0" borderId="4">
      <alignment horizontal="left" vertical="top" wrapText="1"/>
    </xf>
  </cellStyleXfs>
  <cellXfs count="40">
    <xf numFmtId="0" fontId="0" fillId="0" borderId="0" xfId="0"/>
    <xf numFmtId="164" fontId="2" fillId="0" borderId="0" xfId="1" applyFont="1" applyFill="1" applyAlignment="1" applyProtection="1"/>
    <xf numFmtId="164" fontId="2" fillId="3" borderId="0" xfId="1" applyFont="1" applyFill="1" applyAlignment="1" applyProtection="1"/>
    <xf numFmtId="164" fontId="2" fillId="3" borderId="0" xfId="1" applyFont="1" applyFill="1" applyAlignment="1" applyProtection="1">
      <alignment horizontal="left" vertical="center" wrapText="1"/>
    </xf>
    <xf numFmtId="164" fontId="3" fillId="3" borderId="0" xfId="1" applyFont="1" applyFill="1" applyAlignment="1" applyProtection="1"/>
    <xf numFmtId="164" fontId="4" fillId="3" borderId="0" xfId="1" applyFont="1" applyFill="1" applyAlignment="1" applyProtection="1">
      <alignment horizontal="right" vertical="center"/>
    </xf>
    <xf numFmtId="164" fontId="4" fillId="3" borderId="0" xfId="1" applyFont="1" applyFill="1" applyAlignment="1" applyProtection="1">
      <alignment horizontal="left" vertical="center" wrapText="1"/>
    </xf>
    <xf numFmtId="164" fontId="5" fillId="0" borderId="0" xfId="1" applyFont="1" applyFill="1" applyAlignment="1" applyProtection="1">
      <alignment vertical="center" wrapText="1"/>
    </xf>
    <xf numFmtId="164" fontId="5" fillId="3" borderId="0" xfId="1" applyFont="1" applyFill="1" applyAlignment="1" applyProtection="1">
      <alignment vertical="center" wrapText="1"/>
    </xf>
    <xf numFmtId="164" fontId="5" fillId="3" borderId="0" xfId="1" applyFont="1" applyFill="1" applyAlignment="1" applyProtection="1">
      <alignment horizontal="left" vertical="center" wrapText="1"/>
    </xf>
    <xf numFmtId="164" fontId="6" fillId="3" borderId="0" xfId="1" applyFont="1" applyFill="1" applyAlignment="1" applyProtection="1">
      <alignment horizontal="left" vertical="center" wrapText="1"/>
    </xf>
    <xf numFmtId="164" fontId="7" fillId="3" borderId="0" xfId="1" applyFont="1" applyFill="1" applyAlignment="1" applyProtection="1">
      <alignment horizontal="right" vertical="center"/>
    </xf>
    <xf numFmtId="164" fontId="3" fillId="3" borderId="0" xfId="1" applyFont="1" applyFill="1" applyAlignment="1" applyProtection="1">
      <alignment horizontal="center" vertical="center"/>
    </xf>
    <xf numFmtId="164" fontId="5" fillId="3" borderId="1" xfId="1" applyFont="1" applyFill="1" applyBorder="1" applyAlignment="1" applyProtection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 wrapText="1"/>
    </xf>
    <xf numFmtId="164" fontId="9" fillId="3" borderId="0" xfId="1" applyFont="1" applyFill="1" applyAlignment="1" applyProtection="1"/>
    <xf numFmtId="164" fontId="5" fillId="0" borderId="0" xfId="1" applyFont="1" applyFill="1" applyAlignment="1" applyProtection="1">
      <alignment horizontal="center" vertical="center" wrapText="1"/>
    </xf>
    <xf numFmtId="164" fontId="5" fillId="3" borderId="0" xfId="1" applyFont="1" applyFill="1" applyAlignment="1" applyProtection="1">
      <alignment horizontal="center" vertical="center" wrapText="1"/>
    </xf>
    <xf numFmtId="165" fontId="5" fillId="3" borderId="0" xfId="1" applyNumberFormat="1" applyFont="1" applyFill="1" applyAlignment="1" applyProtection="1">
      <alignment horizontal="center" vertical="center" wrapText="1"/>
    </xf>
    <xf numFmtId="165" fontId="5" fillId="3" borderId="0" xfId="2" applyNumberFormat="1" applyFont="1" applyFill="1" applyAlignment="1" applyProtection="1">
      <alignment horizontal="center" vertical="center"/>
    </xf>
    <xf numFmtId="164" fontId="5" fillId="3" borderId="0" xfId="1" applyFont="1" applyFill="1" applyAlignment="1" applyProtection="1">
      <alignment horizontal="center" vertical="center"/>
    </xf>
    <xf numFmtId="164" fontId="4" fillId="0" borderId="0" xfId="1" applyFont="1" applyFill="1" applyAlignment="1" applyProtection="1">
      <alignment horizontal="center" vertical="center" wrapText="1"/>
    </xf>
    <xf numFmtId="165" fontId="4" fillId="3" borderId="0" xfId="1" applyNumberFormat="1" applyFont="1" applyFill="1" applyAlignment="1" applyProtection="1">
      <alignment horizontal="center" vertical="center" wrapText="1"/>
    </xf>
    <xf numFmtId="165" fontId="4" fillId="3" borderId="0" xfId="1" applyNumberFormat="1" applyFont="1" applyFill="1" applyAlignment="1" applyProtection="1"/>
    <xf numFmtId="164" fontId="4" fillId="3" borderId="0" xfId="1" applyFont="1" applyFill="1" applyAlignment="1" applyProtection="1"/>
    <xf numFmtId="165" fontId="2" fillId="3" borderId="0" xfId="1" applyNumberFormat="1" applyFont="1" applyFill="1" applyAlignment="1" applyProtection="1"/>
    <xf numFmtId="164" fontId="4" fillId="3" borderId="0" xfId="2" applyFont="1" applyFill="1" applyAlignment="1" applyProtection="1">
      <alignment horizontal="left" vertical="center" wrapText="1"/>
    </xf>
    <xf numFmtId="164" fontId="10" fillId="3" borderId="0" xfId="2" applyFont="1" applyFill="1" applyAlignment="1" applyProtection="1">
      <alignment horizontal="left" vertical="center"/>
    </xf>
    <xf numFmtId="164" fontId="4" fillId="0" borderId="0" xfId="1" applyFont="1" applyFill="1" applyAlignment="1" applyProtection="1">
      <alignment wrapText="1"/>
    </xf>
    <xf numFmtId="164" fontId="4" fillId="3" borderId="0" xfId="1" applyFont="1" applyFill="1" applyAlignment="1" applyProtection="1">
      <alignment wrapText="1"/>
    </xf>
    <xf numFmtId="164" fontId="2" fillId="3" borderId="0" xfId="1" applyFont="1" applyFill="1" applyAlignment="1" applyProtection="1">
      <alignment horizontal="left" vertical="center"/>
    </xf>
    <xf numFmtId="0" fontId="11" fillId="0" borderId="0" xfId="3"/>
    <xf numFmtId="165" fontId="4" fillId="3" borderId="0" xfId="1" applyNumberFormat="1" applyFont="1" applyFill="1" applyAlignment="1" applyProtection="1">
      <alignment horizontal="center" vertical="center"/>
    </xf>
    <xf numFmtId="0" fontId="42" fillId="23" borderId="0" xfId="107" applyFont="1" applyFill="1" applyAlignment="1">
      <alignment vertical="center" wrapText="1"/>
    </xf>
    <xf numFmtId="165" fontId="5" fillId="0" borderId="0" xfId="1" applyNumberFormat="1" applyFont="1" applyFill="1" applyAlignment="1" applyProtection="1">
      <alignment horizontal="center" vertical="center" wrapText="1"/>
    </xf>
    <xf numFmtId="165" fontId="4" fillId="0" borderId="0" xfId="1" applyNumberFormat="1" applyFont="1" applyFill="1" applyAlignment="1" applyProtection="1">
      <alignment horizontal="center" vertical="center" wrapText="1"/>
    </xf>
    <xf numFmtId="0" fontId="42" fillId="23" borderId="0" xfId="107" applyFont="1" applyFill="1" applyBorder="1" applyAlignment="1">
      <alignment horizontal="left" vertical="center" wrapText="1"/>
    </xf>
    <xf numFmtId="164" fontId="5" fillId="3" borderId="0" xfId="1" applyFont="1" applyFill="1" applyAlignment="1" applyProtection="1">
      <alignment horizontal="center" vertical="center" wrapText="1"/>
    </xf>
    <xf numFmtId="164" fontId="8" fillId="0" borderId="1" xfId="1" applyFont="1" applyFill="1" applyBorder="1" applyAlignment="1" applyProtection="1">
      <alignment horizontal="center" vertical="center" wrapText="1"/>
    </xf>
    <xf numFmtId="164" fontId="5" fillId="3" borderId="1" xfId="1" applyFont="1" applyFill="1" applyBorder="1" applyAlignment="1" applyProtection="1">
      <alignment horizontal="center" vertical="center" wrapText="1"/>
    </xf>
  </cellXfs>
  <cellStyles count="160">
    <cellStyle name="20% - Акцент6 2" xfId="4"/>
    <cellStyle name="20% - Акцент6 3" xfId="5"/>
    <cellStyle name="20% - Акцент6 3 2" xfId="6"/>
    <cellStyle name="20% - Акцент6 3 2 2" xfId="7"/>
    <cellStyle name="20% - Акцент6 3 2 2 2" xfId="8"/>
    <cellStyle name="20% - Акцент6 3 2 2 3" xfId="9"/>
    <cellStyle name="Excel Built-in Normal" xfId="2"/>
    <cellStyle name="Heading" xfId="10"/>
    <cellStyle name="Heading1" xfId="11"/>
    <cellStyle name="Result" xfId="12"/>
    <cellStyle name="Result2" xfId="13"/>
    <cellStyle name="S0" xfId="14"/>
    <cellStyle name="S1" xfId="15"/>
    <cellStyle name="S1 2" xfId="16"/>
    <cellStyle name="S10" xfId="17"/>
    <cellStyle name="S10 2" xfId="18"/>
    <cellStyle name="S11" xfId="19"/>
    <cellStyle name="S11 2" xfId="20"/>
    <cellStyle name="S12" xfId="21"/>
    <cellStyle name="S13" xfId="22"/>
    <cellStyle name="S13 2" xfId="23"/>
    <cellStyle name="S14" xfId="24"/>
    <cellStyle name="S14 2" xfId="25"/>
    <cellStyle name="S15" xfId="26"/>
    <cellStyle name="S15 2" xfId="27"/>
    <cellStyle name="S16" xfId="28"/>
    <cellStyle name="S16 2" xfId="29"/>
    <cellStyle name="S17" xfId="30"/>
    <cellStyle name="S17 2" xfId="31"/>
    <cellStyle name="S18" xfId="32"/>
    <cellStyle name="S18 2" xfId="33"/>
    <cellStyle name="S19" xfId="34"/>
    <cellStyle name="S2" xfId="35"/>
    <cellStyle name="S2 2" xfId="36"/>
    <cellStyle name="S20" xfId="37"/>
    <cellStyle name="S21" xfId="38"/>
    <cellStyle name="S22" xfId="39"/>
    <cellStyle name="S22 2" xfId="40"/>
    <cellStyle name="S23" xfId="41"/>
    <cellStyle name="S23 2" xfId="42"/>
    <cellStyle name="S24" xfId="43"/>
    <cellStyle name="S25" xfId="44"/>
    <cellStyle name="S3" xfId="45"/>
    <cellStyle name="S3 2" xfId="46"/>
    <cellStyle name="S4" xfId="47"/>
    <cellStyle name="S4 2" xfId="48"/>
    <cellStyle name="S5" xfId="49"/>
    <cellStyle name="S5 2" xfId="50"/>
    <cellStyle name="S6" xfId="51"/>
    <cellStyle name="S6 2" xfId="52"/>
    <cellStyle name="S7" xfId="53"/>
    <cellStyle name="S7 2" xfId="54"/>
    <cellStyle name="S8" xfId="55"/>
    <cellStyle name="S8 2" xfId="56"/>
    <cellStyle name="S9" xfId="57"/>
    <cellStyle name="S9 2" xfId="58"/>
    <cellStyle name="Акцент1 2" xfId="59"/>
    <cellStyle name="Акцент2 2" xfId="60"/>
    <cellStyle name="Акцент3 2" xfId="61"/>
    <cellStyle name="Акцент4 2" xfId="62"/>
    <cellStyle name="Акцент5 2" xfId="63"/>
    <cellStyle name="Акцент6 2" xfId="64"/>
    <cellStyle name="Ввод  2" xfId="65"/>
    <cellStyle name="Вывод 2" xfId="66"/>
    <cellStyle name="Вычисление 2" xfId="67"/>
    <cellStyle name="Данные (редактируемые)" xfId="68"/>
    <cellStyle name="Данные (только для чтения)" xfId="69"/>
    <cellStyle name="Данные для удаления" xfId="70"/>
    <cellStyle name="Денежный 2" xfId="71"/>
    <cellStyle name="Денежный 3" xfId="72"/>
    <cellStyle name="Заголовки полей" xfId="73"/>
    <cellStyle name="Заголовки полей [печать]" xfId="74"/>
    <cellStyle name="Заголовок 1 2" xfId="75"/>
    <cellStyle name="Заголовок 2 2" xfId="76"/>
    <cellStyle name="Заголовок 3 2" xfId="77"/>
    <cellStyle name="Заголовок 4 2" xfId="78"/>
    <cellStyle name="Заголовок меры" xfId="79"/>
    <cellStyle name="Заголовок показателя [печать]" xfId="80"/>
    <cellStyle name="Заголовок показателя константы" xfId="81"/>
    <cellStyle name="Заголовок результата расчета" xfId="82"/>
    <cellStyle name="Заголовок свободного показателя" xfId="83"/>
    <cellStyle name="Значение фильтра" xfId="84"/>
    <cellStyle name="Значение фильтра [печать]" xfId="85"/>
    <cellStyle name="Информация о задаче" xfId="86"/>
    <cellStyle name="Итог 2" xfId="87"/>
    <cellStyle name="Контрольная ячейка 2" xfId="88"/>
    <cellStyle name="Название 2" xfId="89"/>
    <cellStyle name="Нейтральный 2" xfId="90"/>
    <cellStyle name="Обычный" xfId="0" builtinId="0"/>
    <cellStyle name="Обычный 10" xfId="91"/>
    <cellStyle name="Обычный 10 2" xfId="92"/>
    <cellStyle name="Обычный 10 3" xfId="93"/>
    <cellStyle name="Обычный 10 4" xfId="94"/>
    <cellStyle name="Обычный 11" xfId="95"/>
    <cellStyle name="Обычный 11 2" xfId="96"/>
    <cellStyle name="Обычный 12" xfId="97"/>
    <cellStyle name="Обычный 12 2" xfId="98"/>
    <cellStyle name="Обычный 13" xfId="99"/>
    <cellStyle name="Обычный 13 2" xfId="100"/>
    <cellStyle name="Обычный 14" xfId="101"/>
    <cellStyle name="Обычный 14 2" xfId="102"/>
    <cellStyle name="Обычный 15" xfId="103"/>
    <cellStyle name="Обычный 15 2" xfId="104"/>
    <cellStyle name="Обычный 16" xfId="105"/>
    <cellStyle name="Обычный 16 2" xfId="106"/>
    <cellStyle name="Обычный 17" xfId="3"/>
    <cellStyle name="Обычный 2" xfId="107"/>
    <cellStyle name="Обычный 2 2" xfId="108"/>
    <cellStyle name="Обычный 2 2 2" xfId="109"/>
    <cellStyle name="Обычный 2 2 2 2" xfId="110"/>
    <cellStyle name="Обычный 2 3" xfId="111"/>
    <cellStyle name="Обычный 2 3 2" xfId="112"/>
    <cellStyle name="Обычный 2 4" xfId="113"/>
    <cellStyle name="Обычный 2 5" xfId="114"/>
    <cellStyle name="Обычный 2 6" xfId="115"/>
    <cellStyle name="Обычный 2 7" xfId="116"/>
    <cellStyle name="Обычный 2 8" xfId="1"/>
    <cellStyle name="Обычный 3" xfId="117"/>
    <cellStyle name="Обычный 3 2" xfId="118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6 2" xfId="126"/>
    <cellStyle name="Обычный 7" xfId="127"/>
    <cellStyle name="Обычный 8" xfId="128"/>
    <cellStyle name="Обычный 8 2" xfId="129"/>
    <cellStyle name="Обычный 9" xfId="130"/>
    <cellStyle name="Обычный 9 2" xfId="131"/>
    <cellStyle name="Отдельная ячейка" xfId="132"/>
    <cellStyle name="Отдельная ячейка - константа" xfId="133"/>
    <cellStyle name="Отдельная ячейка - константа [печать]" xfId="134"/>
    <cellStyle name="Отдельная ячейка [печать]" xfId="135"/>
    <cellStyle name="Отдельная ячейка-результат" xfId="136"/>
    <cellStyle name="Отдельная ячейка-результат [печать]" xfId="137"/>
    <cellStyle name="Плохой 2" xfId="138"/>
    <cellStyle name="Пояснение 2" xfId="139"/>
    <cellStyle name="Примечание 2" xfId="140"/>
    <cellStyle name="Процентный 2" xfId="141"/>
    <cellStyle name="Свойства элементов измерения" xfId="142"/>
    <cellStyle name="Свойства элементов измерения [печать]" xfId="143"/>
    <cellStyle name="Связанная ячейка 2" xfId="144"/>
    <cellStyle name="Текст предупреждения 2" xfId="145"/>
    <cellStyle name="Финансовый 2" xfId="146"/>
    <cellStyle name="Финансовый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5 2" xfId="155"/>
    <cellStyle name="Финансовый 6" xfId="156"/>
    <cellStyle name="Хороший 2" xfId="157"/>
    <cellStyle name="Элементы осей" xfId="158"/>
    <cellStyle name="Элементы осей [печать]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J59"/>
  <sheetViews>
    <sheetView tabSelected="1" view="pageBreakPreview" topLeftCell="A10" zoomScaleNormal="80" zoomScaleSheetLayoutView="100" workbookViewId="0">
      <selection activeCell="A7" sqref="A7:F7"/>
    </sheetView>
  </sheetViews>
  <sheetFormatPr defaultRowHeight="14.25"/>
  <cols>
    <col min="1" max="1" width="6" style="1" customWidth="1"/>
    <col min="2" max="2" width="63.7109375" style="2" customWidth="1"/>
    <col min="3" max="3" width="71.140625" style="3" customWidth="1"/>
    <col min="4" max="4" width="22.140625" style="4" customWidth="1"/>
    <col min="5" max="5" width="17.85546875" style="2" customWidth="1"/>
    <col min="6" max="6" width="17.42578125" style="2" customWidth="1"/>
    <col min="7" max="7" width="18.7109375" style="2" hidden="1" customWidth="1"/>
    <col min="8" max="8" width="16.5703125" style="2" hidden="1" customWidth="1"/>
    <col min="9" max="9" width="13" style="2" hidden="1" customWidth="1"/>
    <col min="10" max="1024" width="9.7109375" style="2" customWidth="1"/>
    <col min="1025" max="1025" width="10.28515625" style="31" customWidth="1"/>
    <col min="1026" max="16384" width="9.140625" style="31"/>
  </cols>
  <sheetData>
    <row r="1" spans="1:9" ht="15.75">
      <c r="F1" s="5" t="s">
        <v>0</v>
      </c>
    </row>
    <row r="2" spans="1:9" ht="15.75">
      <c r="F2" s="5" t="s">
        <v>1</v>
      </c>
    </row>
    <row r="3" spans="1:9" ht="15.75">
      <c r="F3" s="5" t="s">
        <v>2</v>
      </c>
    </row>
    <row r="4" spans="1:9" ht="15.75">
      <c r="F4" s="5" t="s">
        <v>45</v>
      </c>
    </row>
    <row r="5" spans="1:9" ht="15.75">
      <c r="C5" s="6"/>
    </row>
    <row r="6" spans="1:9" ht="15.75" customHeight="1">
      <c r="A6" s="37" t="s">
        <v>3</v>
      </c>
      <c r="B6" s="37"/>
      <c r="C6" s="37"/>
      <c r="D6" s="37"/>
      <c r="E6" s="37"/>
      <c r="F6" s="37"/>
    </row>
    <row r="7" spans="1:9" ht="87.75" customHeight="1">
      <c r="A7" s="37" t="s">
        <v>46</v>
      </c>
      <c r="B7" s="37"/>
      <c r="C7" s="37"/>
      <c r="D7" s="37"/>
      <c r="E7" s="37"/>
      <c r="F7" s="37"/>
    </row>
    <row r="8" spans="1:9" ht="15.75">
      <c r="A8" s="7"/>
      <c r="B8" s="8"/>
      <c r="C8" s="9"/>
    </row>
    <row r="9" spans="1:9" ht="15">
      <c r="C9" s="10"/>
      <c r="F9" s="11" t="s">
        <v>4</v>
      </c>
    </row>
    <row r="10" spans="1:9" s="12" customFormat="1" ht="16.5" customHeight="1">
      <c r="A10" s="38" t="s">
        <v>5</v>
      </c>
      <c r="B10" s="39" t="s">
        <v>6</v>
      </c>
      <c r="C10" s="39" t="s">
        <v>7</v>
      </c>
      <c r="D10" s="39" t="s">
        <v>8</v>
      </c>
      <c r="E10" s="39" t="s">
        <v>9</v>
      </c>
      <c r="F10" s="39"/>
    </row>
    <row r="11" spans="1:9" ht="15.75">
      <c r="A11" s="38"/>
      <c r="B11" s="39"/>
      <c r="C11" s="39"/>
      <c r="D11" s="39"/>
      <c r="E11" s="13" t="s">
        <v>10</v>
      </c>
      <c r="F11" s="13" t="s">
        <v>11</v>
      </c>
    </row>
    <row r="12" spans="1:9" s="15" customFormat="1" ht="1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</row>
    <row r="13" spans="1:9" s="20" customFormat="1" ht="22.5" customHeight="1">
      <c r="A13" s="16"/>
      <c r="B13" s="17" t="s">
        <v>8</v>
      </c>
      <c r="C13" s="9"/>
      <c r="D13" s="18">
        <f>SUM(D14:D46)</f>
        <v>5057357</v>
      </c>
      <c r="E13" s="18">
        <f t="shared" ref="E13:F13" si="0">SUM(E14:E46)</f>
        <v>3884194.1</v>
      </c>
      <c r="F13" s="18">
        <f t="shared" si="0"/>
        <v>1173162.9000000001</v>
      </c>
      <c r="G13" s="18">
        <v>5168981.0999999996</v>
      </c>
      <c r="H13" s="19">
        <v>4298799.2</v>
      </c>
      <c r="I13" s="19">
        <v>870181.9</v>
      </c>
    </row>
    <row r="14" spans="1:9" s="24" customFormat="1" ht="45" customHeight="1">
      <c r="A14" s="21">
        <v>1</v>
      </c>
      <c r="B14" s="6" t="s">
        <v>12</v>
      </c>
      <c r="C14" s="6" t="s">
        <v>13</v>
      </c>
      <c r="D14" s="34">
        <f>+E14+F14</f>
        <v>408470.1</v>
      </c>
      <c r="E14" s="35">
        <v>296530.8</v>
      </c>
      <c r="F14" s="35">
        <v>111939.3</v>
      </c>
      <c r="G14" s="32">
        <f>D13-G13</f>
        <v>-111624.09999999963</v>
      </c>
      <c r="H14" s="32">
        <f>E13-H13</f>
        <v>-414605.10000000009</v>
      </c>
      <c r="I14" s="32">
        <f>F13-I13</f>
        <v>302981.00000000012</v>
      </c>
    </row>
    <row r="15" spans="1:9" s="24" customFormat="1" ht="47.25">
      <c r="A15" s="21">
        <v>2</v>
      </c>
      <c r="B15" s="6" t="s">
        <v>14</v>
      </c>
      <c r="C15" s="6" t="s">
        <v>13</v>
      </c>
      <c r="D15" s="34">
        <f t="shared" ref="D15:D46" si="1">+E15+F15</f>
        <v>3724.2</v>
      </c>
      <c r="E15" s="35"/>
      <c r="F15" s="35">
        <v>3724.2</v>
      </c>
    </row>
    <row r="16" spans="1:9" s="24" customFormat="1" ht="36.75" customHeight="1">
      <c r="A16" s="21">
        <v>3</v>
      </c>
      <c r="B16" s="6" t="s">
        <v>15</v>
      </c>
      <c r="C16" s="6" t="s">
        <v>13</v>
      </c>
      <c r="D16" s="34">
        <f t="shared" si="1"/>
        <v>15000</v>
      </c>
      <c r="E16" s="35"/>
      <c r="F16" s="35">
        <v>15000</v>
      </c>
    </row>
    <row r="17" spans="1:7" ht="50.25" customHeight="1">
      <c r="A17" s="21">
        <v>4</v>
      </c>
      <c r="B17" s="6" t="s">
        <v>42</v>
      </c>
      <c r="C17" s="6" t="s">
        <v>16</v>
      </c>
      <c r="D17" s="34">
        <f t="shared" si="1"/>
        <v>1163.4000000000001</v>
      </c>
      <c r="E17" s="35"/>
      <c r="F17" s="35">
        <v>1163.4000000000001</v>
      </c>
      <c r="G17" s="25"/>
    </row>
    <row r="18" spans="1:7" ht="44.25" customHeight="1">
      <c r="A18" s="21">
        <v>5</v>
      </c>
      <c r="B18" s="6" t="s">
        <v>17</v>
      </c>
      <c r="C18" s="6" t="s">
        <v>16</v>
      </c>
      <c r="D18" s="34">
        <f t="shared" si="1"/>
        <v>15606.6</v>
      </c>
      <c r="E18" s="35"/>
      <c r="F18" s="35">
        <v>15606.6</v>
      </c>
    </row>
    <row r="19" spans="1:7" ht="50.25" customHeight="1">
      <c r="A19" s="21">
        <v>6</v>
      </c>
      <c r="B19" s="6" t="s">
        <v>18</v>
      </c>
      <c r="C19" s="6" t="s">
        <v>16</v>
      </c>
      <c r="D19" s="34">
        <f t="shared" si="1"/>
        <v>174859</v>
      </c>
      <c r="E19" s="35"/>
      <c r="F19" s="35">
        <v>174859</v>
      </c>
    </row>
    <row r="20" spans="1:7" s="24" customFormat="1" ht="31.5">
      <c r="A20" s="21">
        <v>7</v>
      </c>
      <c r="B20" s="6" t="s">
        <v>43</v>
      </c>
      <c r="C20" s="6" t="s">
        <v>16</v>
      </c>
      <c r="D20" s="34">
        <f t="shared" si="1"/>
        <v>5778.5</v>
      </c>
      <c r="E20" s="35"/>
      <c r="F20" s="35">
        <v>5778.5</v>
      </c>
    </row>
    <row r="21" spans="1:7" s="24" customFormat="1" ht="41.25" customHeight="1">
      <c r="A21" s="21">
        <v>8</v>
      </c>
      <c r="B21" s="6" t="s">
        <v>19</v>
      </c>
      <c r="C21" s="6" t="s">
        <v>16</v>
      </c>
      <c r="D21" s="34">
        <f t="shared" si="1"/>
        <v>6134</v>
      </c>
      <c r="E21" s="35"/>
      <c r="F21" s="35">
        <v>6134</v>
      </c>
      <c r="G21" s="23"/>
    </row>
    <row r="22" spans="1:7" s="24" customFormat="1" ht="49.5" customHeight="1">
      <c r="A22" s="21">
        <v>9</v>
      </c>
      <c r="B22" s="6" t="s">
        <v>44</v>
      </c>
      <c r="C22" s="6" t="s">
        <v>16</v>
      </c>
      <c r="D22" s="34">
        <f t="shared" si="1"/>
        <v>20019.900000000001</v>
      </c>
      <c r="E22" s="35"/>
      <c r="F22" s="35">
        <v>20019.900000000001</v>
      </c>
    </row>
    <row r="23" spans="1:7" s="24" customFormat="1" ht="36" customHeight="1">
      <c r="A23" s="21">
        <v>10</v>
      </c>
      <c r="B23" s="36" t="s">
        <v>56</v>
      </c>
      <c r="C23" s="6" t="s">
        <v>55</v>
      </c>
      <c r="D23" s="34">
        <f t="shared" si="1"/>
        <v>35000</v>
      </c>
      <c r="E23" s="35"/>
      <c r="F23" s="35">
        <v>35000</v>
      </c>
    </row>
    <row r="24" spans="1:7" s="24" customFormat="1" ht="54" customHeight="1">
      <c r="A24" s="21">
        <v>11</v>
      </c>
      <c r="B24" s="6" t="s">
        <v>21</v>
      </c>
      <c r="C24" s="6" t="s">
        <v>20</v>
      </c>
      <c r="D24" s="34">
        <f t="shared" si="1"/>
        <v>174242.5</v>
      </c>
      <c r="E24" s="35">
        <v>172500</v>
      </c>
      <c r="F24" s="35">
        <v>1742.5</v>
      </c>
    </row>
    <row r="25" spans="1:7" s="24" customFormat="1" ht="54" customHeight="1">
      <c r="A25" s="21">
        <v>12</v>
      </c>
      <c r="B25" s="6" t="s">
        <v>22</v>
      </c>
      <c r="C25" s="6" t="s">
        <v>20</v>
      </c>
      <c r="D25" s="34">
        <f t="shared" si="1"/>
        <v>147880.19999999998</v>
      </c>
      <c r="E25" s="35">
        <v>146401.29999999999</v>
      </c>
      <c r="F25" s="35">
        <v>1478.9</v>
      </c>
    </row>
    <row r="26" spans="1:7" s="24" customFormat="1" ht="33.75" customHeight="1">
      <c r="A26" s="21">
        <v>13</v>
      </c>
      <c r="B26" s="6" t="s">
        <v>23</v>
      </c>
      <c r="C26" s="6" t="s">
        <v>20</v>
      </c>
      <c r="D26" s="34">
        <f t="shared" si="1"/>
        <v>244039.2</v>
      </c>
      <c r="E26" s="35">
        <v>207618</v>
      </c>
      <c r="F26" s="35">
        <f>6421.2+30000</f>
        <v>36421.199999999997</v>
      </c>
    </row>
    <row r="27" spans="1:7" s="24" customFormat="1" ht="33" customHeight="1">
      <c r="A27" s="21">
        <v>14</v>
      </c>
      <c r="B27" s="6" t="s">
        <v>47</v>
      </c>
      <c r="C27" s="6" t="s">
        <v>24</v>
      </c>
      <c r="D27" s="34">
        <f t="shared" si="1"/>
        <v>489.9</v>
      </c>
      <c r="E27" s="35"/>
      <c r="F27" s="35">
        <v>489.9</v>
      </c>
    </row>
    <row r="28" spans="1:7" s="24" customFormat="1" ht="32.25" customHeight="1">
      <c r="A28" s="21">
        <v>15</v>
      </c>
      <c r="B28" s="6" t="s">
        <v>48</v>
      </c>
      <c r="C28" s="6" t="s">
        <v>25</v>
      </c>
      <c r="D28" s="34">
        <f t="shared" si="1"/>
        <v>755.5</v>
      </c>
      <c r="E28" s="35"/>
      <c r="F28" s="35">
        <v>755.5</v>
      </c>
    </row>
    <row r="29" spans="1:7" s="24" customFormat="1" ht="32.25" customHeight="1">
      <c r="A29" s="21">
        <v>16</v>
      </c>
      <c r="B29" s="6" t="s">
        <v>49</v>
      </c>
      <c r="C29" s="6" t="s">
        <v>25</v>
      </c>
      <c r="D29" s="34">
        <f t="shared" si="1"/>
        <v>272.89999999999998</v>
      </c>
      <c r="E29" s="35"/>
      <c r="F29" s="35">
        <v>272.89999999999998</v>
      </c>
    </row>
    <row r="30" spans="1:7" s="24" customFormat="1" ht="32.25" customHeight="1">
      <c r="A30" s="21">
        <v>17</v>
      </c>
      <c r="B30" s="6" t="s">
        <v>50</v>
      </c>
      <c r="C30" s="6" t="s">
        <v>25</v>
      </c>
      <c r="D30" s="34">
        <f t="shared" si="1"/>
        <v>277.8</v>
      </c>
      <c r="E30" s="35"/>
      <c r="F30" s="35">
        <v>277.8</v>
      </c>
    </row>
    <row r="31" spans="1:7" s="24" customFormat="1" ht="33.75" customHeight="1">
      <c r="A31" s="21">
        <v>18</v>
      </c>
      <c r="B31" s="6" t="s">
        <v>26</v>
      </c>
      <c r="C31" s="6" t="s">
        <v>25</v>
      </c>
      <c r="D31" s="34">
        <f t="shared" si="1"/>
        <v>15000</v>
      </c>
      <c r="E31" s="35"/>
      <c r="F31" s="35">
        <v>15000</v>
      </c>
    </row>
    <row r="32" spans="1:7" s="24" customFormat="1" ht="32.25" customHeight="1">
      <c r="A32" s="21">
        <v>19</v>
      </c>
      <c r="B32" s="6" t="s">
        <v>27</v>
      </c>
      <c r="C32" s="6" t="s">
        <v>28</v>
      </c>
      <c r="D32" s="34">
        <f t="shared" si="1"/>
        <v>193947.69999999998</v>
      </c>
      <c r="E32" s="35">
        <v>192027.4</v>
      </c>
      <c r="F32" s="35">
        <v>1920.3</v>
      </c>
    </row>
    <row r="33" spans="1:6" s="24" customFormat="1" ht="57" customHeight="1">
      <c r="A33" s="21">
        <v>20</v>
      </c>
      <c r="B33" s="6" t="s">
        <v>52</v>
      </c>
      <c r="C33" s="6" t="s">
        <v>28</v>
      </c>
      <c r="D33" s="34">
        <f t="shared" si="1"/>
        <v>151806.29999999999</v>
      </c>
      <c r="E33" s="35">
        <v>141716.9</v>
      </c>
      <c r="F33" s="35">
        <f>3266.4+6823</f>
        <v>10089.4</v>
      </c>
    </row>
    <row r="34" spans="1:6" s="24" customFormat="1" ht="36.75" customHeight="1">
      <c r="A34" s="21">
        <v>21</v>
      </c>
      <c r="B34" s="6" t="s">
        <v>29</v>
      </c>
      <c r="C34" s="6" t="s">
        <v>28</v>
      </c>
      <c r="D34" s="34">
        <f t="shared" si="1"/>
        <v>128075.9</v>
      </c>
      <c r="E34" s="35">
        <v>93791.3</v>
      </c>
      <c r="F34" s="35">
        <f>2161.6+2123+30000</f>
        <v>34284.6</v>
      </c>
    </row>
    <row r="35" spans="1:6" s="24" customFormat="1" ht="29.25" customHeight="1">
      <c r="A35" s="21">
        <v>22</v>
      </c>
      <c r="B35" s="6" t="s">
        <v>30</v>
      </c>
      <c r="C35" s="6" t="s">
        <v>31</v>
      </c>
      <c r="D35" s="34">
        <f t="shared" si="1"/>
        <v>92974</v>
      </c>
      <c r="E35" s="35"/>
      <c r="F35" s="35">
        <v>92974</v>
      </c>
    </row>
    <row r="36" spans="1:6" s="24" customFormat="1" ht="36" customHeight="1">
      <c r="A36" s="21">
        <v>23</v>
      </c>
      <c r="B36" s="33" t="s">
        <v>53</v>
      </c>
      <c r="C36" s="6" t="s">
        <v>31</v>
      </c>
      <c r="D36" s="34">
        <f t="shared" si="1"/>
        <v>46239.8</v>
      </c>
      <c r="E36" s="35">
        <v>45777.4</v>
      </c>
      <c r="F36" s="35">
        <v>462.4</v>
      </c>
    </row>
    <row r="37" spans="1:6" s="24" customFormat="1" ht="36" customHeight="1">
      <c r="A37" s="21">
        <v>24</v>
      </c>
      <c r="B37" s="33" t="s">
        <v>54</v>
      </c>
      <c r="C37" s="6" t="s">
        <v>31</v>
      </c>
      <c r="D37" s="34">
        <f t="shared" si="1"/>
        <v>316667</v>
      </c>
      <c r="E37" s="35">
        <v>297000</v>
      </c>
      <c r="F37" s="35">
        <f>3000+16667</f>
        <v>19667</v>
      </c>
    </row>
    <row r="38" spans="1:6" s="24" customFormat="1" ht="29.25" customHeight="1">
      <c r="A38" s="21">
        <v>25</v>
      </c>
      <c r="B38" s="6" t="s">
        <v>32</v>
      </c>
      <c r="C38" s="6" t="s">
        <v>31</v>
      </c>
      <c r="D38" s="34">
        <f t="shared" ref="D38" si="2">+E38+F38</f>
        <v>15000</v>
      </c>
      <c r="E38" s="35"/>
      <c r="F38" s="35">
        <v>15000</v>
      </c>
    </row>
    <row r="39" spans="1:6" s="24" customFormat="1" ht="42" customHeight="1">
      <c r="A39" s="21">
        <v>26</v>
      </c>
      <c r="B39" s="6" t="s">
        <v>33</v>
      </c>
      <c r="C39" s="6" t="s">
        <v>34</v>
      </c>
      <c r="D39" s="34">
        <f t="shared" si="1"/>
        <v>146987.5</v>
      </c>
      <c r="E39" s="35">
        <v>145517.6</v>
      </c>
      <c r="F39" s="35">
        <v>1469.9</v>
      </c>
    </row>
    <row r="40" spans="1:6" s="24" customFormat="1" ht="40.5" customHeight="1">
      <c r="A40" s="21">
        <v>27</v>
      </c>
      <c r="B40" s="6" t="s">
        <v>35</v>
      </c>
      <c r="C40" s="6" t="s">
        <v>34</v>
      </c>
      <c r="D40" s="34">
        <f t="shared" si="1"/>
        <v>1687478</v>
      </c>
      <c r="E40" s="35">
        <v>1670603</v>
      </c>
      <c r="F40" s="35">
        <v>16875</v>
      </c>
    </row>
    <row r="41" spans="1:6" s="24" customFormat="1" ht="84" customHeight="1">
      <c r="A41" s="21">
        <v>28</v>
      </c>
      <c r="B41" s="6" t="s">
        <v>36</v>
      </c>
      <c r="C41" s="6" t="s">
        <v>37</v>
      </c>
      <c r="D41" s="34">
        <f t="shared" si="1"/>
        <v>30952.2</v>
      </c>
      <c r="E41" s="35"/>
      <c r="F41" s="35">
        <f>5546.2+5406+20000</f>
        <v>30952.2</v>
      </c>
    </row>
    <row r="42" spans="1:6" s="24" customFormat="1" ht="40.5" customHeight="1">
      <c r="A42" s="21">
        <v>29</v>
      </c>
      <c r="B42" s="6" t="s">
        <v>38</v>
      </c>
      <c r="C42" s="26" t="s">
        <v>39</v>
      </c>
      <c r="D42" s="34">
        <f t="shared" si="1"/>
        <v>801268.9</v>
      </c>
      <c r="E42" s="35">
        <v>474710.4</v>
      </c>
      <c r="F42" s="35">
        <f>26558.5+300000</f>
        <v>326558.5</v>
      </c>
    </row>
    <row r="43" spans="1:6" s="24" customFormat="1" ht="55.5" customHeight="1">
      <c r="A43" s="21">
        <v>30</v>
      </c>
      <c r="B43" s="6" t="s">
        <v>40</v>
      </c>
      <c r="C43" s="6" t="s">
        <v>57</v>
      </c>
      <c r="D43" s="34">
        <f t="shared" si="1"/>
        <v>3000</v>
      </c>
      <c r="E43" s="35"/>
      <c r="F43" s="35">
        <v>3000</v>
      </c>
    </row>
    <row r="44" spans="1:6" s="24" customFormat="1" ht="30" customHeight="1">
      <c r="A44" s="21">
        <v>31</v>
      </c>
      <c r="B44" s="6" t="s">
        <v>41</v>
      </c>
      <c r="C44" s="26"/>
      <c r="D44" s="34">
        <f t="shared" si="1"/>
        <v>130655</v>
      </c>
      <c r="E44" s="35"/>
      <c r="F44" s="35">
        <v>130655</v>
      </c>
    </row>
    <row r="45" spans="1:6" s="24" customFormat="1" ht="51.75" customHeight="1">
      <c r="A45" s="21">
        <v>32</v>
      </c>
      <c r="B45" s="6" t="s">
        <v>51</v>
      </c>
      <c r="C45" s="27"/>
      <c r="D45" s="34">
        <f t="shared" si="1"/>
        <v>40000</v>
      </c>
      <c r="E45" s="35"/>
      <c r="F45" s="35">
        <v>40000</v>
      </c>
    </row>
    <row r="46" spans="1:6" ht="21.75" customHeight="1">
      <c r="A46" s="21">
        <v>33</v>
      </c>
      <c r="B46" s="29" t="s">
        <v>58</v>
      </c>
      <c r="C46" s="6"/>
      <c r="D46" s="18">
        <f t="shared" si="1"/>
        <v>3591</v>
      </c>
      <c r="E46" s="22"/>
      <c r="F46" s="22">
        <v>3591</v>
      </c>
    </row>
    <row r="47" spans="1:6" ht="15.75">
      <c r="A47" s="28"/>
      <c r="B47" s="29"/>
      <c r="C47" s="6"/>
      <c r="D47" s="18"/>
      <c r="E47" s="22"/>
      <c r="F47" s="22"/>
    </row>
    <row r="48" spans="1:6" ht="15.75">
      <c r="A48" s="28"/>
      <c r="B48" s="29"/>
      <c r="C48" s="6"/>
      <c r="D48" s="18"/>
      <c r="E48" s="22"/>
      <c r="F48" s="22"/>
    </row>
    <row r="49" spans="1:6" ht="15.75">
      <c r="A49" s="28"/>
      <c r="B49" s="29"/>
      <c r="C49" s="6"/>
      <c r="D49" s="18"/>
      <c r="E49" s="22"/>
      <c r="F49" s="22"/>
    </row>
    <row r="50" spans="1:6" ht="15.75">
      <c r="A50" s="28"/>
      <c r="B50" s="29"/>
      <c r="C50" s="6"/>
      <c r="D50" s="29"/>
      <c r="E50" s="29"/>
      <c r="F50" s="29"/>
    </row>
    <row r="51" spans="1:6" ht="15.75">
      <c r="A51" s="28"/>
      <c r="B51" s="29"/>
      <c r="C51" s="6"/>
      <c r="D51" s="29"/>
      <c r="E51" s="29"/>
      <c r="F51" s="29"/>
    </row>
    <row r="52" spans="1:6" ht="15.75">
      <c r="A52" s="28"/>
      <c r="B52" s="29"/>
      <c r="C52" s="6"/>
      <c r="D52" s="29"/>
      <c r="E52" s="29"/>
      <c r="F52" s="29"/>
    </row>
    <row r="53" spans="1:6" ht="15.75">
      <c r="A53" s="28"/>
      <c r="B53" s="29"/>
      <c r="C53" s="6"/>
      <c r="D53" s="29"/>
      <c r="E53" s="29"/>
      <c r="F53" s="29"/>
    </row>
    <row r="54" spans="1:6" ht="15.75">
      <c r="A54" s="28"/>
      <c r="B54" s="29"/>
      <c r="C54" s="6"/>
      <c r="D54" s="29"/>
      <c r="E54" s="29"/>
      <c r="F54" s="29"/>
    </row>
    <row r="55" spans="1:6" ht="15.75">
      <c r="A55" s="28"/>
      <c r="B55" s="29"/>
      <c r="C55" s="6"/>
      <c r="D55" s="29"/>
      <c r="E55" s="29"/>
      <c r="F55" s="29"/>
    </row>
    <row r="56" spans="1:6" ht="15.75">
      <c r="A56" s="28"/>
      <c r="B56" s="29"/>
      <c r="C56" s="6"/>
      <c r="D56" s="29"/>
      <c r="E56" s="29"/>
      <c r="F56" s="29"/>
    </row>
    <row r="57" spans="1:6" ht="15.75">
      <c r="A57" s="28"/>
      <c r="B57" s="29"/>
      <c r="C57" s="6"/>
      <c r="D57" s="29"/>
      <c r="E57" s="29"/>
      <c r="F57" s="29"/>
    </row>
    <row r="58" spans="1:6" ht="15.75">
      <c r="A58" s="28"/>
      <c r="B58" s="29"/>
      <c r="C58" s="6"/>
      <c r="D58" s="29"/>
      <c r="E58" s="29"/>
      <c r="F58" s="29"/>
    </row>
    <row r="59" spans="1:6">
      <c r="C59" s="30"/>
      <c r="D59" s="2"/>
    </row>
  </sheetData>
  <mergeCells count="7">
    <mergeCell ref="A6:F6"/>
    <mergeCell ref="A7:F7"/>
    <mergeCell ref="A10:A11"/>
    <mergeCell ref="B10:B11"/>
    <mergeCell ref="C10:C11"/>
    <mergeCell ref="D10:D11"/>
    <mergeCell ref="E10:F10"/>
  </mergeCells>
  <pageMargins left="0.39370078740157483" right="0.15748031496062992" top="0.6692913385826772" bottom="0.55118110236220474" header="0.27559055118110237" footer="0.15748031496062992"/>
  <pageSetup paperSize="9" scale="70" fitToHeight="0" orientation="landscape" r:id="rId1"/>
  <headerFooter differentFirst="1" alignWithMargins="0">
    <oddFooter>&amp;R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Пр9_объект</vt:lpstr>
      <vt:lpstr>Пр9_объект!Заголовки_для_печати</vt:lpstr>
      <vt:lpstr>Пр9_объект!Область_печати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Монгуш Саглай Романовна</cp:lastModifiedBy>
  <cp:lastPrinted>2024-11-01T09:05:21Z</cp:lastPrinted>
  <dcterms:created xsi:type="dcterms:W3CDTF">2023-11-02T04:21:23Z</dcterms:created>
  <dcterms:modified xsi:type="dcterms:W3CDTF">2024-11-01T09:05:53Z</dcterms:modified>
</cp:coreProperties>
</file>