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5 доходы 24г" sheetId="1" r:id="rId1"/>
  </sheets>
  <definedNames>
    <definedName name="_xlnm._FilterDatabase" localSheetId="0" hidden="1">'Пр5 доходы 24г'!$A$55:$V$167</definedName>
    <definedName name="_xlnm.Print_Titles" localSheetId="0">'Пр5 доходы 24г'!$10:$11</definedName>
    <definedName name="_xlnm.Print_Area" localSheetId="0">'Пр5 доходы 24г'!$C$1:$E$163</definedName>
  </definedNames>
  <calcPr calcId="144525"/>
</workbook>
</file>

<file path=xl/calcChain.xml><?xml version="1.0" encoding="utf-8"?>
<calcChain xmlns="http://schemas.openxmlformats.org/spreadsheetml/2006/main">
  <c r="B163" i="1" l="1"/>
  <c r="A163" i="1" s="1"/>
  <c r="B162" i="1"/>
  <c r="A162" i="1" s="1"/>
  <c r="E161" i="1"/>
  <c r="B161" i="1"/>
  <c r="A161" i="1" s="1"/>
  <c r="B160" i="1"/>
  <c r="A160" i="1" s="1"/>
  <c r="B159" i="1"/>
  <c r="A159" i="1" s="1"/>
  <c r="B158" i="1"/>
  <c r="A158" i="1" s="1"/>
  <c r="B156" i="1"/>
  <c r="A156" i="1" s="1"/>
  <c r="B155" i="1"/>
  <c r="A155" i="1" s="1"/>
  <c r="E154" i="1"/>
  <c r="B154" i="1"/>
  <c r="A154" i="1" s="1"/>
  <c r="B153" i="1"/>
  <c r="A153" i="1" s="1"/>
  <c r="B152" i="1"/>
  <c r="A152" i="1" s="1"/>
  <c r="B151" i="1"/>
  <c r="A151" i="1" s="1"/>
  <c r="B150" i="1"/>
  <c r="A150" i="1"/>
  <c r="B149" i="1"/>
  <c r="A149" i="1"/>
  <c r="B148" i="1"/>
  <c r="A148" i="1" s="1"/>
  <c r="B147" i="1"/>
  <c r="A147" i="1" s="1"/>
  <c r="B146" i="1"/>
  <c r="A146" i="1" s="1"/>
  <c r="B145" i="1"/>
  <c r="A145" i="1" s="1"/>
  <c r="B144" i="1"/>
  <c r="A144" i="1" s="1"/>
  <c r="B143" i="1"/>
  <c r="A143" i="1" s="1"/>
  <c r="B142" i="1"/>
  <c r="A142" i="1"/>
  <c r="B141" i="1"/>
  <c r="A141" i="1"/>
  <c r="B140" i="1"/>
  <c r="A140" i="1" s="1"/>
  <c r="B139" i="1"/>
  <c r="A139" i="1" s="1"/>
  <c r="B138" i="1"/>
  <c r="A138" i="1" s="1"/>
  <c r="E137" i="1"/>
  <c r="B137" i="1"/>
  <c r="A137" i="1"/>
  <c r="B136" i="1"/>
  <c r="A136" i="1"/>
  <c r="B134" i="1"/>
  <c r="A134" i="1" s="1"/>
  <c r="B133" i="1"/>
  <c r="A133" i="1"/>
  <c r="B132" i="1"/>
  <c r="A132" i="1" s="1"/>
  <c r="B131" i="1"/>
  <c r="A131" i="1"/>
  <c r="B130" i="1"/>
  <c r="A130" i="1"/>
  <c r="B129" i="1"/>
  <c r="A129" i="1"/>
  <c r="B128" i="1"/>
  <c r="A128" i="1"/>
  <c r="B126" i="1"/>
  <c r="A126" i="1"/>
  <c r="B125" i="1"/>
  <c r="A125" i="1" s="1"/>
  <c r="B124" i="1"/>
  <c r="A124" i="1"/>
  <c r="B123" i="1"/>
  <c r="A123" i="1" s="1"/>
  <c r="B122" i="1"/>
  <c r="A122" i="1"/>
  <c r="B121" i="1"/>
  <c r="A121" i="1"/>
  <c r="B120" i="1"/>
  <c r="A120" i="1" s="1"/>
  <c r="B119" i="1"/>
  <c r="A119" i="1" s="1"/>
  <c r="B118" i="1"/>
  <c r="A118" i="1"/>
  <c r="B117" i="1"/>
  <c r="A117" i="1" s="1"/>
  <c r="B116" i="1"/>
  <c r="A116" i="1" s="1"/>
  <c r="B115" i="1"/>
  <c r="A115" i="1" s="1"/>
  <c r="B114" i="1"/>
  <c r="A114" i="1" s="1"/>
  <c r="E113" i="1"/>
  <c r="B113" i="1"/>
  <c r="A113" i="1" s="1"/>
  <c r="B112" i="1"/>
  <c r="A112" i="1" s="1"/>
  <c r="B111" i="1"/>
  <c r="A111" i="1"/>
  <c r="B110" i="1"/>
  <c r="A110" i="1" s="1"/>
  <c r="B109" i="1"/>
  <c r="A109" i="1"/>
  <c r="B108" i="1"/>
  <c r="A108" i="1"/>
  <c r="B107" i="1"/>
  <c r="A107" i="1"/>
  <c r="B106" i="1"/>
  <c r="A106" i="1" s="1"/>
  <c r="B105" i="1"/>
  <c r="A105" i="1" s="1"/>
  <c r="B104" i="1"/>
  <c r="A104" i="1" s="1"/>
  <c r="B103" i="1"/>
  <c r="A103" i="1"/>
  <c r="E102" i="1"/>
  <c r="B102" i="1"/>
  <c r="A102" i="1" s="1"/>
  <c r="B100" i="1"/>
  <c r="A100" i="1" s="1"/>
  <c r="E99" i="1"/>
  <c r="B99" i="1"/>
  <c r="A99" i="1"/>
  <c r="B98" i="1"/>
  <c r="A98" i="1" s="1"/>
  <c r="B97" i="1"/>
  <c r="A97" i="1" s="1"/>
  <c r="B96" i="1"/>
  <c r="A96" i="1" s="1"/>
  <c r="B95" i="1"/>
  <c r="A95" i="1" s="1"/>
  <c r="B94" i="1"/>
  <c r="A94" i="1"/>
  <c r="B93" i="1"/>
  <c r="A93" i="1"/>
  <c r="B92" i="1"/>
  <c r="A92" i="1"/>
  <c r="B91" i="1"/>
  <c r="A91" i="1"/>
  <c r="B90" i="1"/>
  <c r="A90" i="1" s="1"/>
  <c r="B89" i="1"/>
  <c r="A89" i="1" s="1"/>
  <c r="B88" i="1"/>
  <c r="A88" i="1" s="1"/>
  <c r="B87" i="1"/>
  <c r="A87" i="1" s="1"/>
  <c r="B86" i="1"/>
  <c r="A86" i="1" s="1"/>
  <c r="B85" i="1"/>
  <c r="A85" i="1" s="1"/>
  <c r="B84" i="1"/>
  <c r="A84" i="1"/>
  <c r="B83" i="1"/>
  <c r="A83" i="1" s="1"/>
  <c r="B82" i="1"/>
  <c r="A82" i="1" s="1"/>
  <c r="B81" i="1"/>
  <c r="A81" i="1" s="1"/>
  <c r="B80" i="1"/>
  <c r="A80" i="1" s="1"/>
  <c r="B79" i="1"/>
  <c r="A79" i="1" s="1"/>
  <c r="B78" i="1"/>
  <c r="A78" i="1"/>
  <c r="B77" i="1"/>
  <c r="A77" i="1" s="1"/>
  <c r="B76" i="1"/>
  <c r="A76" i="1" s="1"/>
  <c r="B75" i="1"/>
  <c r="A75" i="1" s="1"/>
  <c r="B74" i="1"/>
  <c r="A74" i="1" s="1"/>
  <c r="B72" i="1"/>
  <c r="A72" i="1" s="1"/>
  <c r="B71" i="1"/>
  <c r="A71" i="1" s="1"/>
  <c r="B70" i="1"/>
  <c r="A70" i="1" s="1"/>
  <c r="B69" i="1"/>
  <c r="A69" i="1" s="1"/>
  <c r="B68" i="1"/>
  <c r="A68" i="1" s="1"/>
  <c r="B67" i="1"/>
  <c r="A67" i="1"/>
  <c r="B66" i="1"/>
  <c r="A66" i="1" s="1"/>
  <c r="B65" i="1"/>
  <c r="A65" i="1" s="1"/>
  <c r="B64" i="1"/>
  <c r="A64" i="1" s="1"/>
  <c r="B63" i="1"/>
  <c r="A63" i="1" s="1"/>
  <c r="B62" i="1"/>
  <c r="A62" i="1"/>
  <c r="B61" i="1"/>
  <c r="A61" i="1" s="1"/>
  <c r="E60" i="1"/>
  <c r="H60" i="1" s="1"/>
  <c r="B60" i="1"/>
  <c r="A60" i="1"/>
  <c r="B59" i="1"/>
  <c r="A59" i="1"/>
  <c r="B58" i="1"/>
  <c r="A58" i="1"/>
  <c r="H57" i="1"/>
  <c r="E57" i="1"/>
  <c r="B57" i="1"/>
  <c r="A57" i="1"/>
  <c r="B56" i="1"/>
  <c r="A56" i="1" s="1"/>
  <c r="H55" i="1"/>
  <c r="E47" i="1"/>
  <c r="E41" i="1"/>
  <c r="E37" i="1"/>
  <c r="E34" i="1"/>
  <c r="E32" i="1"/>
  <c r="E17" i="1"/>
  <c r="E14" i="1"/>
  <c r="E13" i="1" s="1"/>
  <c r="H62" i="1" l="1"/>
  <c r="J60" i="1"/>
  <c r="G60" i="1"/>
  <c r="E56" i="1"/>
  <c r="E55" i="1" s="1"/>
  <c r="E165" i="1" s="1"/>
  <c r="E163" i="1" l="1"/>
</calcChain>
</file>

<file path=xl/sharedStrings.xml><?xml version="1.0" encoding="utf-8"?>
<sst xmlns="http://schemas.openxmlformats.org/spreadsheetml/2006/main" count="311" uniqueCount="311">
  <si>
    <t>Приложение 5</t>
  </si>
  <si>
    <t xml:space="preserve">к Закону Республики Тыва </t>
  </si>
  <si>
    <t xml:space="preserve">"О  республиканском бюджете Республики Тыва </t>
  </si>
  <si>
    <t>на 2024 год и на плановый период 2025 и 2026 годов"</t>
  </si>
  <si>
    <t>ПОСТУПЛЕНИЯ ДОХОДОВ В РЕСПУБЛИКАНСКИЙ  БЮДЖЕТ</t>
  </si>
  <si>
    <t>РЕСПУБЛИКИ ТЫВА НА 2024 ГОД</t>
  </si>
  <si>
    <t>(тыс. рублей)</t>
  </si>
  <si>
    <t xml:space="preserve">Коды бюджетной классификации  </t>
  </si>
  <si>
    <t xml:space="preserve">      Наименование доходов </t>
  </si>
  <si>
    <t>Сумма</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</si>
  <si>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</si>
  <si>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</si>
  <si>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</si>
  <si>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</si>
  <si>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</si>
  <si>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</si>
  <si>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</si>
  <si>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</si>
  <si>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</si>
  <si>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</si>
  <si>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</si>
  <si>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</si>
  <si>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</si>
  <si>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</si>
  <si>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</si>
  <si>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</si>
  <si>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</si>
  <si>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</si>
  <si>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</si>
  <si>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</si>
  <si>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</si>
  <si>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</si>
  <si>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</si>
  <si>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</si>
  <si>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</si>
  <si>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</si>
  <si>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</si>
  <si>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</si>
  <si>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</si>
  <si>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</si>
  <si>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</si>
  <si>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</si>
  <si>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</si>
  <si>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</si>
  <si>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</si>
  <si>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</si>
  <si>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</si>
  <si>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</si>
  <si>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</si>
  <si>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</si>
  <si>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1 05 06000 01 0000 110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</si>
  <si>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</si>
  <si>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</si>
  <si>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</si>
  <si>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</si>
  <si>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</si>
  <si>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</si>
  <si>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</si>
  <si>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</si>
  <si>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</si>
  <si>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</si>
  <si>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</si>
  <si>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</si>
  <si>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</si>
  <si>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</si>
  <si>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</si>
  <si>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</si>
  <si>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</si>
  <si>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</si>
  <si>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</si>
  <si>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</si>
  <si>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</si>
  <si>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</si>
  <si>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</si>
  <si>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</si>
  <si>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</si>
  <si>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</si>
  <si>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</si>
  <si>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</si>
  <si>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</si>
  <si>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</si>
  <si>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</si>
  <si>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</si>
  <si>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</si>
  <si>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</si>
  <si>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</si>
  <si>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</si>
  <si>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</si>
  <si>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</si>
  <si>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</si>
  <si>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</si>
  <si>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</si>
  <si>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</si>
  <si>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</si>
  <si>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</si>
  <si>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</si>
  <si>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</si>
  <si>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</si>
  <si>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</si>
  <si>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</si>
  <si>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</si>
  <si>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</si>
  <si>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</si>
  <si>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</si>
  <si>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</si>
  <si>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</si>
  <si>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2 02 20086 02 0000 150</t>
  </si>
  <si>
    <t>Субсидии бюджетам субъектов Российской Федерации из местных бюджетов</t>
  </si>
  <si>
    <t>2 02 25007 02 0000 150</t>
  </si>
  <si>
    <t>Субсидии бюджетам субъектов Российской Федерации на выплату региональных социальных доплат к пенсии</t>
  </si>
  <si>
    <t>2 02 25014 02 0000 150</t>
  </si>
  <si>
    <t>Субсидии бюджетам субъектов Российской Федерации на стимулирование увеличения производства картофеля и овощей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</si>
  <si>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</si>
  <si>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</si>
  <si>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r>
      <t>2 02 25028</t>
    </r>
    <r>
      <rPr>
        <sz val="11"/>
        <color rgb="FFFF0000"/>
        <rFont val="Times New Roman"/>
        <family val="1"/>
        <charset val="204"/>
      </rPr>
      <t xml:space="preserve"> </t>
    </r>
    <r>
      <rPr>
        <sz val="11"/>
        <rFont val="Times New Roman"/>
        <family val="1"/>
        <charset val="204"/>
      </rPr>
      <t>02 0000 150</t>
    </r>
  </si>
  <si>
    <t>Субсидии бюджетам субъектов Российской Федерации на поддержку региональных проектов в сфере информационных технологий</t>
  </si>
  <si>
    <r>
      <t>2 02 25065</t>
    </r>
    <r>
      <rPr>
        <sz val="11"/>
        <color rgb="FFFF0000"/>
        <rFont val="Times New Roman"/>
        <family val="1"/>
        <charset val="204"/>
      </rPr>
      <t xml:space="preserve"> </t>
    </r>
    <r>
      <rPr>
        <sz val="11"/>
        <rFont val="Times New Roman"/>
        <family val="1"/>
        <charset val="204"/>
      </rPr>
      <t>02 0000 150</t>
    </r>
  </si>
  <si>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</si>
  <si>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2 02 25081 02 0000 150</t>
  </si>
  <si>
    <t>Субсидии бюджетам субъектов Российской Федерации на государственную поддержку организаций, входящих в систему спортивной подготовки</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</si>
  <si>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</si>
  <si>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</si>
  <si>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</si>
  <si>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</si>
  <si>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</si>
  <si>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</si>
  <si>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2 02 25098 02 0000 150</t>
  </si>
  <si>
    <r>
      <t>Субсидии бюджетам субъектов Российской Федерации</t>
    </r>
    <r>
      <rPr>
        <sz val="11"/>
        <rFont val="Times New Roman"/>
        <family val="1"/>
        <charset val="204"/>
      </rPr>
      <t xml:space="preserve">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r>
  </si>
  <si>
    <t>2 02 25106 02 0000 150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</si>
  <si>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</si>
  <si>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2 02 25107 02 0000 150</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</si>
  <si>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</si>
  <si>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</si>
  <si>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</si>
  <si>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</si>
  <si>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</si>
  <si>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</si>
  <si>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</si>
  <si>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2 02 25139 02 0000 150</t>
  </si>
  <si>
    <t>Субсидии бюджетам субъектов Российской Федерации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</si>
  <si>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</si>
  <si>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</si>
  <si>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</si>
  <si>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</si>
  <si>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</si>
  <si>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</si>
  <si>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2 02 25177 02 0000 150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</si>
  <si>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</si>
  <si>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</si>
  <si>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</si>
  <si>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</si>
  <si>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</si>
  <si>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</si>
  <si>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</si>
  <si>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2 02 25195 02 0000 150</t>
  </si>
  <si>
    <t>Субсидия бюджету Республики Тыва на реализацию льготной ипотечной программы на территории Республики Тыва</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</si>
  <si>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</si>
  <si>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</si>
  <si>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</si>
  <si>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</si>
  <si>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</si>
  <si>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</si>
  <si>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</si>
  <si>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</si>
  <si>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</si>
  <si>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</si>
  <si>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2 02 25256 02 0000 150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</si>
  <si>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</si>
  <si>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</si>
  <si>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</si>
  <si>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</si>
  <si>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</si>
  <si>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2 02 25300 02 0000 150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</si>
  <si>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</si>
  <si>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</si>
  <si>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</si>
  <si>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</si>
  <si>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</si>
  <si>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2 02 25321 02 0000 150</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</si>
  <si>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</si>
  <si>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</si>
  <si>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</si>
  <si>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</si>
  <si>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</si>
  <si>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2 02 25372 02 0000 150</t>
  </si>
  <si>
    <t>Субсидии бюджетам субъектов Российской Федерации на развитие транспортной инфраструктуры на сельских территориях</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</si>
  <si>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</si>
  <si>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</si>
  <si>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</si>
  <si>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</si>
  <si>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</si>
  <si>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</si>
  <si>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</si>
  <si>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</si>
  <si>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</si>
  <si>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</si>
  <si>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2 02 25453 02 0000 150</t>
  </si>
  <si>
    <t>Субсидии бюджетам субъектов Российской Федерации на создание виртуальных концертных залов</t>
  </si>
  <si>
    <t>2 02 25454 02 0000 150</t>
  </si>
  <si>
    <t>Субсидии бюджетам субъектов Российской Федерации на создание модельных муниципальных библиотек</t>
  </si>
  <si>
    <t>2 02 25456 02 0000 150</t>
  </si>
  <si>
    <t>Субсидии бюджетам субъектов Российской Федерации на модернизации театров юного зрителя и театров кукол</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</si>
  <si>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</si>
  <si>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</si>
  <si>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</si>
  <si>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</si>
  <si>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</si>
  <si>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</si>
  <si>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</si>
  <si>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</si>
  <si>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2 02 25490 02 0000 150</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</si>
  <si>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</si>
  <si>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</si>
  <si>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</si>
  <si>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</si>
  <si>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</si>
  <si>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2 02 25513 02 0000 150</t>
  </si>
  <si>
    <t>Субсидии бюджетам субъектов Российской Федерации на развитие сети учреждений культурно-досугового типа</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</si>
  <si>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</si>
  <si>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</si>
  <si>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</si>
  <si>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</si>
  <si>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2 02 25519 02 0000 150</t>
  </si>
  <si>
    <t>Субсидии бюджетам субъектов Российской Федерации на поддержку отрасли культуры</t>
  </si>
  <si>
    <t>2 02 25527 02 0000 150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</si>
  <si>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</si>
  <si>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</si>
  <si>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</si>
  <si>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2 02 25555 02 0000 150</t>
  </si>
  <si>
    <t>Субсидии бюджетам субъектов Российской Федерации на реализацию программ формирования современной городской среды</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</si>
  <si>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</si>
  <si>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</si>
  <si>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</si>
  <si>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</si>
  <si>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2 02 25576 02 0000 150</t>
  </si>
  <si>
    <t>Субсидии бюджетам субъектов Российской Федерации на обеспечение комплексного развития сельских территорий</t>
  </si>
  <si>
    <t>2 02 25580 02 0000 150</t>
  </si>
  <si>
    <t>Субсидии бюджетам субъектов Российской Федерации на реконструкцию и капитальный ремонт региональных и муниципальных театров</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</si>
  <si>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</si>
  <si>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</si>
  <si>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2 02 25590 02 0000 150</t>
  </si>
  <si>
    <t>Субсидии бюджетам субъектов Российской Федерации на техническое оснащение региональных и муниципальных музеев</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</si>
  <si>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</si>
  <si>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</si>
  <si>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</si>
  <si>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</si>
  <si>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</si>
  <si>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</si>
  <si>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</si>
  <si>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</si>
  <si>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</si>
  <si>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</si>
  <si>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2 02 25755 02 0000 150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</si>
  <si>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</si>
  <si>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2 02 25766 02 0000 150</t>
  </si>
  <si>
    <t>Субсидии бюджетам субъектов Российской Федерации на развитие зарядной инфраструктуры для электромобилей</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</si>
  <si>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</si>
  <si>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</si>
  <si>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</si>
  <si>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</si>
  <si>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</si>
  <si>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</si>
  <si>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</si>
  <si>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</si>
  <si>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</si>
  <si>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</si>
  <si>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2 02 35128 02 0000 150</t>
  </si>
  <si>
    <t>Субвенции бюджетам субъектов Российской Федерации на осуществление отдельных полномочий в области водных отношений</t>
  </si>
  <si>
    <t>2 02 35129 02 0000 150</t>
  </si>
  <si>
    <t>Субвенции бюджетам субъектов Российской Федерации на осуществление отдельных полномочий в области лесных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</si>
  <si>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</si>
  <si>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</si>
  <si>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</si>
  <si>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</si>
  <si>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</si>
  <si>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</si>
  <si>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</si>
  <si>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</si>
  <si>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</si>
  <si>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</si>
  <si>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</si>
  <si>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1032-1 "О занятости населения в Российской Федерации"</t>
  </si>
  <si>
    <t>2 02 35345 02 0000 150</t>
  </si>
  <si>
    <t>Субвенции бюджетам субъектов Российской Федерации на осуществление мер пожарной безопасности и тушение лесных пожаров</t>
  </si>
  <si>
    <t>2 02 35429 02 0000 150</t>
  </si>
  <si>
    <t>Субвенции бюджетам субъектов Российской Федерации на увеличение площади лесовосстановления</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</si>
  <si>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</si>
  <si>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</si>
  <si>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</si>
  <si>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</si>
  <si>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</si>
  <si>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</si>
  <si>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</si>
  <si>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</si>
  <si>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</si>
  <si>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</si>
  <si>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</si>
  <si>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</si>
  <si>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</si>
  <si>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</si>
  <si>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</si>
  <si>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</si>
  <si>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</si>
  <si>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</si>
  <si>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2 02 45468 02 0000 150</t>
  </si>
  <si>
    <t xml:space="preserve">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t>
  </si>
  <si>
    <t>2 03 00000 00 0000 000</t>
  </si>
  <si>
    <t>БЕЗВОЗМЕЗДНЫЕ ПОСТУПЛЕНИЯ ОТ ГОСУДАРСТВЕННЫХ (МУНИЦИПАЛЬНЫХ) ОРГАНИЗАЦИЙ</t>
  </si>
  <si>
    <t>2 03 02080 02 0000 150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</si>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</sst>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_ ;[Red]\-#,##0.00\ "/>
    <numFmt numFmtId="165" formatCode="#,##0.0_ ;[Red]\-#,##0.0\ "/>
    <numFmt numFmtId="166" formatCode="_(* #,##0.00_);_(* \(#,##0.00\);_(* &quot;-&quot;??_);_(@_)"/>
    <numFmt numFmtId="167" formatCode="[$-419]General"/>
    <numFmt numFmtId="168" formatCode="#,##0.00&quot; &quot;[$руб.-419];[Red]&quot;-&quot;#,##0.00&quot; &quot;[$руб.-419]"/>
    <numFmt numFmtId="169" formatCode="_-* #,##0.00&quot;р.&quot;_-;\-* #,##0.00&quot;р.&quot;_-;_-* &quot;-&quot;??&quot;р.&quot;_-;_-@_-"/>
    <numFmt numFmtId="170" formatCode="_-* #,##0.00_р_._-;\-* #,##0.00_р_._-;_-* &quot;-&quot;??_р_._-;_-@_-"/>
    <numFmt numFmtId="171" formatCode="&quot;Да&quot;;&quot;Да&quot;;&quot;Нет&quot;"/>
  </numFmts>
  <fonts count="49">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rgb="FFFF0000"/>
      <name val="Times New Roman"/>
      <family val="1"/>
      <charset val="204"/>
    </font>
    <font>
      <sz val="11"/>
      <color indexed="8"/>
      <name val="Calibri"/>
      <family val="2"/>
      <charset val="204"/>
    </font>
    <font>
      <sz val="11"/>
      <color indexed="9"/>
      <name val="Calibri"/>
      <family val="2"/>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8"/>
      <name val="Arial Cyr"/>
      <charset val="204"/>
    </font>
    <font>
      <sz val="10"/>
      <color rgb="FF000000"/>
      <name val="Arial"/>
      <family val="2"/>
      <charset val="204"/>
    </font>
    <font>
      <sz val="14"/>
      <color theme="1"/>
      <name val="Times New Roman"/>
      <family val="2"/>
      <charset val="204"/>
    </font>
    <font>
      <sz val="11"/>
      <color indexed="8"/>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388">
    <xf numFmtId="0" fontId="0" fillId="0" borderId="0"/>
    <xf numFmtId="0" fontId="3" fillId="0" borderId="0"/>
    <xf numFmtId="0" fontId="6" fillId="0" borderId="0"/>
    <xf numFmtId="166" fontId="3" fillId="0" borderId="0" applyFont="0" applyFill="0" applyBorder="0" applyAlignment="0" applyProtection="0"/>
    <xf numFmtId="0" fontId="6" fillId="0" borderId="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3" fillId="2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3"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3"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3"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3" fillId="2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3"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3" fillId="2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3"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 fillId="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 fillId="1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 fillId="17"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167" fontId="15" fillId="0" borderId="0" applyBorder="0" applyProtection="0"/>
    <xf numFmtId="0" fontId="16" fillId="0" borderId="0" applyNumberFormat="0" applyBorder="0" applyProtection="0">
      <alignment horizontal="center"/>
    </xf>
    <xf numFmtId="0" fontId="16" fillId="0" borderId="0" applyNumberFormat="0" applyBorder="0" applyProtection="0">
      <alignment horizontal="center" textRotation="90"/>
    </xf>
    <xf numFmtId="0" fontId="17" fillId="0" borderId="0" applyNumberFormat="0" applyBorder="0" applyProtection="0"/>
    <xf numFmtId="168" fontId="17" fillId="0" borderId="0" applyBorder="0" applyProtection="0"/>
    <xf numFmtId="0" fontId="18" fillId="0" borderId="0">
      <alignment horizontal="center" vertical="top"/>
    </xf>
    <xf numFmtId="0" fontId="19" fillId="0" borderId="0">
      <alignment horizontal="left" vertical="top"/>
    </xf>
    <xf numFmtId="0" fontId="20" fillId="0" borderId="0">
      <alignment horizontal="left" vertical="top"/>
    </xf>
    <xf numFmtId="0" fontId="21" fillId="0" borderId="0">
      <alignment horizontal="left" vertical="center"/>
    </xf>
    <xf numFmtId="0" fontId="22" fillId="0" borderId="0">
      <alignment horizontal="left" vertical="top"/>
    </xf>
    <xf numFmtId="0" fontId="21" fillId="0" borderId="0">
      <alignment horizontal="center" vertical="center"/>
    </xf>
    <xf numFmtId="0" fontId="20" fillId="0" borderId="0">
      <alignment horizontal="left" vertical="center"/>
    </xf>
    <xf numFmtId="0" fontId="20" fillId="0" borderId="0">
      <alignment horizontal="left" vertical="center"/>
    </xf>
    <xf numFmtId="0" fontId="23" fillId="0" borderId="0">
      <alignment horizontal="right" vertical="top"/>
    </xf>
    <xf numFmtId="0" fontId="20" fillId="0" borderId="0">
      <alignment horizontal="left" vertical="center"/>
    </xf>
    <xf numFmtId="0" fontId="23" fillId="0" borderId="0">
      <alignment horizontal="left" vertical="top"/>
    </xf>
    <xf numFmtId="0" fontId="23" fillId="0" borderId="0">
      <alignment horizontal="right" vertical="top"/>
    </xf>
    <xf numFmtId="0" fontId="23" fillId="0" borderId="0">
      <alignment horizontal="center" vertical="top"/>
    </xf>
    <xf numFmtId="0" fontId="23" fillId="0" borderId="0">
      <alignment horizontal="left" vertical="top"/>
    </xf>
    <xf numFmtId="0" fontId="23" fillId="0" borderId="0">
      <alignment horizontal="left" vertical="top"/>
    </xf>
    <xf numFmtId="0" fontId="23" fillId="0" borderId="0">
      <alignment horizontal="center" vertical="top"/>
    </xf>
    <xf numFmtId="0" fontId="23" fillId="0" borderId="0">
      <alignment horizontal="center" vertical="top"/>
    </xf>
    <xf numFmtId="0" fontId="23" fillId="0" borderId="0">
      <alignment horizontal="left" vertical="top"/>
    </xf>
    <xf numFmtId="0" fontId="21" fillId="0" borderId="0">
      <alignment horizontal="left" vertical="top"/>
    </xf>
    <xf numFmtId="0" fontId="23" fillId="0" borderId="0">
      <alignment horizontal="center" vertical="top"/>
    </xf>
    <xf numFmtId="0" fontId="21" fillId="0" borderId="0">
      <alignment horizontal="left" vertical="top"/>
    </xf>
    <xf numFmtId="0" fontId="20" fillId="0" borderId="0">
      <alignment horizontal="center" vertical="center"/>
    </xf>
    <xf numFmtId="0" fontId="19" fillId="0" borderId="0">
      <alignment horizontal="left" vertical="top"/>
    </xf>
    <xf numFmtId="0" fontId="21" fillId="0" borderId="0">
      <alignment horizontal="left" vertical="top"/>
    </xf>
    <xf numFmtId="0" fontId="21" fillId="0" borderId="0">
      <alignment horizontal="left" vertical="top"/>
    </xf>
    <xf numFmtId="0" fontId="21" fillId="0" borderId="0">
      <alignment horizontal="right" vertical="center"/>
    </xf>
    <xf numFmtId="0" fontId="20" fillId="0" borderId="0">
      <alignment horizontal="left" vertical="center"/>
    </xf>
    <xf numFmtId="0" fontId="21" fillId="0" borderId="0">
      <alignment horizontal="left" vertical="top"/>
    </xf>
    <xf numFmtId="0" fontId="20" fillId="0" borderId="0">
      <alignment horizontal="right" vertical="center"/>
    </xf>
    <xf numFmtId="0" fontId="21" fillId="0" borderId="0">
      <alignment horizontal="left" vertical="top"/>
    </xf>
    <xf numFmtId="0" fontId="21" fillId="0" borderId="0">
      <alignment horizontal="left" vertical="top"/>
    </xf>
    <xf numFmtId="0" fontId="21" fillId="0" borderId="0">
      <alignment horizontal="left" vertical="top"/>
    </xf>
    <xf numFmtId="0" fontId="20" fillId="0" borderId="0">
      <alignment horizontal="center" vertical="center"/>
    </xf>
    <xf numFmtId="0" fontId="21" fillId="0" borderId="0">
      <alignment horizontal="right" vertical="center"/>
    </xf>
    <xf numFmtId="0" fontId="20" fillId="0" borderId="0">
      <alignment horizontal="left" vertical="center"/>
    </xf>
    <xf numFmtId="0" fontId="22" fillId="0" borderId="0">
      <alignment horizontal="left" vertical="top"/>
    </xf>
    <xf numFmtId="0" fontId="20" fillId="0" borderId="0">
      <alignment horizontal="right" vertical="center"/>
    </xf>
    <xf numFmtId="0" fontId="21" fillId="0" borderId="0">
      <alignment horizontal="right" vertical="center"/>
    </xf>
    <xf numFmtId="0" fontId="22" fillId="0" borderId="0">
      <alignment horizontal="left" vertical="top"/>
    </xf>
    <xf numFmtId="0" fontId="21" fillId="0" borderId="0">
      <alignment horizontal="left" vertical="center"/>
    </xf>
    <xf numFmtId="0" fontId="20" fillId="0" borderId="0">
      <alignment horizontal="right" vertical="center"/>
    </xf>
    <xf numFmtId="0" fontId="21" fillId="0" borderId="0">
      <alignment horizontal="left" vertical="top"/>
    </xf>
    <xf numFmtId="0" fontId="20" fillId="0" borderId="0">
      <alignment horizontal="left" vertical="center"/>
    </xf>
    <xf numFmtId="0" fontId="22" fillId="0" borderId="0">
      <alignment horizontal="left" vertical="top"/>
    </xf>
    <xf numFmtId="0" fontId="21" fillId="0" borderId="0">
      <alignment horizontal="left" vertical="top"/>
    </xf>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4" fillId="26" borderId="3"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5" fillId="39" borderId="4"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26" fillId="39" borderId="3" applyNumberFormat="0" applyAlignment="0" applyProtection="0"/>
    <xf numFmtId="0" fontId="3" fillId="0" borderId="5" applyNumberFormat="0">
      <alignment horizontal="right" vertical="top"/>
    </xf>
    <xf numFmtId="0" fontId="3" fillId="0" borderId="5" applyNumberFormat="0">
      <alignment horizontal="right" vertical="top"/>
    </xf>
    <xf numFmtId="0" fontId="3" fillId="40" borderId="5" applyNumberFormat="0">
      <alignment horizontal="right" vertical="top"/>
    </xf>
    <xf numFmtId="0" fontId="3" fillId="0" borderId="0"/>
    <xf numFmtId="169" fontId="1" fillId="0" borderId="0" applyFont="0" applyFill="0" applyBorder="0" applyAlignment="0" applyProtection="0"/>
    <xf numFmtId="169" fontId="1" fillId="0" borderId="0" applyFont="0" applyFill="0" applyBorder="0" applyAlignment="0" applyProtection="0"/>
    <xf numFmtId="49" fontId="3" fillId="39" borderId="5">
      <alignment horizontal="left" vertical="top"/>
    </xf>
    <xf numFmtId="49" fontId="27" fillId="0" borderId="5">
      <alignment horizontal="left" vertical="top"/>
    </xf>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 fillId="30" borderId="5">
      <alignment horizontal="left" vertical="top" wrapText="1"/>
    </xf>
    <xf numFmtId="0" fontId="27" fillId="0" borderId="5">
      <alignment horizontal="left" vertical="top" wrapText="1"/>
    </xf>
    <xf numFmtId="0" fontId="3" fillId="21" borderId="5">
      <alignment horizontal="left" vertical="top" wrapText="1"/>
    </xf>
    <xf numFmtId="0" fontId="3" fillId="41" borderId="5">
      <alignment horizontal="left" vertical="top" wrapText="1"/>
    </xf>
    <xf numFmtId="0" fontId="3" fillId="42" borderId="5">
      <alignment horizontal="left" vertical="top" wrapText="1"/>
    </xf>
    <xf numFmtId="0" fontId="3" fillId="43" borderId="5">
      <alignment horizontal="left" vertical="top" wrapText="1"/>
    </xf>
    <xf numFmtId="0" fontId="3" fillId="0" borderId="5">
      <alignment horizontal="left" vertical="top" wrapText="1"/>
    </xf>
    <xf numFmtId="0" fontId="31" fillId="0" borderId="0">
      <alignment horizontal="left" vertical="top"/>
    </xf>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3" fillId="44" borderId="10"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9" fillId="0" borderId="0"/>
    <xf numFmtId="0" fontId="3" fillId="0" borderId="0"/>
    <xf numFmtId="0" fontId="6" fillId="0" borderId="0"/>
    <xf numFmtId="0" fontId="3" fillId="0" borderId="0"/>
    <xf numFmtId="0" fontId="36"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7"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8"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3" fillId="0" borderId="0"/>
    <xf numFmtId="0" fontId="38"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8" fillId="0" borderId="0"/>
    <xf numFmtId="0" fontId="3" fillId="0" borderId="0"/>
    <xf numFmtId="0" fontId="38" fillId="0" borderId="0"/>
    <xf numFmtId="0" fontId="3" fillId="0" borderId="0"/>
    <xf numFmtId="0" fontId="3" fillId="0" borderId="0"/>
    <xf numFmtId="0" fontId="3" fillId="0" borderId="0"/>
    <xf numFmtId="0" fontId="38" fillId="0" borderId="0"/>
    <xf numFmtId="0" fontId="3" fillId="0" borderId="0"/>
    <xf numFmtId="0" fontId="38" fillId="0" borderId="0"/>
    <xf numFmtId="0" fontId="3" fillId="0" borderId="0"/>
    <xf numFmtId="0" fontId="38"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3" fillId="0" borderId="0"/>
    <xf numFmtId="0" fontId="3" fillId="0" borderId="0"/>
    <xf numFmtId="0" fontId="3" fillId="0" borderId="0"/>
    <xf numFmtId="167" fontId="39"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6"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9" fillId="0" borderId="0"/>
    <xf numFmtId="0" fontId="6" fillId="0" borderId="0"/>
    <xf numFmtId="0" fontId="1" fillId="0" borderId="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30" borderId="11" applyNumberFormat="0">
      <alignment horizontal="right" vertical="top"/>
    </xf>
    <xf numFmtId="0" fontId="3" fillId="21" borderId="11" applyNumberFormat="0">
      <alignment horizontal="right" vertical="top"/>
    </xf>
    <xf numFmtId="0" fontId="3" fillId="0" borderId="5" applyNumberFormat="0">
      <alignment horizontal="right" vertical="top"/>
    </xf>
    <xf numFmtId="0" fontId="3" fillId="0" borderId="5" applyNumberFormat="0">
      <alignment horizontal="right" vertical="top"/>
    </xf>
    <xf numFmtId="0" fontId="3" fillId="41" borderId="11" applyNumberFormat="0">
      <alignment horizontal="right" vertical="top"/>
    </xf>
    <xf numFmtId="0" fontId="3" fillId="0" borderId="5" applyNumberFormat="0">
      <alignment horizontal="right" vertical="top"/>
    </xf>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49" fontId="45" fillId="45" borderId="5">
      <alignment horizontal="left" vertical="top" wrapText="1"/>
    </xf>
    <xf numFmtId="49" fontId="3" fillId="0" borderId="5">
      <alignment horizontal="left" vertical="top" wrapText="1"/>
    </xf>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1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70" fontId="36" fillId="0" borderId="0" applyFont="0" applyFill="0" applyBorder="0" applyAlignment="0" applyProtection="0"/>
    <xf numFmtId="166" fontId="3"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3" fillId="43" borderId="5">
      <alignment horizontal="left" vertical="top" wrapText="1"/>
    </xf>
    <xf numFmtId="0" fontId="3" fillId="0" borderId="5">
      <alignment horizontal="left" vertical="top" wrapText="1"/>
    </xf>
  </cellStyleXfs>
  <cellXfs count="81">
    <xf numFmtId="0" fontId="0" fillId="0" borderId="0" xfId="0"/>
    <xf numFmtId="49" fontId="4" fillId="0" borderId="0" xfId="1" applyNumberFormat="1" applyFont="1" applyFill="1" applyAlignment="1">
      <alignment horizontal="center" vertical="center"/>
    </xf>
    <xf numFmtId="0" fontId="4" fillId="0" borderId="0" xfId="1" applyFont="1" applyFill="1" applyAlignment="1">
      <alignment vertical="center"/>
    </xf>
    <xf numFmtId="0" fontId="4" fillId="0" borderId="0" xfId="1" applyFont="1" applyFill="1" applyAlignment="1">
      <alignment horizontal="right" vertical="center"/>
    </xf>
    <xf numFmtId="164" fontId="5" fillId="0" borderId="0" xfId="1" applyNumberFormat="1" applyFont="1" applyFill="1" applyAlignment="1">
      <alignment horizontal="right"/>
    </xf>
    <xf numFmtId="164" fontId="4" fillId="0" borderId="0" xfId="2" applyNumberFormat="1" applyFont="1" applyFill="1"/>
    <xf numFmtId="49" fontId="4" fillId="0" borderId="0" xfId="2" applyNumberFormat="1" applyFont="1" applyFill="1" applyAlignment="1">
      <alignment vertical="center"/>
    </xf>
    <xf numFmtId="0" fontId="7" fillId="0" borderId="0" xfId="2" applyFont="1" applyFill="1" applyAlignment="1">
      <alignment vertical="center"/>
    </xf>
    <xf numFmtId="165" fontId="4" fillId="0" borderId="0" xfId="1" applyNumberFormat="1" applyFont="1" applyFill="1" applyAlignment="1">
      <alignment horizontal="right" vertical="center"/>
    </xf>
    <xf numFmtId="164" fontId="7" fillId="0" borderId="0" xfId="2" applyNumberFormat="1" applyFont="1" applyFill="1" applyAlignment="1">
      <alignment horizontal="center"/>
    </xf>
    <xf numFmtId="49" fontId="7" fillId="0" borderId="0" xfId="2" applyNumberFormat="1" applyFont="1" applyFill="1" applyAlignment="1">
      <alignment vertical="center"/>
    </xf>
    <xf numFmtId="165" fontId="4" fillId="0" borderId="0" xfId="2" applyNumberFormat="1" applyFont="1" applyFill="1" applyAlignment="1">
      <alignment horizontal="right" vertical="center"/>
    </xf>
    <xf numFmtId="164" fontId="4" fillId="0" borderId="0" xfId="2" applyNumberFormat="1" applyFont="1" applyFill="1" applyAlignment="1">
      <alignment horizontal="right"/>
    </xf>
    <xf numFmtId="49" fontId="7" fillId="0" borderId="2"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165" fontId="7" fillId="0" borderId="2" xfId="2" applyNumberFormat="1" applyFont="1" applyFill="1" applyBorder="1" applyAlignment="1">
      <alignment horizontal="center" vertical="center" wrapText="1"/>
    </xf>
    <xf numFmtId="164" fontId="7" fillId="0" borderId="0"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wrapText="1"/>
    </xf>
    <xf numFmtId="164" fontId="4" fillId="0" borderId="0" xfId="2" applyNumberFormat="1" applyFont="1" applyFill="1" applyBorder="1" applyAlignment="1">
      <alignment horizontal="center" vertical="top" wrapText="1"/>
    </xf>
    <xf numFmtId="164" fontId="4" fillId="0" borderId="0" xfId="2" applyNumberFormat="1" applyFont="1" applyFill="1" applyAlignment="1">
      <alignment horizontal="left" vertical="center"/>
    </xf>
    <xf numFmtId="49" fontId="4" fillId="0" borderId="0" xfId="2" applyNumberFormat="1" applyFont="1" applyFill="1" applyBorder="1" applyAlignment="1">
      <alignment vertical="center" wrapText="1"/>
    </xf>
    <xf numFmtId="0" fontId="4" fillId="0" borderId="0" xfId="2" applyFont="1" applyFill="1" applyBorder="1" applyAlignment="1">
      <alignment vertical="center"/>
    </xf>
    <xf numFmtId="165" fontId="4" fillId="0" borderId="0" xfId="2" applyNumberFormat="1" applyFont="1" applyFill="1" applyBorder="1" applyAlignment="1">
      <alignment vertical="center"/>
    </xf>
    <xf numFmtId="49" fontId="7" fillId="0" borderId="0" xfId="2" applyNumberFormat="1" applyFont="1" applyFill="1" applyBorder="1" applyAlignment="1">
      <alignment horizontal="center" vertical="center" wrapText="1"/>
    </xf>
    <xf numFmtId="0" fontId="7" fillId="0" borderId="0" xfId="2" applyFont="1" applyFill="1" applyBorder="1" applyAlignment="1">
      <alignment vertical="center" wrapText="1"/>
    </xf>
    <xf numFmtId="165" fontId="7" fillId="0" borderId="0" xfId="3" applyNumberFormat="1" applyFont="1" applyFill="1" applyBorder="1" applyAlignment="1">
      <alignment horizontal="right" vertical="center" wrapText="1"/>
    </xf>
    <xf numFmtId="164" fontId="7" fillId="0" borderId="0" xfId="3" applyNumberFormat="1" applyFont="1" applyFill="1" applyBorder="1" applyAlignment="1">
      <alignment horizontal="right" vertical="center" wrapText="1"/>
    </xf>
    <xf numFmtId="49" fontId="4" fillId="0" borderId="0" xfId="2" applyNumberFormat="1" applyFont="1" applyFill="1" applyBorder="1" applyAlignment="1">
      <alignment horizontal="center" vertical="center" wrapText="1"/>
    </xf>
    <xf numFmtId="0" fontId="4" fillId="0" borderId="0" xfId="2" applyFont="1" applyFill="1" applyBorder="1" applyAlignment="1">
      <alignment vertical="center" wrapText="1"/>
    </xf>
    <xf numFmtId="165" fontId="4" fillId="0" borderId="0" xfId="3" applyNumberFormat="1" applyFont="1" applyFill="1" applyBorder="1" applyAlignment="1">
      <alignment horizontal="right" vertical="center" wrapText="1"/>
    </xf>
    <xf numFmtId="164" fontId="4" fillId="0" borderId="0" xfId="3" applyNumberFormat="1" applyFont="1" applyFill="1" applyBorder="1" applyAlignment="1">
      <alignment horizontal="right" vertical="center" wrapText="1"/>
    </xf>
    <xf numFmtId="0" fontId="8" fillId="0" borderId="0" xfId="2" applyFont="1" applyFill="1" applyBorder="1" applyAlignment="1">
      <alignment vertical="center" wrapText="1"/>
    </xf>
    <xf numFmtId="165" fontId="8" fillId="0" borderId="0" xfId="3" applyNumberFormat="1" applyFont="1" applyFill="1" applyBorder="1" applyAlignment="1">
      <alignment horizontal="right" vertical="center" wrapText="1"/>
    </xf>
    <xf numFmtId="0" fontId="9" fillId="0" borderId="0" xfId="2" applyFont="1" applyFill="1" applyBorder="1" applyAlignment="1">
      <alignment vertical="center" wrapText="1"/>
    </xf>
    <xf numFmtId="165" fontId="9" fillId="0" borderId="0" xfId="3" applyNumberFormat="1"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164" fontId="8" fillId="0" borderId="0" xfId="3" applyNumberFormat="1" applyFont="1" applyFill="1" applyBorder="1" applyAlignment="1">
      <alignment horizontal="right" vertical="center" wrapText="1"/>
    </xf>
    <xf numFmtId="0" fontId="7" fillId="0" borderId="0" xfId="1" applyFont="1" applyFill="1"/>
    <xf numFmtId="164" fontId="7" fillId="0" borderId="0" xfId="1" applyNumberFormat="1" applyFont="1" applyFill="1"/>
    <xf numFmtId="0" fontId="4" fillId="0" borderId="0" xfId="1" applyFont="1" applyFill="1"/>
    <xf numFmtId="164" fontId="4" fillId="0" borderId="0" xfId="1" applyNumberFormat="1" applyFont="1" applyFill="1"/>
    <xf numFmtId="0" fontId="10" fillId="0" borderId="0" xfId="1" applyFont="1" applyFill="1"/>
    <xf numFmtId="164" fontId="10" fillId="0" borderId="0" xfId="1" applyNumberFormat="1" applyFont="1" applyFill="1"/>
    <xf numFmtId="0" fontId="9" fillId="0" borderId="0" xfId="1" applyFont="1" applyFill="1" applyBorder="1" applyAlignment="1">
      <alignment horizontal="justify" vertical="center" wrapText="1"/>
    </xf>
    <xf numFmtId="165" fontId="7"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164" fontId="4" fillId="0" borderId="0" xfId="1" applyNumberFormat="1" applyFont="1" applyFill="1" applyBorder="1" applyAlignment="1">
      <alignment horizontal="right" vertical="center"/>
    </xf>
    <xf numFmtId="0" fontId="8" fillId="0" borderId="0" xfId="1" applyFont="1" applyFill="1" applyBorder="1" applyAlignment="1">
      <alignment vertical="center" wrapText="1"/>
    </xf>
    <xf numFmtId="165" fontId="4" fillId="0" borderId="0" xfId="1" applyNumberFormat="1" applyFont="1" applyFill="1" applyBorder="1" applyAlignment="1">
      <alignment horizontal="right" vertical="center"/>
    </xf>
    <xf numFmtId="49" fontId="10" fillId="0" borderId="0" xfId="2" applyNumberFormat="1" applyFont="1" applyFill="1" applyBorder="1" applyAlignment="1">
      <alignment horizontal="center" vertical="center" wrapText="1"/>
    </xf>
    <xf numFmtId="0" fontId="11" fillId="0" borderId="0" xfId="1" applyFont="1" applyFill="1" applyBorder="1" applyAlignment="1">
      <alignment vertical="center" wrapText="1"/>
    </xf>
    <xf numFmtId="165" fontId="10" fillId="0" borderId="0" xfId="1" applyNumberFormat="1" applyFont="1" applyFill="1" applyBorder="1" applyAlignment="1">
      <alignment horizontal="right" vertical="center"/>
    </xf>
    <xf numFmtId="164" fontId="10" fillId="0" borderId="0" xfId="1" applyNumberFormat="1" applyFont="1" applyFill="1" applyBorder="1" applyAlignment="1">
      <alignment horizontal="right" vertical="center"/>
    </xf>
    <xf numFmtId="0" fontId="4" fillId="0" borderId="0" xfId="1" applyFont="1" applyFill="1" applyBorder="1" applyAlignment="1">
      <alignment vertical="center" wrapText="1"/>
    </xf>
    <xf numFmtId="164" fontId="10" fillId="0" borderId="0" xfId="1" applyNumberFormat="1" applyFont="1" applyFill="1" applyBorder="1"/>
    <xf numFmtId="49" fontId="4" fillId="0" borderId="0" xfId="2"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vertical="center" wrapText="1"/>
      <protection locked="0"/>
    </xf>
    <xf numFmtId="0" fontId="4" fillId="0" borderId="0" xfId="2" applyFont="1" applyFill="1" applyBorder="1" applyAlignment="1" applyProtection="1">
      <alignment horizontal="center" vertical="center" wrapText="1"/>
      <protection locked="0"/>
    </xf>
    <xf numFmtId="165" fontId="4" fillId="0" borderId="0" xfId="1" applyNumberFormat="1" applyFont="1" applyFill="1" applyBorder="1" applyAlignment="1">
      <alignment horizontal="left" vertical="center" wrapText="1"/>
    </xf>
    <xf numFmtId="0" fontId="4" fillId="18" borderId="0" xfId="1" applyFont="1" applyFill="1"/>
    <xf numFmtId="0" fontId="10" fillId="18" borderId="0" xfId="1" applyFont="1" applyFill="1"/>
    <xf numFmtId="164" fontId="4" fillId="19" borderId="0" xfId="1" applyNumberFormat="1" applyFont="1" applyFill="1" applyBorder="1" applyAlignment="1">
      <alignment horizontal="right" vertical="center"/>
    </xf>
    <xf numFmtId="164" fontId="4" fillId="19" borderId="0" xfId="2" applyNumberFormat="1" applyFont="1" applyFill="1" applyAlignment="1">
      <alignment horizontal="left" vertical="center"/>
    </xf>
    <xf numFmtId="164" fontId="4" fillId="19" borderId="0" xfId="1" applyNumberFormat="1" applyFont="1" applyFill="1"/>
    <xf numFmtId="0" fontId="4" fillId="19" borderId="0" xfId="1" applyFont="1" applyFill="1"/>
    <xf numFmtId="0" fontId="10" fillId="0" borderId="0" xfId="4" applyFont="1" applyFill="1" applyBorder="1" applyAlignment="1">
      <alignment vertical="center" wrapText="1"/>
    </xf>
    <xf numFmtId="0" fontId="4" fillId="0" borderId="0" xfId="4" applyFont="1" applyFill="1" applyBorder="1" applyAlignment="1">
      <alignment vertical="center" wrapText="1"/>
    </xf>
    <xf numFmtId="164" fontId="4" fillId="0" borderId="0" xfId="1" applyNumberFormat="1" applyFont="1" applyFill="1" applyBorder="1"/>
    <xf numFmtId="0" fontId="8" fillId="0" borderId="0" xfId="1" applyFont="1" applyFill="1" applyBorder="1" applyAlignment="1" applyProtection="1">
      <alignment vertical="center" wrapText="1"/>
      <protection locked="0"/>
    </xf>
    <xf numFmtId="0" fontId="4" fillId="0" borderId="0" xfId="2" applyFont="1" applyFill="1"/>
    <xf numFmtId="49" fontId="7" fillId="0" borderId="0" xfId="2" applyNumberFormat="1" applyFont="1" applyFill="1" applyBorder="1" applyAlignment="1" applyProtection="1">
      <alignment horizontal="center" vertical="center" wrapText="1"/>
      <protection locked="0"/>
    </xf>
    <xf numFmtId="0" fontId="9" fillId="0" borderId="0" xfId="1" applyFont="1" applyFill="1" applyBorder="1" applyAlignment="1" applyProtection="1">
      <alignment vertical="center" wrapText="1"/>
      <protection locked="0"/>
    </xf>
    <xf numFmtId="0" fontId="9" fillId="0" borderId="0" xfId="2" applyFont="1" applyFill="1" applyBorder="1" applyAlignment="1">
      <alignment horizontal="justify" vertical="center" wrapText="1"/>
    </xf>
    <xf numFmtId="164" fontId="7" fillId="20" borderId="0" xfId="1" applyNumberFormat="1" applyFont="1" applyFill="1" applyBorder="1" applyAlignment="1">
      <alignment horizontal="right" vertical="center"/>
    </xf>
    <xf numFmtId="0" fontId="4" fillId="0" borderId="0" xfId="2" applyFont="1" applyFill="1" applyAlignment="1">
      <alignment horizontal="justify" vertical="center"/>
    </xf>
    <xf numFmtId="165" fontId="4" fillId="0" borderId="0" xfId="2" applyNumberFormat="1" applyFont="1" applyFill="1" applyAlignment="1">
      <alignment vertical="center"/>
    </xf>
    <xf numFmtId="0" fontId="4" fillId="0" borderId="0" xfId="2" applyFont="1" applyFill="1" applyAlignment="1">
      <alignment horizontal="justify" vertical="center" wrapText="1"/>
    </xf>
    <xf numFmtId="0" fontId="4" fillId="0" borderId="0" xfId="2" applyFont="1" applyFill="1" applyAlignment="1">
      <alignment vertical="center"/>
    </xf>
    <xf numFmtId="0" fontId="7" fillId="0" borderId="0" xfId="2" applyFont="1" applyFill="1" applyAlignment="1">
      <alignment horizontal="center" vertical="center"/>
    </xf>
  </cellXfs>
  <cellStyles count="2388">
    <cellStyle name="20% - Акцент1 10" xfId="5"/>
    <cellStyle name="20% - Акцент1 10 2" xfId="6"/>
    <cellStyle name="20% - Акцент1 10 3" xfId="7"/>
    <cellStyle name="20% - Акцент1 11" xfId="8"/>
    <cellStyle name="20% - Акцент1 11 2" xfId="9"/>
    <cellStyle name="20% - Акцент1 11 3" xfId="10"/>
    <cellStyle name="20% - Акцент1 12" xfId="11"/>
    <cellStyle name="20% - Акцент1 13" xfId="12"/>
    <cellStyle name="20% - Акцент1 14" xfId="13"/>
    <cellStyle name="20% - Акцент1 15" xfId="14"/>
    <cellStyle name="20% - Акцент1 2" xfId="15"/>
    <cellStyle name="20% - Акцент1 2 2" xfId="16"/>
    <cellStyle name="20% - Акцент1 2 2 2" xfId="17"/>
    <cellStyle name="20% - Акцент1 2 2 2 2" xfId="18"/>
    <cellStyle name="20% - Акцент1 2 2 2 2 2" xfId="19"/>
    <cellStyle name="20% - Акцент1 2 2 2 2 2 2" xfId="20"/>
    <cellStyle name="20% - Акцент1 2 2 2 2 3" xfId="21"/>
    <cellStyle name="20% - Акцент1 2 2 2 3" xfId="22"/>
    <cellStyle name="20% - Акцент1 2 2 2 3 2" xfId="23"/>
    <cellStyle name="20% - Акцент1 2 2 2 4" xfId="24"/>
    <cellStyle name="20% - Акцент1 2 2 3" xfId="25"/>
    <cellStyle name="20% - Акцент1 2 2 3 2" xfId="26"/>
    <cellStyle name="20% - Акцент1 2 2 3 2 2" xfId="27"/>
    <cellStyle name="20% - Акцент1 2 2 3 2 2 2" xfId="28"/>
    <cellStyle name="20% - Акцент1 2 2 3 2 3" xfId="29"/>
    <cellStyle name="20% - Акцент1 2 2 3 3" xfId="30"/>
    <cellStyle name="20% - Акцент1 2 2 3 3 2" xfId="31"/>
    <cellStyle name="20% - Акцент1 2 2 3 4" xfId="32"/>
    <cellStyle name="20% - Акцент1 2 2 4" xfId="33"/>
    <cellStyle name="20% - Акцент1 2 2 4 2" xfId="34"/>
    <cellStyle name="20% - Акцент1 2 2 4 2 2" xfId="35"/>
    <cellStyle name="20% - Акцент1 2 2 4 3" xfId="36"/>
    <cellStyle name="20% - Акцент1 2 2 5" xfId="37"/>
    <cellStyle name="20% - Акцент1 2 2 5 2" xfId="38"/>
    <cellStyle name="20% - Акцент1 2 2 6" xfId="39"/>
    <cellStyle name="20% - Акцент1 2 2 7" xfId="40"/>
    <cellStyle name="20% - Акцент1 2 3" xfId="41"/>
    <cellStyle name="20% - Акцент1 2 3 2" xfId="42"/>
    <cellStyle name="20% - Акцент1 2 3 2 2" xfId="43"/>
    <cellStyle name="20% - Акцент1 2 3 2 2 2" xfId="44"/>
    <cellStyle name="20% - Акцент1 2 3 2 3" xfId="45"/>
    <cellStyle name="20% - Акцент1 2 3 3" xfId="46"/>
    <cellStyle name="20% - Акцент1 2 3 3 2" xfId="47"/>
    <cellStyle name="20% - Акцент1 2 3 4" xfId="48"/>
    <cellStyle name="20% - Акцент1 2 4" xfId="49"/>
    <cellStyle name="20% - Акцент1 2 4 2" xfId="50"/>
    <cellStyle name="20% - Акцент1 2 4 2 2" xfId="51"/>
    <cellStyle name="20% - Акцент1 2 4 2 2 2" xfId="52"/>
    <cellStyle name="20% - Акцент1 2 4 2 3" xfId="53"/>
    <cellStyle name="20% - Акцент1 2 4 3" xfId="54"/>
    <cellStyle name="20% - Акцент1 2 4 3 2" xfId="55"/>
    <cellStyle name="20% - Акцент1 2 4 4" xfId="56"/>
    <cellStyle name="20% - Акцент1 2 5" xfId="57"/>
    <cellStyle name="20% - Акцент1 2 5 2" xfId="58"/>
    <cellStyle name="20% - Акцент1 2 5 2 2" xfId="59"/>
    <cellStyle name="20% - Акцент1 2 5 3" xfId="60"/>
    <cellStyle name="20% - Акцент1 2 6" xfId="61"/>
    <cellStyle name="20% - Акцент1 2 6 2" xfId="62"/>
    <cellStyle name="20% - Акцент1 2 7" xfId="63"/>
    <cellStyle name="20% - Акцент1 3" xfId="64"/>
    <cellStyle name="20% - Акцент1 3 2" xfId="65"/>
    <cellStyle name="20% - Акцент1 3 2 2" xfId="66"/>
    <cellStyle name="20% - Акцент1 3 2 3" xfId="67"/>
    <cellStyle name="20% - Акцент1 3 3" xfId="68"/>
    <cellStyle name="20% - Акцент1 4" xfId="69"/>
    <cellStyle name="20% - Акцент1 4 2" xfId="70"/>
    <cellStyle name="20% - Акцент1 4 2 2" xfId="71"/>
    <cellStyle name="20% - Акцент1 4 2 3" xfId="72"/>
    <cellStyle name="20% - Акцент1 4 3" xfId="73"/>
    <cellStyle name="20% - Акцент1 5" xfId="74"/>
    <cellStyle name="20% - Акцент1 5 2" xfId="75"/>
    <cellStyle name="20% - Акцент1 5 2 2" xfId="76"/>
    <cellStyle name="20% - Акцент1 5 3" xfId="77"/>
    <cellStyle name="20% - Акцент1 5 4" xfId="78"/>
    <cellStyle name="20% - Акцент1 6" xfId="79"/>
    <cellStyle name="20% - Акцент1 6 2" xfId="80"/>
    <cellStyle name="20% - Акцент1 6 2 2" xfId="81"/>
    <cellStyle name="20% - Акцент1 6 3" xfId="82"/>
    <cellStyle name="20% - Акцент1 6 4" xfId="83"/>
    <cellStyle name="20% - Акцент1 7" xfId="84"/>
    <cellStyle name="20% - Акцент1 7 2" xfId="85"/>
    <cellStyle name="20% - Акцент1 7 2 2" xfId="86"/>
    <cellStyle name="20% - Акцент1 7 3" xfId="87"/>
    <cellStyle name="20% - Акцент1 7 4" xfId="88"/>
    <cellStyle name="20% - Акцент1 8" xfId="89"/>
    <cellStyle name="20% - Акцент1 8 2" xfId="90"/>
    <cellStyle name="20% - Акцент1 8 2 2" xfId="91"/>
    <cellStyle name="20% - Акцент1 8 3" xfId="92"/>
    <cellStyle name="20% - Акцент1 8 4" xfId="93"/>
    <cellStyle name="20% - Акцент1 9" xfId="94"/>
    <cellStyle name="20% - Акцент1 9 2" xfId="95"/>
    <cellStyle name="20% - Акцент1 9 2 2" xfId="96"/>
    <cellStyle name="20% - Акцент1 9 3" xfId="97"/>
    <cellStyle name="20% - Акцент1 9 4" xfId="98"/>
    <cellStyle name="20% - Акцент2 10" xfId="99"/>
    <cellStyle name="20% - Акцент2 10 2" xfId="100"/>
    <cellStyle name="20% - Акцент2 10 3" xfId="101"/>
    <cellStyle name="20% - Акцент2 11" xfId="102"/>
    <cellStyle name="20% - Акцент2 11 2" xfId="103"/>
    <cellStyle name="20% - Акцент2 11 3" xfId="104"/>
    <cellStyle name="20% - Акцент2 12" xfId="105"/>
    <cellStyle name="20% - Акцент2 13" xfId="106"/>
    <cellStyle name="20% - Акцент2 14" xfId="107"/>
    <cellStyle name="20% - Акцент2 15" xfId="108"/>
    <cellStyle name="20% - Акцент2 2" xfId="109"/>
    <cellStyle name="20% - Акцент2 2 2" xfId="110"/>
    <cellStyle name="20% - Акцент2 2 2 2" xfId="111"/>
    <cellStyle name="20% - Акцент2 2 2 2 2" xfId="112"/>
    <cellStyle name="20% - Акцент2 2 2 2 2 2" xfId="113"/>
    <cellStyle name="20% - Акцент2 2 2 2 2 2 2" xfId="114"/>
    <cellStyle name="20% - Акцент2 2 2 2 2 3" xfId="115"/>
    <cellStyle name="20% - Акцент2 2 2 2 3" xfId="116"/>
    <cellStyle name="20% - Акцент2 2 2 2 3 2" xfId="117"/>
    <cellStyle name="20% - Акцент2 2 2 2 4" xfId="118"/>
    <cellStyle name="20% - Акцент2 2 2 3" xfId="119"/>
    <cellStyle name="20% - Акцент2 2 2 3 2" xfId="120"/>
    <cellStyle name="20% - Акцент2 2 2 3 2 2" xfId="121"/>
    <cellStyle name="20% - Акцент2 2 2 3 2 2 2" xfId="122"/>
    <cellStyle name="20% - Акцент2 2 2 3 2 3" xfId="123"/>
    <cellStyle name="20% - Акцент2 2 2 3 3" xfId="124"/>
    <cellStyle name="20% - Акцент2 2 2 3 3 2" xfId="125"/>
    <cellStyle name="20% - Акцент2 2 2 3 4" xfId="126"/>
    <cellStyle name="20% - Акцент2 2 2 4" xfId="127"/>
    <cellStyle name="20% - Акцент2 2 2 4 2" xfId="128"/>
    <cellStyle name="20% - Акцент2 2 2 4 2 2" xfId="129"/>
    <cellStyle name="20% - Акцент2 2 2 4 3" xfId="130"/>
    <cellStyle name="20% - Акцент2 2 2 5" xfId="131"/>
    <cellStyle name="20% - Акцент2 2 2 5 2" xfId="132"/>
    <cellStyle name="20% - Акцент2 2 2 6" xfId="133"/>
    <cellStyle name="20% - Акцент2 2 2 7" xfId="134"/>
    <cellStyle name="20% - Акцент2 2 3" xfId="135"/>
    <cellStyle name="20% - Акцент2 2 3 2" xfId="136"/>
    <cellStyle name="20% - Акцент2 2 3 2 2" xfId="137"/>
    <cellStyle name="20% - Акцент2 2 3 2 2 2" xfId="138"/>
    <cellStyle name="20% - Акцент2 2 3 2 3" xfId="139"/>
    <cellStyle name="20% - Акцент2 2 3 3" xfId="140"/>
    <cellStyle name="20% - Акцент2 2 3 3 2" xfId="141"/>
    <cellStyle name="20% - Акцент2 2 3 4" xfId="142"/>
    <cellStyle name="20% - Акцент2 2 4" xfId="143"/>
    <cellStyle name="20% - Акцент2 2 4 2" xfId="144"/>
    <cellStyle name="20% - Акцент2 2 4 2 2" xfId="145"/>
    <cellStyle name="20% - Акцент2 2 4 2 2 2" xfId="146"/>
    <cellStyle name="20% - Акцент2 2 4 2 3" xfId="147"/>
    <cellStyle name="20% - Акцент2 2 4 3" xfId="148"/>
    <cellStyle name="20% - Акцент2 2 4 3 2" xfId="149"/>
    <cellStyle name="20% - Акцент2 2 4 4" xfId="150"/>
    <cellStyle name="20% - Акцент2 2 5" xfId="151"/>
    <cellStyle name="20% - Акцент2 2 5 2" xfId="152"/>
    <cellStyle name="20% - Акцент2 2 5 2 2" xfId="153"/>
    <cellStyle name="20% - Акцент2 2 5 3" xfId="154"/>
    <cellStyle name="20% - Акцент2 2 6" xfId="155"/>
    <cellStyle name="20% - Акцент2 2 6 2" xfId="156"/>
    <cellStyle name="20% - Акцент2 2 7" xfId="157"/>
    <cellStyle name="20% - Акцент2 3" xfId="158"/>
    <cellStyle name="20% - Акцент2 3 2" xfId="159"/>
    <cellStyle name="20% - Акцент2 3 2 2" xfId="160"/>
    <cellStyle name="20% - Акцент2 3 2 3" xfId="161"/>
    <cellStyle name="20% - Акцент2 3 3" xfId="162"/>
    <cellStyle name="20% - Акцент2 4" xfId="163"/>
    <cellStyle name="20% - Акцент2 4 2" xfId="164"/>
    <cellStyle name="20% - Акцент2 4 2 2" xfId="165"/>
    <cellStyle name="20% - Акцент2 4 2 3" xfId="166"/>
    <cellStyle name="20% - Акцент2 4 3" xfId="167"/>
    <cellStyle name="20% - Акцент2 5" xfId="168"/>
    <cellStyle name="20% - Акцент2 5 2" xfId="169"/>
    <cellStyle name="20% - Акцент2 5 2 2" xfId="170"/>
    <cellStyle name="20% - Акцент2 5 3" xfId="171"/>
    <cellStyle name="20% - Акцент2 5 4" xfId="172"/>
    <cellStyle name="20% - Акцент2 6" xfId="173"/>
    <cellStyle name="20% - Акцент2 6 2" xfId="174"/>
    <cellStyle name="20% - Акцент2 6 2 2" xfId="175"/>
    <cellStyle name="20% - Акцент2 6 3" xfId="176"/>
    <cellStyle name="20% - Акцент2 6 4" xfId="177"/>
    <cellStyle name="20% - Акцент2 7" xfId="178"/>
    <cellStyle name="20% - Акцент2 7 2" xfId="179"/>
    <cellStyle name="20% - Акцент2 7 2 2" xfId="180"/>
    <cellStyle name="20% - Акцент2 7 3" xfId="181"/>
    <cellStyle name="20% - Акцент2 7 4" xfId="182"/>
    <cellStyle name="20% - Акцент2 8" xfId="183"/>
    <cellStyle name="20% - Акцент2 8 2" xfId="184"/>
    <cellStyle name="20% - Акцент2 8 2 2" xfId="185"/>
    <cellStyle name="20% - Акцент2 8 3" xfId="186"/>
    <cellStyle name="20% - Акцент2 8 4" xfId="187"/>
    <cellStyle name="20% - Акцент2 9" xfId="188"/>
    <cellStyle name="20% - Акцент2 9 2" xfId="189"/>
    <cellStyle name="20% - Акцент2 9 2 2" xfId="190"/>
    <cellStyle name="20% - Акцент2 9 3" xfId="191"/>
    <cellStyle name="20% - Акцент2 9 4" xfId="192"/>
    <cellStyle name="20% - Акцент3 10" xfId="193"/>
    <cellStyle name="20% - Акцент3 10 2" xfId="194"/>
    <cellStyle name="20% - Акцент3 10 3" xfId="195"/>
    <cellStyle name="20% - Акцент3 11" xfId="196"/>
    <cellStyle name="20% - Акцент3 11 2" xfId="197"/>
    <cellStyle name="20% - Акцент3 11 3" xfId="198"/>
    <cellStyle name="20% - Акцент3 12" xfId="199"/>
    <cellStyle name="20% - Акцент3 13" xfId="200"/>
    <cellStyle name="20% - Акцент3 14" xfId="201"/>
    <cellStyle name="20% - Акцент3 15" xfId="202"/>
    <cellStyle name="20% - Акцент3 2" xfId="203"/>
    <cellStyle name="20% - Акцент3 2 2" xfId="204"/>
    <cellStyle name="20% - Акцент3 2 2 2" xfId="205"/>
    <cellStyle name="20% - Акцент3 2 2 2 2" xfId="206"/>
    <cellStyle name="20% - Акцент3 2 2 2 2 2" xfId="207"/>
    <cellStyle name="20% - Акцент3 2 2 2 2 2 2" xfId="208"/>
    <cellStyle name="20% - Акцент3 2 2 2 2 3" xfId="209"/>
    <cellStyle name="20% - Акцент3 2 2 2 3" xfId="210"/>
    <cellStyle name="20% - Акцент3 2 2 2 3 2" xfId="211"/>
    <cellStyle name="20% - Акцент3 2 2 2 4" xfId="212"/>
    <cellStyle name="20% - Акцент3 2 2 3" xfId="213"/>
    <cellStyle name="20% - Акцент3 2 2 3 2" xfId="214"/>
    <cellStyle name="20% - Акцент3 2 2 3 2 2" xfId="215"/>
    <cellStyle name="20% - Акцент3 2 2 3 2 2 2" xfId="216"/>
    <cellStyle name="20% - Акцент3 2 2 3 2 3" xfId="217"/>
    <cellStyle name="20% - Акцент3 2 2 3 3" xfId="218"/>
    <cellStyle name="20% - Акцент3 2 2 3 3 2" xfId="219"/>
    <cellStyle name="20% - Акцент3 2 2 3 4" xfId="220"/>
    <cellStyle name="20% - Акцент3 2 2 4" xfId="221"/>
    <cellStyle name="20% - Акцент3 2 2 4 2" xfId="222"/>
    <cellStyle name="20% - Акцент3 2 2 4 2 2" xfId="223"/>
    <cellStyle name="20% - Акцент3 2 2 4 3" xfId="224"/>
    <cellStyle name="20% - Акцент3 2 2 5" xfId="225"/>
    <cellStyle name="20% - Акцент3 2 2 5 2" xfId="226"/>
    <cellStyle name="20% - Акцент3 2 2 6" xfId="227"/>
    <cellStyle name="20% - Акцент3 2 2 7" xfId="228"/>
    <cellStyle name="20% - Акцент3 2 3" xfId="229"/>
    <cellStyle name="20% - Акцент3 2 3 2" xfId="230"/>
    <cellStyle name="20% - Акцент3 2 3 2 2" xfId="231"/>
    <cellStyle name="20% - Акцент3 2 3 2 2 2" xfId="232"/>
    <cellStyle name="20% - Акцент3 2 3 2 3" xfId="233"/>
    <cellStyle name="20% - Акцент3 2 3 3" xfId="234"/>
    <cellStyle name="20% - Акцент3 2 3 3 2" xfId="235"/>
    <cellStyle name="20% - Акцент3 2 3 4" xfId="236"/>
    <cellStyle name="20% - Акцент3 2 4" xfId="237"/>
    <cellStyle name="20% - Акцент3 2 4 2" xfId="238"/>
    <cellStyle name="20% - Акцент3 2 4 2 2" xfId="239"/>
    <cellStyle name="20% - Акцент3 2 4 2 2 2" xfId="240"/>
    <cellStyle name="20% - Акцент3 2 4 2 3" xfId="241"/>
    <cellStyle name="20% - Акцент3 2 4 3" xfId="242"/>
    <cellStyle name="20% - Акцент3 2 4 3 2" xfId="243"/>
    <cellStyle name="20% - Акцент3 2 4 4" xfId="244"/>
    <cellStyle name="20% - Акцент3 2 5" xfId="245"/>
    <cellStyle name="20% - Акцент3 2 5 2" xfId="246"/>
    <cellStyle name="20% - Акцент3 2 5 2 2" xfId="247"/>
    <cellStyle name="20% - Акцент3 2 5 3" xfId="248"/>
    <cellStyle name="20% - Акцент3 2 6" xfId="249"/>
    <cellStyle name="20% - Акцент3 2 6 2" xfId="250"/>
    <cellStyle name="20% - Акцент3 2 7" xfId="251"/>
    <cellStyle name="20% - Акцент3 3" xfId="252"/>
    <cellStyle name="20% - Акцент3 3 2" xfId="253"/>
    <cellStyle name="20% - Акцент3 3 2 2" xfId="254"/>
    <cellStyle name="20% - Акцент3 3 2 3" xfId="255"/>
    <cellStyle name="20% - Акцент3 3 3" xfId="256"/>
    <cellStyle name="20% - Акцент3 4" xfId="257"/>
    <cellStyle name="20% - Акцент3 4 2" xfId="258"/>
    <cellStyle name="20% - Акцент3 4 2 2" xfId="259"/>
    <cellStyle name="20% - Акцент3 4 2 3" xfId="260"/>
    <cellStyle name="20% - Акцент3 4 3" xfId="261"/>
    <cellStyle name="20% - Акцент3 5" xfId="262"/>
    <cellStyle name="20% - Акцент3 5 2" xfId="263"/>
    <cellStyle name="20% - Акцент3 5 2 2" xfId="264"/>
    <cellStyle name="20% - Акцент3 5 3" xfId="265"/>
    <cellStyle name="20% - Акцент3 5 4" xfId="266"/>
    <cellStyle name="20% - Акцент3 6" xfId="267"/>
    <cellStyle name="20% - Акцент3 6 2" xfId="268"/>
    <cellStyle name="20% - Акцент3 6 2 2" xfId="269"/>
    <cellStyle name="20% - Акцент3 6 3" xfId="270"/>
    <cellStyle name="20% - Акцент3 6 4" xfId="271"/>
    <cellStyle name="20% - Акцент3 7" xfId="272"/>
    <cellStyle name="20% - Акцент3 7 2" xfId="273"/>
    <cellStyle name="20% - Акцент3 7 2 2" xfId="274"/>
    <cellStyle name="20% - Акцент3 7 3" xfId="275"/>
    <cellStyle name="20% - Акцент3 7 4" xfId="276"/>
    <cellStyle name="20% - Акцент3 8" xfId="277"/>
    <cellStyle name="20% - Акцент3 8 2" xfId="278"/>
    <cellStyle name="20% - Акцент3 8 2 2" xfId="279"/>
    <cellStyle name="20% - Акцент3 8 3" xfId="280"/>
    <cellStyle name="20% - Акцент3 8 4" xfId="281"/>
    <cellStyle name="20% - Акцент3 9" xfId="282"/>
    <cellStyle name="20% - Акцент3 9 2" xfId="283"/>
    <cellStyle name="20% - Акцент3 9 2 2" xfId="284"/>
    <cellStyle name="20% - Акцент3 9 3" xfId="285"/>
    <cellStyle name="20% - Акцент3 9 4" xfId="286"/>
    <cellStyle name="20% - Акцент4 10" xfId="287"/>
    <cellStyle name="20% - Акцент4 10 2" xfId="288"/>
    <cellStyle name="20% - Акцент4 10 3" xfId="289"/>
    <cellStyle name="20% - Акцент4 11" xfId="290"/>
    <cellStyle name="20% - Акцент4 11 2" xfId="291"/>
    <cellStyle name="20% - Акцент4 11 3" xfId="292"/>
    <cellStyle name="20% - Акцент4 12" xfId="293"/>
    <cellStyle name="20% - Акцент4 13" xfId="294"/>
    <cellStyle name="20% - Акцент4 14" xfId="295"/>
    <cellStyle name="20% - Акцент4 15" xfId="296"/>
    <cellStyle name="20% - Акцент4 2" xfId="297"/>
    <cellStyle name="20% - Акцент4 2 2" xfId="298"/>
    <cellStyle name="20% - Акцент4 2 2 2" xfId="299"/>
    <cellStyle name="20% - Акцент4 2 2 2 2" xfId="300"/>
    <cellStyle name="20% - Акцент4 2 2 2 2 2" xfId="301"/>
    <cellStyle name="20% - Акцент4 2 2 2 2 2 2" xfId="302"/>
    <cellStyle name="20% - Акцент4 2 2 2 2 3" xfId="303"/>
    <cellStyle name="20% - Акцент4 2 2 2 3" xfId="304"/>
    <cellStyle name="20% - Акцент4 2 2 2 3 2" xfId="305"/>
    <cellStyle name="20% - Акцент4 2 2 2 4" xfId="306"/>
    <cellStyle name="20% - Акцент4 2 2 3" xfId="307"/>
    <cellStyle name="20% - Акцент4 2 2 3 2" xfId="308"/>
    <cellStyle name="20% - Акцент4 2 2 3 2 2" xfId="309"/>
    <cellStyle name="20% - Акцент4 2 2 3 2 2 2" xfId="310"/>
    <cellStyle name="20% - Акцент4 2 2 3 2 3" xfId="311"/>
    <cellStyle name="20% - Акцент4 2 2 3 3" xfId="312"/>
    <cellStyle name="20% - Акцент4 2 2 3 3 2" xfId="313"/>
    <cellStyle name="20% - Акцент4 2 2 3 4" xfId="314"/>
    <cellStyle name="20% - Акцент4 2 2 4" xfId="315"/>
    <cellStyle name="20% - Акцент4 2 2 4 2" xfId="316"/>
    <cellStyle name="20% - Акцент4 2 2 4 2 2" xfId="317"/>
    <cellStyle name="20% - Акцент4 2 2 4 3" xfId="318"/>
    <cellStyle name="20% - Акцент4 2 2 5" xfId="319"/>
    <cellStyle name="20% - Акцент4 2 2 5 2" xfId="320"/>
    <cellStyle name="20% - Акцент4 2 2 6" xfId="321"/>
    <cellStyle name="20% - Акцент4 2 2 7" xfId="322"/>
    <cellStyle name="20% - Акцент4 2 3" xfId="323"/>
    <cellStyle name="20% - Акцент4 2 3 2" xfId="324"/>
    <cellStyle name="20% - Акцент4 2 3 2 2" xfId="325"/>
    <cellStyle name="20% - Акцент4 2 3 2 2 2" xfId="326"/>
    <cellStyle name="20% - Акцент4 2 3 2 3" xfId="327"/>
    <cellStyle name="20% - Акцент4 2 3 3" xfId="328"/>
    <cellStyle name="20% - Акцент4 2 3 3 2" xfId="329"/>
    <cellStyle name="20% - Акцент4 2 3 4" xfId="330"/>
    <cellStyle name="20% - Акцент4 2 4" xfId="331"/>
    <cellStyle name="20% - Акцент4 2 4 2" xfId="332"/>
    <cellStyle name="20% - Акцент4 2 4 2 2" xfId="333"/>
    <cellStyle name="20% - Акцент4 2 4 2 2 2" xfId="334"/>
    <cellStyle name="20% - Акцент4 2 4 2 3" xfId="335"/>
    <cellStyle name="20% - Акцент4 2 4 3" xfId="336"/>
    <cellStyle name="20% - Акцент4 2 4 3 2" xfId="337"/>
    <cellStyle name="20% - Акцент4 2 4 4" xfId="338"/>
    <cellStyle name="20% - Акцент4 2 5" xfId="339"/>
    <cellStyle name="20% - Акцент4 2 5 2" xfId="340"/>
    <cellStyle name="20% - Акцент4 2 5 2 2" xfId="341"/>
    <cellStyle name="20% - Акцент4 2 5 3" xfId="342"/>
    <cellStyle name="20% - Акцент4 2 6" xfId="343"/>
    <cellStyle name="20% - Акцент4 2 6 2" xfId="344"/>
    <cellStyle name="20% - Акцент4 2 7" xfId="345"/>
    <cellStyle name="20% - Акцент4 3" xfId="346"/>
    <cellStyle name="20% - Акцент4 3 2" xfId="347"/>
    <cellStyle name="20% - Акцент4 3 2 2" xfId="348"/>
    <cellStyle name="20% - Акцент4 3 2 3" xfId="349"/>
    <cellStyle name="20% - Акцент4 3 3" xfId="350"/>
    <cellStyle name="20% - Акцент4 4" xfId="351"/>
    <cellStyle name="20% - Акцент4 4 2" xfId="352"/>
    <cellStyle name="20% - Акцент4 4 2 2" xfId="353"/>
    <cellStyle name="20% - Акцент4 4 2 3" xfId="354"/>
    <cellStyle name="20% - Акцент4 4 3" xfId="355"/>
    <cellStyle name="20% - Акцент4 5" xfId="356"/>
    <cellStyle name="20% - Акцент4 5 2" xfId="357"/>
    <cellStyle name="20% - Акцент4 5 2 2" xfId="358"/>
    <cellStyle name="20% - Акцент4 5 3" xfId="359"/>
    <cellStyle name="20% - Акцент4 5 4" xfId="360"/>
    <cellStyle name="20% - Акцент4 6" xfId="361"/>
    <cellStyle name="20% - Акцент4 6 2" xfId="362"/>
    <cellStyle name="20% - Акцент4 6 2 2" xfId="363"/>
    <cellStyle name="20% - Акцент4 6 3" xfId="364"/>
    <cellStyle name="20% - Акцент4 6 4" xfId="365"/>
    <cellStyle name="20% - Акцент4 7" xfId="366"/>
    <cellStyle name="20% - Акцент4 7 2" xfId="367"/>
    <cellStyle name="20% - Акцент4 7 2 2" xfId="368"/>
    <cellStyle name="20% - Акцент4 7 3" xfId="369"/>
    <cellStyle name="20% - Акцент4 7 4" xfId="370"/>
    <cellStyle name="20% - Акцент4 8" xfId="371"/>
    <cellStyle name="20% - Акцент4 8 2" xfId="372"/>
    <cellStyle name="20% - Акцент4 8 2 2" xfId="373"/>
    <cellStyle name="20% - Акцент4 8 3" xfId="374"/>
    <cellStyle name="20% - Акцент4 8 4" xfId="375"/>
    <cellStyle name="20% - Акцент4 9" xfId="376"/>
    <cellStyle name="20% - Акцент4 9 2" xfId="377"/>
    <cellStyle name="20% - Акцент4 9 2 2" xfId="378"/>
    <cellStyle name="20% - Акцент4 9 3" xfId="379"/>
    <cellStyle name="20% - Акцент4 9 4" xfId="380"/>
    <cellStyle name="20% - Акцент5 10" xfId="381"/>
    <cellStyle name="20% - Акцент5 10 2" xfId="382"/>
    <cellStyle name="20% - Акцент5 10 2 2" xfId="383"/>
    <cellStyle name="20% - Акцент5 10 3" xfId="384"/>
    <cellStyle name="20% - Акцент5 10 4" xfId="385"/>
    <cellStyle name="20% - Акцент5 11" xfId="386"/>
    <cellStyle name="20% - Акцент5 11 2" xfId="387"/>
    <cellStyle name="20% - Акцент5 11 2 2" xfId="388"/>
    <cellStyle name="20% - Акцент5 11 3" xfId="389"/>
    <cellStyle name="20% - Акцент5 11 4" xfId="390"/>
    <cellStyle name="20% - Акцент5 12" xfId="391"/>
    <cellStyle name="20% - Акцент5 12 2" xfId="392"/>
    <cellStyle name="20% - Акцент5 12 2 2" xfId="393"/>
    <cellStyle name="20% - Акцент5 12 3" xfId="394"/>
    <cellStyle name="20% - Акцент5 12 4" xfId="395"/>
    <cellStyle name="20% - Акцент5 13" xfId="396"/>
    <cellStyle name="20% - Акцент5 13 2" xfId="397"/>
    <cellStyle name="20% - Акцент5 13 2 2" xfId="398"/>
    <cellStyle name="20% - Акцент5 13 3" xfId="399"/>
    <cellStyle name="20% - Акцент5 13 4" xfId="400"/>
    <cellStyle name="20% - Акцент5 14" xfId="401"/>
    <cellStyle name="20% - Акцент5 14 2" xfId="402"/>
    <cellStyle name="20% - Акцент5 14 3" xfId="403"/>
    <cellStyle name="20% - Акцент5 15" xfId="404"/>
    <cellStyle name="20% - Акцент5 15 2" xfId="405"/>
    <cellStyle name="20% - Акцент5 15 3" xfId="406"/>
    <cellStyle name="20% - Акцент5 2" xfId="407"/>
    <cellStyle name="20% - Акцент5 2 2" xfId="408"/>
    <cellStyle name="20% - Акцент5 2 2 2" xfId="409"/>
    <cellStyle name="20% - Акцент5 2 2 2 2" xfId="410"/>
    <cellStyle name="20% - Акцент5 2 2 2 2 2" xfId="411"/>
    <cellStyle name="20% - Акцент5 2 2 2 3" xfId="412"/>
    <cellStyle name="20% - Акцент5 2 2 3" xfId="413"/>
    <cellStyle name="20% - Акцент5 2 2 3 2" xfId="414"/>
    <cellStyle name="20% - Акцент5 2 2 4" xfId="415"/>
    <cellStyle name="20% - Акцент5 2 2 5" xfId="416"/>
    <cellStyle name="20% - Акцент5 2 3" xfId="417"/>
    <cellStyle name="20% - Акцент5 2 3 2" xfId="418"/>
    <cellStyle name="20% - Акцент5 2 3 2 2" xfId="419"/>
    <cellStyle name="20% - Акцент5 2 3 2 2 2" xfId="420"/>
    <cellStyle name="20% - Акцент5 2 3 2 3" xfId="421"/>
    <cellStyle name="20% - Акцент5 2 3 3" xfId="422"/>
    <cellStyle name="20% - Акцент5 2 3 3 2" xfId="423"/>
    <cellStyle name="20% - Акцент5 2 3 4" xfId="424"/>
    <cellStyle name="20% - Акцент5 2 4" xfId="425"/>
    <cellStyle name="20% - Акцент5 2 4 2" xfId="426"/>
    <cellStyle name="20% - Акцент5 2 4 2 2" xfId="427"/>
    <cellStyle name="20% - Акцент5 2 4 3" xfId="428"/>
    <cellStyle name="20% - Акцент5 2 5" xfId="429"/>
    <cellStyle name="20% - Акцент5 2 5 2" xfId="430"/>
    <cellStyle name="20% - Акцент5 2 6" xfId="431"/>
    <cellStyle name="20% - Акцент5 3" xfId="432"/>
    <cellStyle name="20% - Акцент5 3 2" xfId="433"/>
    <cellStyle name="20% - Акцент5 3 2 2" xfId="434"/>
    <cellStyle name="20% - Акцент5 3 2 2 2" xfId="435"/>
    <cellStyle name="20% - Акцент5 3 2 3" xfId="436"/>
    <cellStyle name="20% - Акцент5 3 2 4" xfId="437"/>
    <cellStyle name="20% - Акцент5 3 3" xfId="438"/>
    <cellStyle name="20% - Акцент5 3 3 2" xfId="439"/>
    <cellStyle name="20% - Акцент5 3 4" xfId="440"/>
    <cellStyle name="20% - Акцент5 4" xfId="441"/>
    <cellStyle name="20% - Акцент5 4 2" xfId="442"/>
    <cellStyle name="20% - Акцент5 4 2 2" xfId="443"/>
    <cellStyle name="20% - Акцент5 4 2 2 2" xfId="444"/>
    <cellStyle name="20% - Акцент5 4 2 3" xfId="445"/>
    <cellStyle name="20% - Акцент5 4 2 4" xfId="446"/>
    <cellStyle name="20% - Акцент5 4 3" xfId="447"/>
    <cellStyle name="20% - Акцент5 4 3 2" xfId="448"/>
    <cellStyle name="20% - Акцент5 4 4" xfId="449"/>
    <cellStyle name="20% - Акцент5 5" xfId="450"/>
    <cellStyle name="20% - Акцент5 5 2" xfId="451"/>
    <cellStyle name="20% - Акцент5 5 2 2" xfId="452"/>
    <cellStyle name="20% - Акцент5 5 3" xfId="453"/>
    <cellStyle name="20% - Акцент5 5 4" xfId="454"/>
    <cellStyle name="20% - Акцент5 6" xfId="455"/>
    <cellStyle name="20% - Акцент5 6 2" xfId="456"/>
    <cellStyle name="20% - Акцент5 6 2 2" xfId="457"/>
    <cellStyle name="20% - Акцент5 6 3" xfId="458"/>
    <cellStyle name="20% - Акцент5 6 4" xfId="459"/>
    <cellStyle name="20% - Акцент5 7" xfId="460"/>
    <cellStyle name="20% - Акцент5 7 2" xfId="461"/>
    <cellStyle name="20% - Акцент5 7 2 2" xfId="462"/>
    <cellStyle name="20% - Акцент5 7 3" xfId="463"/>
    <cellStyle name="20% - Акцент5 7 4" xfId="464"/>
    <cellStyle name="20% - Акцент5 8" xfId="465"/>
    <cellStyle name="20% - Акцент5 8 2" xfId="466"/>
    <cellStyle name="20% - Акцент5 8 2 2" xfId="467"/>
    <cellStyle name="20% - Акцент5 8 3" xfId="468"/>
    <cellStyle name="20% - Акцент5 8 4" xfId="469"/>
    <cellStyle name="20% - Акцент5 9" xfId="470"/>
    <cellStyle name="20% - Акцент5 9 2" xfId="471"/>
    <cellStyle name="20% - Акцент5 9 2 2" xfId="472"/>
    <cellStyle name="20% - Акцент5 9 3" xfId="473"/>
    <cellStyle name="20% - Акцент5 9 4" xfId="474"/>
    <cellStyle name="20% - Акцент6 10" xfId="475"/>
    <cellStyle name="20% - Акцент6 10 2" xfId="476"/>
    <cellStyle name="20% - Акцент6 10 2 2" xfId="477"/>
    <cellStyle name="20% - Акцент6 10 3" xfId="478"/>
    <cellStyle name="20% - Акцент6 10 4" xfId="479"/>
    <cellStyle name="20% - Акцент6 11" xfId="480"/>
    <cellStyle name="20% - Акцент6 11 2" xfId="481"/>
    <cellStyle name="20% - Акцент6 11 2 2" xfId="482"/>
    <cellStyle name="20% - Акцент6 11 3" xfId="483"/>
    <cellStyle name="20% - Акцент6 11 4" xfId="484"/>
    <cellStyle name="20% - Акцент6 12" xfId="485"/>
    <cellStyle name="20% - Акцент6 12 2" xfId="486"/>
    <cellStyle name="20% - Акцент6 12 2 2" xfId="487"/>
    <cellStyle name="20% - Акцент6 12 3" xfId="488"/>
    <cellStyle name="20% - Акцент6 12 4" xfId="489"/>
    <cellStyle name="20% - Акцент6 13" xfId="490"/>
    <cellStyle name="20% - Акцент6 13 2" xfId="491"/>
    <cellStyle name="20% - Акцент6 13 2 2" xfId="492"/>
    <cellStyle name="20% - Акцент6 13 3" xfId="493"/>
    <cellStyle name="20% - Акцент6 13 4" xfId="494"/>
    <cellStyle name="20% - Акцент6 14" xfId="495"/>
    <cellStyle name="20% - Акцент6 14 2" xfId="496"/>
    <cellStyle name="20% - Акцент6 14 3" xfId="497"/>
    <cellStyle name="20% - Акцент6 15" xfId="498"/>
    <cellStyle name="20% - Акцент6 15 2" xfId="499"/>
    <cellStyle name="20% - Акцент6 15 3" xfId="500"/>
    <cellStyle name="20% - Акцент6 2" xfId="501"/>
    <cellStyle name="20% - Акцент6 2 2" xfId="502"/>
    <cellStyle name="20% - Акцент6 2 2 2" xfId="503"/>
    <cellStyle name="20% - Акцент6 2 2 2 2" xfId="504"/>
    <cellStyle name="20% - Акцент6 2 2 2 2 2" xfId="505"/>
    <cellStyle name="20% - Акцент6 2 2 2 3" xfId="506"/>
    <cellStyle name="20% - Акцент6 2 2 3" xfId="507"/>
    <cellStyle name="20% - Акцент6 2 2 3 2" xfId="508"/>
    <cellStyle name="20% - Акцент6 2 2 4" xfId="509"/>
    <cellStyle name="20% - Акцент6 2 2 5" xfId="510"/>
    <cellStyle name="20% - Акцент6 2 3" xfId="511"/>
    <cellStyle name="20% - Акцент6 2 3 2" xfId="512"/>
    <cellStyle name="20% - Акцент6 2 3 2 2" xfId="513"/>
    <cellStyle name="20% - Акцент6 2 3 2 2 2" xfId="514"/>
    <cellStyle name="20% - Акцент6 2 3 2 3" xfId="515"/>
    <cellStyle name="20% - Акцент6 2 3 3" xfId="516"/>
    <cellStyle name="20% - Акцент6 2 3 3 2" xfId="517"/>
    <cellStyle name="20% - Акцент6 2 3 4" xfId="518"/>
    <cellStyle name="20% - Акцент6 2 4" xfId="519"/>
    <cellStyle name="20% - Акцент6 2 4 2" xfId="520"/>
    <cellStyle name="20% - Акцент6 2 4 2 2" xfId="521"/>
    <cellStyle name="20% - Акцент6 2 4 3" xfId="522"/>
    <cellStyle name="20% - Акцент6 2 5" xfId="523"/>
    <cellStyle name="20% - Акцент6 2 5 2" xfId="524"/>
    <cellStyle name="20% - Акцент6 2 6" xfId="525"/>
    <cellStyle name="20% - Акцент6 2 6 2" xfId="526"/>
    <cellStyle name="20% - Акцент6 2 7" xfId="527"/>
    <cellStyle name="20% - Акцент6 3" xfId="528"/>
    <cellStyle name="20% - Акцент6 3 2" xfId="529"/>
    <cellStyle name="20% - Акцент6 3 2 2" xfId="530"/>
    <cellStyle name="20% - Акцент6 3 2 2 2" xfId="531"/>
    <cellStyle name="20% - Акцент6 3 2 2 2 2" xfId="532"/>
    <cellStyle name="20% - Акцент6 3 2 2 3" xfId="533"/>
    <cellStyle name="20% - Акцент6 3 2 2 3 2" xfId="534"/>
    <cellStyle name="20% - Акцент6 3 2 2 4" xfId="535"/>
    <cellStyle name="20% - Акцент6 3 2 2 4 2" xfId="536"/>
    <cellStyle name="20% - Акцент6 3 2 2 5" xfId="537"/>
    <cellStyle name="20% - Акцент6 3 2 3" xfId="538"/>
    <cellStyle name="20% - Акцент6 3 2 3 2" xfId="539"/>
    <cellStyle name="20% - Акцент6 3 2 4" xfId="540"/>
    <cellStyle name="20% - Акцент6 3 2 5" xfId="541"/>
    <cellStyle name="20% - Акцент6 3 3" xfId="542"/>
    <cellStyle name="20% - Акцент6 3 3 2" xfId="543"/>
    <cellStyle name="20% - Акцент6 3 4" xfId="544"/>
    <cellStyle name="20% - Акцент6 3 4 2" xfId="545"/>
    <cellStyle name="20% - Акцент6 3 5" xfId="546"/>
    <cellStyle name="20% - Акцент6 4" xfId="547"/>
    <cellStyle name="20% - Акцент6 4 2" xfId="548"/>
    <cellStyle name="20% - Акцент6 4 2 2" xfId="549"/>
    <cellStyle name="20% - Акцент6 4 2 2 2" xfId="550"/>
    <cellStyle name="20% - Акцент6 4 2 3" xfId="551"/>
    <cellStyle name="20% - Акцент6 4 2 4" xfId="552"/>
    <cellStyle name="20% - Акцент6 4 3" xfId="553"/>
    <cellStyle name="20% - Акцент6 4 3 2" xfId="554"/>
    <cellStyle name="20% - Акцент6 4 4" xfId="555"/>
    <cellStyle name="20% - Акцент6 5" xfId="556"/>
    <cellStyle name="20% - Акцент6 5 2" xfId="557"/>
    <cellStyle name="20% - Акцент6 5 2 2" xfId="558"/>
    <cellStyle name="20% - Акцент6 5 3" xfId="559"/>
    <cellStyle name="20% - Акцент6 5 4" xfId="560"/>
    <cellStyle name="20% - Акцент6 6" xfId="561"/>
    <cellStyle name="20% - Акцент6 6 2" xfId="562"/>
    <cellStyle name="20% - Акцент6 6 2 2" xfId="563"/>
    <cellStyle name="20% - Акцент6 6 3" xfId="564"/>
    <cellStyle name="20% - Акцент6 6 4" xfId="565"/>
    <cellStyle name="20% - Акцент6 7" xfId="566"/>
    <cellStyle name="20% - Акцент6 7 2" xfId="567"/>
    <cellStyle name="20% - Акцент6 7 2 2" xfId="568"/>
    <cellStyle name="20% - Акцент6 7 3" xfId="569"/>
    <cellStyle name="20% - Акцент6 7 4" xfId="570"/>
    <cellStyle name="20% - Акцент6 8" xfId="571"/>
    <cellStyle name="20% - Акцент6 8 2" xfId="572"/>
    <cellStyle name="20% - Акцент6 8 2 2" xfId="573"/>
    <cellStyle name="20% - Акцент6 8 3" xfId="574"/>
    <cellStyle name="20% - Акцент6 8 4" xfId="575"/>
    <cellStyle name="20% - Акцент6 9" xfId="576"/>
    <cellStyle name="20% - Акцент6 9 2" xfId="577"/>
    <cellStyle name="20% - Акцент6 9 2 2" xfId="578"/>
    <cellStyle name="20% - Акцент6 9 3" xfId="579"/>
    <cellStyle name="20% - Акцент6 9 4" xfId="580"/>
    <cellStyle name="40% - Акцент1 10" xfId="581"/>
    <cellStyle name="40% - Акцент1 10 2" xfId="582"/>
    <cellStyle name="40% - Акцент1 10 2 2" xfId="583"/>
    <cellStyle name="40% - Акцент1 10 3" xfId="584"/>
    <cellStyle name="40% - Акцент1 10 4" xfId="585"/>
    <cellStyle name="40% - Акцент1 11" xfId="586"/>
    <cellStyle name="40% - Акцент1 11 2" xfId="587"/>
    <cellStyle name="40% - Акцент1 11 2 2" xfId="588"/>
    <cellStyle name="40% - Акцент1 11 3" xfId="589"/>
    <cellStyle name="40% - Акцент1 11 4" xfId="590"/>
    <cellStyle name="40% - Акцент1 12" xfId="591"/>
    <cellStyle name="40% - Акцент1 12 2" xfId="592"/>
    <cellStyle name="40% - Акцент1 12 2 2" xfId="593"/>
    <cellStyle name="40% - Акцент1 12 3" xfId="594"/>
    <cellStyle name="40% - Акцент1 12 4" xfId="595"/>
    <cellStyle name="40% - Акцент1 13" xfId="596"/>
    <cellStyle name="40% - Акцент1 13 2" xfId="597"/>
    <cellStyle name="40% - Акцент1 13 2 2" xfId="598"/>
    <cellStyle name="40% - Акцент1 13 3" xfId="599"/>
    <cellStyle name="40% - Акцент1 13 4" xfId="600"/>
    <cellStyle name="40% - Акцент1 14" xfId="601"/>
    <cellStyle name="40% - Акцент1 14 2" xfId="602"/>
    <cellStyle name="40% - Акцент1 14 3" xfId="603"/>
    <cellStyle name="40% - Акцент1 15" xfId="604"/>
    <cellStyle name="40% - Акцент1 15 2" xfId="605"/>
    <cellStyle name="40% - Акцент1 15 3" xfId="606"/>
    <cellStyle name="40% - Акцент1 2" xfId="607"/>
    <cellStyle name="40% - Акцент1 2 2" xfId="608"/>
    <cellStyle name="40% - Акцент1 2 2 2" xfId="609"/>
    <cellStyle name="40% - Акцент1 2 2 2 2" xfId="610"/>
    <cellStyle name="40% - Акцент1 2 2 2 2 2" xfId="611"/>
    <cellStyle name="40% - Акцент1 2 2 2 3" xfId="612"/>
    <cellStyle name="40% - Акцент1 2 2 3" xfId="613"/>
    <cellStyle name="40% - Акцент1 2 2 3 2" xfId="614"/>
    <cellStyle name="40% - Акцент1 2 2 4" xfId="615"/>
    <cellStyle name="40% - Акцент1 2 2 5" xfId="616"/>
    <cellStyle name="40% - Акцент1 2 3" xfId="617"/>
    <cellStyle name="40% - Акцент1 2 3 2" xfId="618"/>
    <cellStyle name="40% - Акцент1 2 3 2 2" xfId="619"/>
    <cellStyle name="40% - Акцент1 2 3 2 2 2" xfId="620"/>
    <cellStyle name="40% - Акцент1 2 3 2 3" xfId="621"/>
    <cellStyle name="40% - Акцент1 2 3 3" xfId="622"/>
    <cellStyle name="40% - Акцент1 2 3 3 2" xfId="623"/>
    <cellStyle name="40% - Акцент1 2 3 4" xfId="624"/>
    <cellStyle name="40% - Акцент1 2 4" xfId="625"/>
    <cellStyle name="40% - Акцент1 2 4 2" xfId="626"/>
    <cellStyle name="40% - Акцент1 2 4 2 2" xfId="627"/>
    <cellStyle name="40% - Акцент1 2 4 3" xfId="628"/>
    <cellStyle name="40% - Акцент1 2 5" xfId="629"/>
    <cellStyle name="40% - Акцент1 2 5 2" xfId="630"/>
    <cellStyle name="40% - Акцент1 2 6" xfId="631"/>
    <cellStyle name="40% - Акцент1 3" xfId="632"/>
    <cellStyle name="40% - Акцент1 3 2" xfId="633"/>
    <cellStyle name="40% - Акцент1 3 2 2" xfId="634"/>
    <cellStyle name="40% - Акцент1 3 2 2 2" xfId="635"/>
    <cellStyle name="40% - Акцент1 3 2 3" xfId="636"/>
    <cellStyle name="40% - Акцент1 3 2 4" xfId="637"/>
    <cellStyle name="40% - Акцент1 3 3" xfId="638"/>
    <cellStyle name="40% - Акцент1 3 3 2" xfId="639"/>
    <cellStyle name="40% - Акцент1 3 4" xfId="640"/>
    <cellStyle name="40% - Акцент1 4" xfId="641"/>
    <cellStyle name="40% - Акцент1 4 2" xfId="642"/>
    <cellStyle name="40% - Акцент1 4 2 2" xfId="643"/>
    <cellStyle name="40% - Акцент1 4 2 2 2" xfId="644"/>
    <cellStyle name="40% - Акцент1 4 2 3" xfId="645"/>
    <cellStyle name="40% - Акцент1 4 2 4" xfId="646"/>
    <cellStyle name="40% - Акцент1 4 3" xfId="647"/>
    <cellStyle name="40% - Акцент1 4 3 2" xfId="648"/>
    <cellStyle name="40% - Акцент1 4 4" xfId="649"/>
    <cellStyle name="40% - Акцент1 5" xfId="650"/>
    <cellStyle name="40% - Акцент1 5 2" xfId="651"/>
    <cellStyle name="40% - Акцент1 5 2 2" xfId="652"/>
    <cellStyle name="40% - Акцент1 5 3" xfId="653"/>
    <cellStyle name="40% - Акцент1 5 4" xfId="654"/>
    <cellStyle name="40% - Акцент1 6" xfId="655"/>
    <cellStyle name="40% - Акцент1 6 2" xfId="656"/>
    <cellStyle name="40% - Акцент1 6 2 2" xfId="657"/>
    <cellStyle name="40% - Акцент1 6 3" xfId="658"/>
    <cellStyle name="40% - Акцент1 6 4" xfId="659"/>
    <cellStyle name="40% - Акцент1 7" xfId="660"/>
    <cellStyle name="40% - Акцент1 7 2" xfId="661"/>
    <cellStyle name="40% - Акцент1 7 2 2" xfId="662"/>
    <cellStyle name="40% - Акцент1 7 3" xfId="663"/>
    <cellStyle name="40% - Акцент1 7 4" xfId="664"/>
    <cellStyle name="40% - Акцент1 8" xfId="665"/>
    <cellStyle name="40% - Акцент1 8 2" xfId="666"/>
    <cellStyle name="40% - Акцент1 8 2 2" xfId="667"/>
    <cellStyle name="40% - Акцент1 8 3" xfId="668"/>
    <cellStyle name="40% - Акцент1 8 4" xfId="669"/>
    <cellStyle name="40% - Акцент1 9" xfId="670"/>
    <cellStyle name="40% - Акцент1 9 2" xfId="671"/>
    <cellStyle name="40% - Акцент1 9 2 2" xfId="672"/>
    <cellStyle name="40% - Акцент1 9 3" xfId="673"/>
    <cellStyle name="40% - Акцент1 9 4" xfId="674"/>
    <cellStyle name="40% - Акцент2 10" xfId="675"/>
    <cellStyle name="40% - Акцент2 10 2" xfId="676"/>
    <cellStyle name="40% - Акцент2 10 2 2" xfId="677"/>
    <cellStyle name="40% - Акцент2 10 3" xfId="678"/>
    <cellStyle name="40% - Акцент2 10 4" xfId="679"/>
    <cellStyle name="40% - Акцент2 11" xfId="680"/>
    <cellStyle name="40% - Акцент2 11 2" xfId="681"/>
    <cellStyle name="40% - Акцент2 11 2 2" xfId="682"/>
    <cellStyle name="40% - Акцент2 11 3" xfId="683"/>
    <cellStyle name="40% - Акцент2 11 4" xfId="684"/>
    <cellStyle name="40% - Акцент2 12" xfId="685"/>
    <cellStyle name="40% - Акцент2 12 2" xfId="686"/>
    <cellStyle name="40% - Акцент2 12 2 2" xfId="687"/>
    <cellStyle name="40% - Акцент2 12 3" xfId="688"/>
    <cellStyle name="40% - Акцент2 12 4" xfId="689"/>
    <cellStyle name="40% - Акцент2 13" xfId="690"/>
    <cellStyle name="40% - Акцент2 13 2" xfId="691"/>
    <cellStyle name="40% - Акцент2 13 2 2" xfId="692"/>
    <cellStyle name="40% - Акцент2 13 3" xfId="693"/>
    <cellStyle name="40% - Акцент2 13 4" xfId="694"/>
    <cellStyle name="40% - Акцент2 14" xfId="695"/>
    <cellStyle name="40% - Акцент2 14 2" xfId="696"/>
    <cellStyle name="40% - Акцент2 14 3" xfId="697"/>
    <cellStyle name="40% - Акцент2 15" xfId="698"/>
    <cellStyle name="40% - Акцент2 15 2" xfId="699"/>
    <cellStyle name="40% - Акцент2 15 3" xfId="700"/>
    <cellStyle name="40% - Акцент2 2" xfId="701"/>
    <cellStyle name="40% - Акцент2 2 2" xfId="702"/>
    <cellStyle name="40% - Акцент2 2 2 2" xfId="703"/>
    <cellStyle name="40% - Акцент2 2 2 2 2" xfId="704"/>
    <cellStyle name="40% - Акцент2 2 2 2 2 2" xfId="705"/>
    <cellStyle name="40% - Акцент2 2 2 2 3" xfId="706"/>
    <cellStyle name="40% - Акцент2 2 2 3" xfId="707"/>
    <cellStyle name="40% - Акцент2 2 2 3 2" xfId="708"/>
    <cellStyle name="40% - Акцент2 2 2 4" xfId="709"/>
    <cellStyle name="40% - Акцент2 2 2 5" xfId="710"/>
    <cellStyle name="40% - Акцент2 2 3" xfId="711"/>
    <cellStyle name="40% - Акцент2 2 3 2" xfId="712"/>
    <cellStyle name="40% - Акцент2 2 3 2 2" xfId="713"/>
    <cellStyle name="40% - Акцент2 2 3 2 2 2" xfId="714"/>
    <cellStyle name="40% - Акцент2 2 3 2 3" xfId="715"/>
    <cellStyle name="40% - Акцент2 2 3 3" xfId="716"/>
    <cellStyle name="40% - Акцент2 2 3 3 2" xfId="717"/>
    <cellStyle name="40% - Акцент2 2 3 4" xfId="718"/>
    <cellStyle name="40% - Акцент2 2 4" xfId="719"/>
    <cellStyle name="40% - Акцент2 2 4 2" xfId="720"/>
    <cellStyle name="40% - Акцент2 2 4 2 2" xfId="721"/>
    <cellStyle name="40% - Акцент2 2 4 3" xfId="722"/>
    <cellStyle name="40% - Акцент2 2 5" xfId="723"/>
    <cellStyle name="40% - Акцент2 2 5 2" xfId="724"/>
    <cellStyle name="40% - Акцент2 2 6" xfId="725"/>
    <cellStyle name="40% - Акцент2 3" xfId="726"/>
    <cellStyle name="40% - Акцент2 3 2" xfId="727"/>
    <cellStyle name="40% - Акцент2 3 2 2" xfId="728"/>
    <cellStyle name="40% - Акцент2 3 2 2 2" xfId="729"/>
    <cellStyle name="40% - Акцент2 3 2 3" xfId="730"/>
    <cellStyle name="40% - Акцент2 3 2 4" xfId="731"/>
    <cellStyle name="40% - Акцент2 3 3" xfId="732"/>
    <cellStyle name="40% - Акцент2 3 3 2" xfId="733"/>
    <cellStyle name="40% - Акцент2 3 4" xfId="734"/>
    <cellStyle name="40% - Акцент2 4" xfId="735"/>
    <cellStyle name="40% - Акцент2 4 2" xfId="736"/>
    <cellStyle name="40% - Акцент2 4 2 2" xfId="737"/>
    <cellStyle name="40% - Акцент2 4 2 2 2" xfId="738"/>
    <cellStyle name="40% - Акцент2 4 2 3" xfId="739"/>
    <cellStyle name="40% - Акцент2 4 2 4" xfId="740"/>
    <cellStyle name="40% - Акцент2 4 3" xfId="741"/>
    <cellStyle name="40% - Акцент2 4 3 2" xfId="742"/>
    <cellStyle name="40% - Акцент2 4 4" xfId="743"/>
    <cellStyle name="40% - Акцент2 5" xfId="744"/>
    <cellStyle name="40% - Акцент2 5 2" xfId="745"/>
    <cellStyle name="40% - Акцент2 5 2 2" xfId="746"/>
    <cellStyle name="40% - Акцент2 5 3" xfId="747"/>
    <cellStyle name="40% - Акцент2 5 4" xfId="748"/>
    <cellStyle name="40% - Акцент2 6" xfId="749"/>
    <cellStyle name="40% - Акцент2 6 2" xfId="750"/>
    <cellStyle name="40% - Акцент2 6 2 2" xfId="751"/>
    <cellStyle name="40% - Акцент2 6 3" xfId="752"/>
    <cellStyle name="40% - Акцент2 6 4" xfId="753"/>
    <cellStyle name="40% - Акцент2 7" xfId="754"/>
    <cellStyle name="40% - Акцент2 7 2" xfId="755"/>
    <cellStyle name="40% - Акцент2 7 2 2" xfId="756"/>
    <cellStyle name="40% - Акцент2 7 3" xfId="757"/>
    <cellStyle name="40% - Акцент2 7 4" xfId="758"/>
    <cellStyle name="40% - Акцент2 8" xfId="759"/>
    <cellStyle name="40% - Акцент2 8 2" xfId="760"/>
    <cellStyle name="40% - Акцент2 8 2 2" xfId="761"/>
    <cellStyle name="40% - Акцент2 8 3" xfId="762"/>
    <cellStyle name="40% - Акцент2 8 4" xfId="763"/>
    <cellStyle name="40% - Акцент2 9" xfId="764"/>
    <cellStyle name="40% - Акцент2 9 2" xfId="765"/>
    <cellStyle name="40% - Акцент2 9 2 2" xfId="766"/>
    <cellStyle name="40% - Акцент2 9 3" xfId="767"/>
    <cellStyle name="40% - Акцент2 9 4" xfId="768"/>
    <cellStyle name="40% - Акцент3 10" xfId="769"/>
    <cellStyle name="40% - Акцент3 10 2" xfId="770"/>
    <cellStyle name="40% - Акцент3 10 3" xfId="771"/>
    <cellStyle name="40% - Акцент3 11" xfId="772"/>
    <cellStyle name="40% - Акцент3 11 2" xfId="773"/>
    <cellStyle name="40% - Акцент3 11 3" xfId="774"/>
    <cellStyle name="40% - Акцент3 12" xfId="775"/>
    <cellStyle name="40% - Акцент3 13" xfId="776"/>
    <cellStyle name="40% - Акцент3 14" xfId="777"/>
    <cellStyle name="40% - Акцент3 15" xfId="778"/>
    <cellStyle name="40% - Акцент3 2" xfId="779"/>
    <cellStyle name="40% - Акцент3 2 2" xfId="780"/>
    <cellStyle name="40% - Акцент3 2 2 2" xfId="781"/>
    <cellStyle name="40% - Акцент3 2 2 2 2" xfId="782"/>
    <cellStyle name="40% - Акцент3 2 2 2 2 2" xfId="783"/>
    <cellStyle name="40% - Акцент3 2 2 2 2 2 2" xfId="784"/>
    <cellStyle name="40% - Акцент3 2 2 2 2 3" xfId="785"/>
    <cellStyle name="40% - Акцент3 2 2 2 3" xfId="786"/>
    <cellStyle name="40% - Акцент3 2 2 2 3 2" xfId="787"/>
    <cellStyle name="40% - Акцент3 2 2 2 4" xfId="788"/>
    <cellStyle name="40% - Акцент3 2 2 3" xfId="789"/>
    <cellStyle name="40% - Акцент3 2 2 3 2" xfId="790"/>
    <cellStyle name="40% - Акцент3 2 2 3 2 2" xfId="791"/>
    <cellStyle name="40% - Акцент3 2 2 3 2 2 2" xfId="792"/>
    <cellStyle name="40% - Акцент3 2 2 3 2 3" xfId="793"/>
    <cellStyle name="40% - Акцент3 2 2 3 3" xfId="794"/>
    <cellStyle name="40% - Акцент3 2 2 3 3 2" xfId="795"/>
    <cellStyle name="40% - Акцент3 2 2 3 4" xfId="796"/>
    <cellStyle name="40% - Акцент3 2 2 4" xfId="797"/>
    <cellStyle name="40% - Акцент3 2 2 4 2" xfId="798"/>
    <cellStyle name="40% - Акцент3 2 2 4 2 2" xfId="799"/>
    <cellStyle name="40% - Акцент3 2 2 4 3" xfId="800"/>
    <cellStyle name="40% - Акцент3 2 2 5" xfId="801"/>
    <cellStyle name="40% - Акцент3 2 2 5 2" xfId="802"/>
    <cellStyle name="40% - Акцент3 2 2 6" xfId="803"/>
    <cellStyle name="40% - Акцент3 2 2 7" xfId="804"/>
    <cellStyle name="40% - Акцент3 2 3" xfId="805"/>
    <cellStyle name="40% - Акцент3 2 3 2" xfId="806"/>
    <cellStyle name="40% - Акцент3 2 3 2 2" xfId="807"/>
    <cellStyle name="40% - Акцент3 2 3 2 2 2" xfId="808"/>
    <cellStyle name="40% - Акцент3 2 3 2 3" xfId="809"/>
    <cellStyle name="40% - Акцент3 2 3 3" xfId="810"/>
    <cellStyle name="40% - Акцент3 2 3 3 2" xfId="811"/>
    <cellStyle name="40% - Акцент3 2 3 4" xfId="812"/>
    <cellStyle name="40% - Акцент3 2 4" xfId="813"/>
    <cellStyle name="40% - Акцент3 2 4 2" xfId="814"/>
    <cellStyle name="40% - Акцент3 2 4 2 2" xfId="815"/>
    <cellStyle name="40% - Акцент3 2 4 2 2 2" xfId="816"/>
    <cellStyle name="40% - Акцент3 2 4 2 3" xfId="817"/>
    <cellStyle name="40% - Акцент3 2 4 3" xfId="818"/>
    <cellStyle name="40% - Акцент3 2 4 3 2" xfId="819"/>
    <cellStyle name="40% - Акцент3 2 4 4" xfId="820"/>
    <cellStyle name="40% - Акцент3 2 5" xfId="821"/>
    <cellStyle name="40% - Акцент3 2 5 2" xfId="822"/>
    <cellStyle name="40% - Акцент3 2 5 2 2" xfId="823"/>
    <cellStyle name="40% - Акцент3 2 5 3" xfId="824"/>
    <cellStyle name="40% - Акцент3 2 6" xfId="825"/>
    <cellStyle name="40% - Акцент3 2 6 2" xfId="826"/>
    <cellStyle name="40% - Акцент3 2 7" xfId="827"/>
    <cellStyle name="40% - Акцент3 3" xfId="828"/>
    <cellStyle name="40% - Акцент3 3 2" xfId="829"/>
    <cellStyle name="40% - Акцент3 3 2 2" xfId="830"/>
    <cellStyle name="40% - Акцент3 3 2 3" xfId="831"/>
    <cellStyle name="40% - Акцент3 3 3" xfId="832"/>
    <cellStyle name="40% - Акцент3 4" xfId="833"/>
    <cellStyle name="40% - Акцент3 4 2" xfId="834"/>
    <cellStyle name="40% - Акцент3 4 2 2" xfId="835"/>
    <cellStyle name="40% - Акцент3 4 2 3" xfId="836"/>
    <cellStyle name="40% - Акцент3 4 3" xfId="837"/>
    <cellStyle name="40% - Акцент3 5" xfId="838"/>
    <cellStyle name="40% - Акцент3 5 2" xfId="839"/>
    <cellStyle name="40% - Акцент3 5 2 2" xfId="840"/>
    <cellStyle name="40% - Акцент3 5 3" xfId="841"/>
    <cellStyle name="40% - Акцент3 5 4" xfId="842"/>
    <cellStyle name="40% - Акцент3 6" xfId="843"/>
    <cellStyle name="40% - Акцент3 6 2" xfId="844"/>
    <cellStyle name="40% - Акцент3 6 2 2" xfId="845"/>
    <cellStyle name="40% - Акцент3 6 3" xfId="846"/>
    <cellStyle name="40% - Акцент3 6 4" xfId="847"/>
    <cellStyle name="40% - Акцент3 7" xfId="848"/>
    <cellStyle name="40% - Акцент3 7 2" xfId="849"/>
    <cellStyle name="40% - Акцент3 7 2 2" xfId="850"/>
    <cellStyle name="40% - Акцент3 7 3" xfId="851"/>
    <cellStyle name="40% - Акцент3 7 4" xfId="852"/>
    <cellStyle name="40% - Акцент3 8" xfId="853"/>
    <cellStyle name="40% - Акцент3 8 2" xfId="854"/>
    <cellStyle name="40% - Акцент3 8 2 2" xfId="855"/>
    <cellStyle name="40% - Акцент3 8 3" xfId="856"/>
    <cellStyle name="40% - Акцент3 8 4" xfId="857"/>
    <cellStyle name="40% - Акцент3 9" xfId="858"/>
    <cellStyle name="40% - Акцент3 9 2" xfId="859"/>
    <cellStyle name="40% - Акцент3 9 2 2" xfId="860"/>
    <cellStyle name="40% - Акцент3 9 3" xfId="861"/>
    <cellStyle name="40% - Акцент3 9 4" xfId="862"/>
    <cellStyle name="40% - Акцент4 10" xfId="863"/>
    <cellStyle name="40% - Акцент4 10 2" xfId="864"/>
    <cellStyle name="40% - Акцент4 10 2 2" xfId="865"/>
    <cellStyle name="40% - Акцент4 10 3" xfId="866"/>
    <cellStyle name="40% - Акцент4 10 4" xfId="867"/>
    <cellStyle name="40% - Акцент4 11" xfId="868"/>
    <cellStyle name="40% - Акцент4 11 2" xfId="869"/>
    <cellStyle name="40% - Акцент4 11 2 2" xfId="870"/>
    <cellStyle name="40% - Акцент4 11 3" xfId="871"/>
    <cellStyle name="40% - Акцент4 11 4" xfId="872"/>
    <cellStyle name="40% - Акцент4 12" xfId="873"/>
    <cellStyle name="40% - Акцент4 12 2" xfId="874"/>
    <cellStyle name="40% - Акцент4 12 2 2" xfId="875"/>
    <cellStyle name="40% - Акцент4 12 3" xfId="876"/>
    <cellStyle name="40% - Акцент4 12 4" xfId="877"/>
    <cellStyle name="40% - Акцент4 13" xfId="878"/>
    <cellStyle name="40% - Акцент4 13 2" xfId="879"/>
    <cellStyle name="40% - Акцент4 13 2 2" xfId="880"/>
    <cellStyle name="40% - Акцент4 13 3" xfId="881"/>
    <cellStyle name="40% - Акцент4 13 4" xfId="882"/>
    <cellStyle name="40% - Акцент4 14" xfId="883"/>
    <cellStyle name="40% - Акцент4 14 2" xfId="884"/>
    <cellStyle name="40% - Акцент4 14 3" xfId="885"/>
    <cellStyle name="40% - Акцент4 15" xfId="886"/>
    <cellStyle name="40% - Акцент4 15 2" xfId="887"/>
    <cellStyle name="40% - Акцент4 15 3" xfId="888"/>
    <cellStyle name="40% - Акцент4 2" xfId="889"/>
    <cellStyle name="40% - Акцент4 2 2" xfId="890"/>
    <cellStyle name="40% - Акцент4 2 2 2" xfId="891"/>
    <cellStyle name="40% - Акцент4 2 2 2 2" xfId="892"/>
    <cellStyle name="40% - Акцент4 2 2 2 2 2" xfId="893"/>
    <cellStyle name="40% - Акцент4 2 2 2 3" xfId="894"/>
    <cellStyle name="40% - Акцент4 2 2 3" xfId="895"/>
    <cellStyle name="40% - Акцент4 2 2 3 2" xfId="896"/>
    <cellStyle name="40% - Акцент4 2 2 4" xfId="897"/>
    <cellStyle name="40% - Акцент4 2 2 5" xfId="898"/>
    <cellStyle name="40% - Акцент4 2 3" xfId="899"/>
    <cellStyle name="40% - Акцент4 2 3 2" xfId="900"/>
    <cellStyle name="40% - Акцент4 2 3 2 2" xfId="901"/>
    <cellStyle name="40% - Акцент4 2 3 2 2 2" xfId="902"/>
    <cellStyle name="40% - Акцент4 2 3 2 3" xfId="903"/>
    <cellStyle name="40% - Акцент4 2 3 3" xfId="904"/>
    <cellStyle name="40% - Акцент4 2 3 3 2" xfId="905"/>
    <cellStyle name="40% - Акцент4 2 3 4" xfId="906"/>
    <cellStyle name="40% - Акцент4 2 4" xfId="907"/>
    <cellStyle name="40% - Акцент4 2 4 2" xfId="908"/>
    <cellStyle name="40% - Акцент4 2 4 2 2" xfId="909"/>
    <cellStyle name="40% - Акцент4 2 4 3" xfId="910"/>
    <cellStyle name="40% - Акцент4 2 5" xfId="911"/>
    <cellStyle name="40% - Акцент4 2 5 2" xfId="912"/>
    <cellStyle name="40% - Акцент4 2 6" xfId="913"/>
    <cellStyle name="40% - Акцент4 3" xfId="914"/>
    <cellStyle name="40% - Акцент4 3 2" xfId="915"/>
    <cellStyle name="40% - Акцент4 3 2 2" xfId="916"/>
    <cellStyle name="40% - Акцент4 3 2 2 2" xfId="917"/>
    <cellStyle name="40% - Акцент4 3 2 3" xfId="918"/>
    <cellStyle name="40% - Акцент4 3 2 4" xfId="919"/>
    <cellStyle name="40% - Акцент4 3 3" xfId="920"/>
    <cellStyle name="40% - Акцент4 3 3 2" xfId="921"/>
    <cellStyle name="40% - Акцент4 3 4" xfId="922"/>
    <cellStyle name="40% - Акцент4 4" xfId="923"/>
    <cellStyle name="40% - Акцент4 4 2" xfId="924"/>
    <cellStyle name="40% - Акцент4 4 2 2" xfId="925"/>
    <cellStyle name="40% - Акцент4 4 2 2 2" xfId="926"/>
    <cellStyle name="40% - Акцент4 4 2 3" xfId="927"/>
    <cellStyle name="40% - Акцент4 4 2 4" xfId="928"/>
    <cellStyle name="40% - Акцент4 4 3" xfId="929"/>
    <cellStyle name="40% - Акцент4 4 3 2" xfId="930"/>
    <cellStyle name="40% - Акцент4 4 4" xfId="931"/>
    <cellStyle name="40% - Акцент4 5" xfId="932"/>
    <cellStyle name="40% - Акцент4 5 2" xfId="933"/>
    <cellStyle name="40% - Акцент4 5 2 2" xfId="934"/>
    <cellStyle name="40% - Акцент4 5 3" xfId="935"/>
    <cellStyle name="40% - Акцент4 5 4" xfId="936"/>
    <cellStyle name="40% - Акцент4 6" xfId="937"/>
    <cellStyle name="40% - Акцент4 6 2" xfId="938"/>
    <cellStyle name="40% - Акцент4 6 2 2" xfId="939"/>
    <cellStyle name="40% - Акцент4 6 3" xfId="940"/>
    <cellStyle name="40% - Акцент4 6 4" xfId="941"/>
    <cellStyle name="40% - Акцент4 7" xfId="942"/>
    <cellStyle name="40% - Акцент4 7 2" xfId="943"/>
    <cellStyle name="40% - Акцент4 7 2 2" xfId="944"/>
    <cellStyle name="40% - Акцент4 7 3" xfId="945"/>
    <cellStyle name="40% - Акцент4 7 4" xfId="946"/>
    <cellStyle name="40% - Акцент4 8" xfId="947"/>
    <cellStyle name="40% - Акцент4 8 2" xfId="948"/>
    <cellStyle name="40% - Акцент4 8 2 2" xfId="949"/>
    <cellStyle name="40% - Акцент4 8 3" xfId="950"/>
    <cellStyle name="40% - Акцент4 8 4" xfId="951"/>
    <cellStyle name="40% - Акцент4 9" xfId="952"/>
    <cellStyle name="40% - Акцент4 9 2" xfId="953"/>
    <cellStyle name="40% - Акцент4 9 2 2" xfId="954"/>
    <cellStyle name="40% - Акцент4 9 3" xfId="955"/>
    <cellStyle name="40% - Акцент4 9 4" xfId="956"/>
    <cellStyle name="40% - Акцент5 10" xfId="957"/>
    <cellStyle name="40% - Акцент5 10 2" xfId="958"/>
    <cellStyle name="40% - Акцент5 10 2 2" xfId="959"/>
    <cellStyle name="40% - Акцент5 10 3" xfId="960"/>
    <cellStyle name="40% - Акцент5 10 4" xfId="961"/>
    <cellStyle name="40% - Акцент5 11" xfId="962"/>
    <cellStyle name="40% - Акцент5 11 2" xfId="963"/>
    <cellStyle name="40% - Акцент5 11 2 2" xfId="964"/>
    <cellStyle name="40% - Акцент5 11 3" xfId="965"/>
    <cellStyle name="40% - Акцент5 11 4" xfId="966"/>
    <cellStyle name="40% - Акцент5 12" xfId="967"/>
    <cellStyle name="40% - Акцент5 12 2" xfId="968"/>
    <cellStyle name="40% - Акцент5 12 2 2" xfId="969"/>
    <cellStyle name="40% - Акцент5 12 3" xfId="970"/>
    <cellStyle name="40% - Акцент5 12 4" xfId="971"/>
    <cellStyle name="40% - Акцент5 13" xfId="972"/>
    <cellStyle name="40% - Акцент5 13 2" xfId="973"/>
    <cellStyle name="40% - Акцент5 13 2 2" xfId="974"/>
    <cellStyle name="40% - Акцент5 13 3" xfId="975"/>
    <cellStyle name="40% - Акцент5 13 4" xfId="976"/>
    <cellStyle name="40% - Акцент5 14" xfId="977"/>
    <cellStyle name="40% - Акцент5 14 2" xfId="978"/>
    <cellStyle name="40% - Акцент5 14 3" xfId="979"/>
    <cellStyle name="40% - Акцент5 15" xfId="980"/>
    <cellStyle name="40% - Акцент5 15 2" xfId="981"/>
    <cellStyle name="40% - Акцент5 15 3" xfId="982"/>
    <cellStyle name="40% - Акцент5 2" xfId="983"/>
    <cellStyle name="40% - Акцент5 2 2" xfId="984"/>
    <cellStyle name="40% - Акцент5 2 2 2" xfId="985"/>
    <cellStyle name="40% - Акцент5 2 2 2 2" xfId="986"/>
    <cellStyle name="40% - Акцент5 2 2 2 2 2" xfId="987"/>
    <cellStyle name="40% - Акцент5 2 2 2 3" xfId="988"/>
    <cellStyle name="40% - Акцент5 2 2 3" xfId="989"/>
    <cellStyle name="40% - Акцент5 2 2 3 2" xfId="990"/>
    <cellStyle name="40% - Акцент5 2 2 4" xfId="991"/>
    <cellStyle name="40% - Акцент5 2 2 5" xfId="992"/>
    <cellStyle name="40% - Акцент5 2 3" xfId="993"/>
    <cellStyle name="40% - Акцент5 2 3 2" xfId="994"/>
    <cellStyle name="40% - Акцент5 2 3 2 2" xfId="995"/>
    <cellStyle name="40% - Акцент5 2 3 2 2 2" xfId="996"/>
    <cellStyle name="40% - Акцент5 2 3 2 3" xfId="997"/>
    <cellStyle name="40% - Акцент5 2 3 3" xfId="998"/>
    <cellStyle name="40% - Акцент5 2 3 3 2" xfId="999"/>
    <cellStyle name="40% - Акцент5 2 3 4" xfId="1000"/>
    <cellStyle name="40% - Акцент5 2 4" xfId="1001"/>
    <cellStyle name="40% - Акцент5 2 4 2" xfId="1002"/>
    <cellStyle name="40% - Акцент5 2 4 2 2" xfId="1003"/>
    <cellStyle name="40% - Акцент5 2 4 3" xfId="1004"/>
    <cellStyle name="40% - Акцент5 2 5" xfId="1005"/>
    <cellStyle name="40% - Акцент5 2 5 2" xfId="1006"/>
    <cellStyle name="40% - Акцент5 2 6" xfId="1007"/>
    <cellStyle name="40% - Акцент5 3" xfId="1008"/>
    <cellStyle name="40% - Акцент5 3 2" xfId="1009"/>
    <cellStyle name="40% - Акцент5 3 2 2" xfId="1010"/>
    <cellStyle name="40% - Акцент5 3 2 2 2" xfId="1011"/>
    <cellStyle name="40% - Акцент5 3 2 3" xfId="1012"/>
    <cellStyle name="40% - Акцент5 3 2 4" xfId="1013"/>
    <cellStyle name="40% - Акцент5 3 3" xfId="1014"/>
    <cellStyle name="40% - Акцент5 3 3 2" xfId="1015"/>
    <cellStyle name="40% - Акцент5 3 4" xfId="1016"/>
    <cellStyle name="40% - Акцент5 4" xfId="1017"/>
    <cellStyle name="40% - Акцент5 4 2" xfId="1018"/>
    <cellStyle name="40% - Акцент5 4 2 2" xfId="1019"/>
    <cellStyle name="40% - Акцент5 4 2 2 2" xfId="1020"/>
    <cellStyle name="40% - Акцент5 4 2 3" xfId="1021"/>
    <cellStyle name="40% - Акцент5 4 2 4" xfId="1022"/>
    <cellStyle name="40% - Акцент5 4 3" xfId="1023"/>
    <cellStyle name="40% - Акцент5 4 3 2" xfId="1024"/>
    <cellStyle name="40% - Акцент5 4 4" xfId="1025"/>
    <cellStyle name="40% - Акцент5 5" xfId="1026"/>
    <cellStyle name="40% - Акцент5 5 2" xfId="1027"/>
    <cellStyle name="40% - Акцент5 5 2 2" xfId="1028"/>
    <cellStyle name="40% - Акцент5 5 3" xfId="1029"/>
    <cellStyle name="40% - Акцент5 5 4" xfId="1030"/>
    <cellStyle name="40% - Акцент5 6" xfId="1031"/>
    <cellStyle name="40% - Акцент5 6 2" xfId="1032"/>
    <cellStyle name="40% - Акцент5 6 2 2" xfId="1033"/>
    <cellStyle name="40% - Акцент5 6 3" xfId="1034"/>
    <cellStyle name="40% - Акцент5 6 4" xfId="1035"/>
    <cellStyle name="40% - Акцент5 7" xfId="1036"/>
    <cellStyle name="40% - Акцент5 7 2" xfId="1037"/>
    <cellStyle name="40% - Акцент5 7 2 2" xfId="1038"/>
    <cellStyle name="40% - Акцент5 7 3" xfId="1039"/>
    <cellStyle name="40% - Акцент5 7 4" xfId="1040"/>
    <cellStyle name="40% - Акцент5 8" xfId="1041"/>
    <cellStyle name="40% - Акцент5 8 2" xfId="1042"/>
    <cellStyle name="40% - Акцент5 8 2 2" xfId="1043"/>
    <cellStyle name="40% - Акцент5 8 3" xfId="1044"/>
    <cellStyle name="40% - Акцент5 8 4" xfId="1045"/>
    <cellStyle name="40% - Акцент5 9" xfId="1046"/>
    <cellStyle name="40% - Акцент5 9 2" xfId="1047"/>
    <cellStyle name="40% - Акцент5 9 2 2" xfId="1048"/>
    <cellStyle name="40% - Акцент5 9 3" xfId="1049"/>
    <cellStyle name="40% - Акцент5 9 4" xfId="1050"/>
    <cellStyle name="40% - Акцент6 10" xfId="1051"/>
    <cellStyle name="40% - Акцент6 10 2" xfId="1052"/>
    <cellStyle name="40% - Акцент6 10 2 2" xfId="1053"/>
    <cellStyle name="40% - Акцент6 10 3" xfId="1054"/>
    <cellStyle name="40% - Акцент6 10 4" xfId="1055"/>
    <cellStyle name="40% - Акцент6 11" xfId="1056"/>
    <cellStyle name="40% - Акцент6 11 2" xfId="1057"/>
    <cellStyle name="40% - Акцент6 11 2 2" xfId="1058"/>
    <cellStyle name="40% - Акцент6 11 3" xfId="1059"/>
    <cellStyle name="40% - Акцент6 11 4" xfId="1060"/>
    <cellStyle name="40% - Акцент6 12" xfId="1061"/>
    <cellStyle name="40% - Акцент6 12 2" xfId="1062"/>
    <cellStyle name="40% - Акцент6 12 2 2" xfId="1063"/>
    <cellStyle name="40% - Акцент6 12 3" xfId="1064"/>
    <cellStyle name="40% - Акцент6 12 4" xfId="1065"/>
    <cellStyle name="40% - Акцент6 13" xfId="1066"/>
    <cellStyle name="40% - Акцент6 13 2" xfId="1067"/>
    <cellStyle name="40% - Акцент6 13 2 2" xfId="1068"/>
    <cellStyle name="40% - Акцент6 13 3" xfId="1069"/>
    <cellStyle name="40% - Акцент6 13 4" xfId="1070"/>
    <cellStyle name="40% - Акцент6 14" xfId="1071"/>
    <cellStyle name="40% - Акцент6 14 2" xfId="1072"/>
    <cellStyle name="40% - Акцент6 14 3" xfId="1073"/>
    <cellStyle name="40% - Акцент6 15" xfId="1074"/>
    <cellStyle name="40% - Акцент6 15 2" xfId="1075"/>
    <cellStyle name="40% - Акцент6 15 3" xfId="1076"/>
    <cellStyle name="40% - Акцент6 2" xfId="1077"/>
    <cellStyle name="40% - Акцент6 2 2" xfId="1078"/>
    <cellStyle name="40% - Акцент6 2 2 2" xfId="1079"/>
    <cellStyle name="40% - Акцент6 2 2 2 2" xfId="1080"/>
    <cellStyle name="40% - Акцент6 2 2 2 2 2" xfId="1081"/>
    <cellStyle name="40% - Акцент6 2 2 2 3" xfId="1082"/>
    <cellStyle name="40% - Акцент6 2 2 3" xfId="1083"/>
    <cellStyle name="40% - Акцент6 2 2 3 2" xfId="1084"/>
    <cellStyle name="40% - Акцент6 2 2 4" xfId="1085"/>
    <cellStyle name="40% - Акцент6 2 2 5" xfId="1086"/>
    <cellStyle name="40% - Акцент6 2 3" xfId="1087"/>
    <cellStyle name="40% - Акцент6 2 3 2" xfId="1088"/>
    <cellStyle name="40% - Акцент6 2 3 2 2" xfId="1089"/>
    <cellStyle name="40% - Акцент6 2 3 2 2 2" xfId="1090"/>
    <cellStyle name="40% - Акцент6 2 3 2 3" xfId="1091"/>
    <cellStyle name="40% - Акцент6 2 3 3" xfId="1092"/>
    <cellStyle name="40% - Акцент6 2 3 3 2" xfId="1093"/>
    <cellStyle name="40% - Акцент6 2 3 4" xfId="1094"/>
    <cellStyle name="40% - Акцент6 2 4" xfId="1095"/>
    <cellStyle name="40% - Акцент6 2 4 2" xfId="1096"/>
    <cellStyle name="40% - Акцент6 2 4 2 2" xfId="1097"/>
    <cellStyle name="40% - Акцент6 2 4 3" xfId="1098"/>
    <cellStyle name="40% - Акцент6 2 5" xfId="1099"/>
    <cellStyle name="40% - Акцент6 2 5 2" xfId="1100"/>
    <cellStyle name="40% - Акцент6 2 6" xfId="1101"/>
    <cellStyle name="40% - Акцент6 3" xfId="1102"/>
    <cellStyle name="40% - Акцент6 3 2" xfId="1103"/>
    <cellStyle name="40% - Акцент6 3 2 2" xfId="1104"/>
    <cellStyle name="40% - Акцент6 3 2 2 2" xfId="1105"/>
    <cellStyle name="40% - Акцент6 3 2 3" xfId="1106"/>
    <cellStyle name="40% - Акцент6 3 2 4" xfId="1107"/>
    <cellStyle name="40% - Акцент6 3 3" xfId="1108"/>
    <cellStyle name="40% - Акцент6 3 3 2" xfId="1109"/>
    <cellStyle name="40% - Акцент6 3 4" xfId="1110"/>
    <cellStyle name="40% - Акцент6 4" xfId="1111"/>
    <cellStyle name="40% - Акцент6 4 2" xfId="1112"/>
    <cellStyle name="40% - Акцент6 4 2 2" xfId="1113"/>
    <cellStyle name="40% - Акцент6 4 2 2 2" xfId="1114"/>
    <cellStyle name="40% - Акцент6 4 2 3" xfId="1115"/>
    <cellStyle name="40% - Акцент6 4 2 4" xfId="1116"/>
    <cellStyle name="40% - Акцент6 4 3" xfId="1117"/>
    <cellStyle name="40% - Акцент6 4 3 2" xfId="1118"/>
    <cellStyle name="40% - Акцент6 4 4" xfId="1119"/>
    <cellStyle name="40% - Акцент6 5" xfId="1120"/>
    <cellStyle name="40% - Акцент6 5 2" xfId="1121"/>
    <cellStyle name="40% - Акцент6 5 2 2" xfId="1122"/>
    <cellStyle name="40% - Акцент6 5 3" xfId="1123"/>
    <cellStyle name="40% - Акцент6 5 4" xfId="1124"/>
    <cellStyle name="40% - Акцент6 6" xfId="1125"/>
    <cellStyle name="40% - Акцент6 6 2" xfId="1126"/>
    <cellStyle name="40% - Акцент6 6 2 2" xfId="1127"/>
    <cellStyle name="40% - Акцент6 6 3" xfId="1128"/>
    <cellStyle name="40% - Акцент6 6 4" xfId="1129"/>
    <cellStyle name="40% - Акцент6 7" xfId="1130"/>
    <cellStyle name="40% - Акцент6 7 2" xfId="1131"/>
    <cellStyle name="40% - Акцент6 7 2 2" xfId="1132"/>
    <cellStyle name="40% - Акцент6 7 3" xfId="1133"/>
    <cellStyle name="40% - Акцент6 7 4" xfId="1134"/>
    <cellStyle name="40% - Акцент6 8" xfId="1135"/>
    <cellStyle name="40% - Акцент6 8 2" xfId="1136"/>
    <cellStyle name="40% - Акцент6 8 2 2" xfId="1137"/>
    <cellStyle name="40% - Акцент6 8 3" xfId="1138"/>
    <cellStyle name="40% - Акцент6 8 4" xfId="1139"/>
    <cellStyle name="40% - Акцент6 9" xfId="1140"/>
    <cellStyle name="40% - Акцент6 9 2" xfId="1141"/>
    <cellStyle name="40% - Акцент6 9 2 2" xfId="1142"/>
    <cellStyle name="40% - Акцент6 9 3" xfId="1143"/>
    <cellStyle name="40% - Акцент6 9 4" xfId="1144"/>
    <cellStyle name="60% - Акцент1 10" xfId="1145"/>
    <cellStyle name="60% - Акцент1 11" xfId="1146"/>
    <cellStyle name="60% - Акцент1 12" xfId="1147"/>
    <cellStyle name="60% - Акцент1 13" xfId="1148"/>
    <cellStyle name="60% - Акцент1 14" xfId="1149"/>
    <cellStyle name="60% - Акцент1 15" xfId="1150"/>
    <cellStyle name="60% - Акцент1 2 2" xfId="1151"/>
    <cellStyle name="60% - Акцент1 3 2" xfId="1152"/>
    <cellStyle name="60% - Акцент1 4 2" xfId="1153"/>
    <cellStyle name="60% - Акцент1 5" xfId="1154"/>
    <cellStyle name="60% - Акцент1 6" xfId="1155"/>
    <cellStyle name="60% - Акцент1 7" xfId="1156"/>
    <cellStyle name="60% - Акцент1 8" xfId="1157"/>
    <cellStyle name="60% - Акцент1 9" xfId="1158"/>
    <cellStyle name="60% - Акцент2 10" xfId="1159"/>
    <cellStyle name="60% - Акцент2 11" xfId="1160"/>
    <cellStyle name="60% - Акцент2 12" xfId="1161"/>
    <cellStyle name="60% - Акцент2 13" xfId="1162"/>
    <cellStyle name="60% - Акцент2 14" xfId="1163"/>
    <cellStyle name="60% - Акцент2 15" xfId="1164"/>
    <cellStyle name="60% - Акцент2 2 2" xfId="1165"/>
    <cellStyle name="60% - Акцент2 3 2" xfId="1166"/>
    <cellStyle name="60% - Акцент2 4 2" xfId="1167"/>
    <cellStyle name="60% - Акцент2 5" xfId="1168"/>
    <cellStyle name="60% - Акцент2 6" xfId="1169"/>
    <cellStyle name="60% - Акцент2 7" xfId="1170"/>
    <cellStyle name="60% - Акцент2 8" xfId="1171"/>
    <cellStyle name="60% - Акцент2 9" xfId="1172"/>
    <cellStyle name="60% - Акцент3 10" xfId="1173"/>
    <cellStyle name="60% - Акцент3 11" xfId="1174"/>
    <cellStyle name="60% - Акцент3 12" xfId="1175"/>
    <cellStyle name="60% - Акцент3 13" xfId="1176"/>
    <cellStyle name="60% - Акцент3 14" xfId="1177"/>
    <cellStyle name="60% - Акцент3 15" xfId="1178"/>
    <cellStyle name="60% - Акцент3 2" xfId="1179"/>
    <cellStyle name="60% - Акцент3 2 2" xfId="1180"/>
    <cellStyle name="60% - Акцент3 3 2" xfId="1181"/>
    <cellStyle name="60% - Акцент3 4 2" xfId="1182"/>
    <cellStyle name="60% - Акцент3 5" xfId="1183"/>
    <cellStyle name="60% - Акцент3 6" xfId="1184"/>
    <cellStyle name="60% - Акцент3 7" xfId="1185"/>
    <cellStyle name="60% - Акцент3 8" xfId="1186"/>
    <cellStyle name="60% - Акцент3 9" xfId="1187"/>
    <cellStyle name="60% - Акцент4 10" xfId="1188"/>
    <cellStyle name="60% - Акцент4 11" xfId="1189"/>
    <cellStyle name="60% - Акцент4 12" xfId="1190"/>
    <cellStyle name="60% - Акцент4 13" xfId="1191"/>
    <cellStyle name="60% - Акцент4 14" xfId="1192"/>
    <cellStyle name="60% - Акцент4 15" xfId="1193"/>
    <cellStyle name="60% - Акцент4 2" xfId="1194"/>
    <cellStyle name="60% - Акцент4 2 2" xfId="1195"/>
    <cellStyle name="60% - Акцент4 3 2" xfId="1196"/>
    <cellStyle name="60% - Акцент4 4 2" xfId="1197"/>
    <cellStyle name="60% - Акцент4 5" xfId="1198"/>
    <cellStyle name="60% - Акцент4 6" xfId="1199"/>
    <cellStyle name="60% - Акцент4 7" xfId="1200"/>
    <cellStyle name="60% - Акцент4 8" xfId="1201"/>
    <cellStyle name="60% - Акцент4 9" xfId="1202"/>
    <cellStyle name="60% - Акцент5 10" xfId="1203"/>
    <cellStyle name="60% - Акцент5 11" xfId="1204"/>
    <cellStyle name="60% - Акцент5 12" xfId="1205"/>
    <cellStyle name="60% - Акцент5 13" xfId="1206"/>
    <cellStyle name="60% - Акцент5 14" xfId="1207"/>
    <cellStyle name="60% - Акцент5 15" xfId="1208"/>
    <cellStyle name="60% - Акцент5 2 2" xfId="1209"/>
    <cellStyle name="60% - Акцент5 3 2" xfId="1210"/>
    <cellStyle name="60% - Акцент5 4 2" xfId="1211"/>
    <cellStyle name="60% - Акцент5 5" xfId="1212"/>
    <cellStyle name="60% - Акцент5 6" xfId="1213"/>
    <cellStyle name="60% - Акцент5 7" xfId="1214"/>
    <cellStyle name="60% - Акцент5 8" xfId="1215"/>
    <cellStyle name="60% - Акцент5 9" xfId="1216"/>
    <cellStyle name="60% - Акцент6 10" xfId="1217"/>
    <cellStyle name="60% - Акцент6 11" xfId="1218"/>
    <cellStyle name="60% - Акцент6 12" xfId="1219"/>
    <cellStyle name="60% - Акцент6 13" xfId="1220"/>
    <cellStyle name="60% - Акцент6 14" xfId="1221"/>
    <cellStyle name="60% - Акцент6 15" xfId="1222"/>
    <cellStyle name="60% - Акцент6 2" xfId="1223"/>
    <cellStyle name="60% - Акцент6 2 2" xfId="1224"/>
    <cellStyle name="60% - Акцент6 3 2" xfId="1225"/>
    <cellStyle name="60% - Акцент6 4 2" xfId="1226"/>
    <cellStyle name="60% - Акцент6 5" xfId="1227"/>
    <cellStyle name="60% - Акцент6 6" xfId="1228"/>
    <cellStyle name="60% - Акцент6 7" xfId="1229"/>
    <cellStyle name="60% - Акцент6 8" xfId="1230"/>
    <cellStyle name="60% - Акцент6 9" xfId="1231"/>
    <cellStyle name="Excel Built-in Normal" xfId="1232"/>
    <cellStyle name="Heading" xfId="1233"/>
    <cellStyle name="Heading1" xfId="1234"/>
    <cellStyle name="Result" xfId="1235"/>
    <cellStyle name="Result2" xfId="1236"/>
    <cellStyle name="S0" xfId="1237"/>
    <cellStyle name="S1" xfId="1238"/>
    <cellStyle name="S1 2" xfId="1239"/>
    <cellStyle name="S10" xfId="1240"/>
    <cellStyle name="S10 2" xfId="1241"/>
    <cellStyle name="S11" xfId="1242"/>
    <cellStyle name="S11 2" xfId="1243"/>
    <cellStyle name="S12" xfId="1244"/>
    <cellStyle name="S13" xfId="1245"/>
    <cellStyle name="S13 2" xfId="1246"/>
    <cellStyle name="S14" xfId="1247"/>
    <cellStyle name="S14 2" xfId="1248"/>
    <cellStyle name="S15" xfId="1249"/>
    <cellStyle name="S15 2" xfId="1250"/>
    <cellStyle name="S16" xfId="1251"/>
    <cellStyle name="S16 2" xfId="1252"/>
    <cellStyle name="S17" xfId="1253"/>
    <cellStyle name="S17 2" xfId="1254"/>
    <cellStyle name="S18" xfId="1255"/>
    <cellStyle name="S18 2" xfId="1256"/>
    <cellStyle name="S19" xfId="1257"/>
    <cellStyle name="S2" xfId="1258"/>
    <cellStyle name="S2 2" xfId="1259"/>
    <cellStyle name="S20" xfId="1260"/>
    <cellStyle name="S21" xfId="1261"/>
    <cellStyle name="S22" xfId="1262"/>
    <cellStyle name="S22 2" xfId="1263"/>
    <cellStyle name="S23" xfId="1264"/>
    <cellStyle name="S23 2" xfId="1265"/>
    <cellStyle name="S24" xfId="1266"/>
    <cellStyle name="S25" xfId="1267"/>
    <cellStyle name="S3" xfId="1268"/>
    <cellStyle name="S3 2" xfId="1269"/>
    <cellStyle name="S4" xfId="1270"/>
    <cellStyle name="S4 2" xfId="1271"/>
    <cellStyle name="S5" xfId="1272"/>
    <cellStyle name="S5 2" xfId="1273"/>
    <cellStyle name="S6" xfId="1274"/>
    <cellStyle name="S6 2" xfId="1275"/>
    <cellStyle name="S7" xfId="1276"/>
    <cellStyle name="S7 2" xfId="1277"/>
    <cellStyle name="S8" xfId="1278"/>
    <cellStyle name="S8 2" xfId="1279"/>
    <cellStyle name="S9" xfId="1280"/>
    <cellStyle name="S9 2" xfId="1281"/>
    <cellStyle name="Акцент1 10" xfId="1282"/>
    <cellStyle name="Акцент1 11" xfId="1283"/>
    <cellStyle name="Акцент1 12" xfId="1284"/>
    <cellStyle name="Акцент1 13" xfId="1285"/>
    <cellStyle name="Акцент1 14" xfId="1286"/>
    <cellStyle name="Акцент1 15" xfId="1287"/>
    <cellStyle name="Акцент1 2" xfId="1288"/>
    <cellStyle name="Акцент1 2 2" xfId="1289"/>
    <cellStyle name="Акцент1 3 2" xfId="1290"/>
    <cellStyle name="Акцент1 4 2" xfId="1291"/>
    <cellStyle name="Акцент1 5" xfId="1292"/>
    <cellStyle name="Акцент1 6" xfId="1293"/>
    <cellStyle name="Акцент1 7" xfId="1294"/>
    <cellStyle name="Акцент1 8" xfId="1295"/>
    <cellStyle name="Акцент1 9" xfId="1296"/>
    <cellStyle name="Акцент2 10" xfId="1297"/>
    <cellStyle name="Акцент2 11" xfId="1298"/>
    <cellStyle name="Акцент2 12" xfId="1299"/>
    <cellStyle name="Акцент2 13" xfId="1300"/>
    <cellStyle name="Акцент2 14" xfId="1301"/>
    <cellStyle name="Акцент2 15" xfId="1302"/>
    <cellStyle name="Акцент2 2" xfId="1303"/>
    <cellStyle name="Акцент2 2 2" xfId="1304"/>
    <cellStyle name="Акцент2 3 2" xfId="1305"/>
    <cellStyle name="Акцент2 4 2" xfId="1306"/>
    <cellStyle name="Акцент2 5" xfId="1307"/>
    <cellStyle name="Акцент2 6" xfId="1308"/>
    <cellStyle name="Акцент2 7" xfId="1309"/>
    <cellStyle name="Акцент2 8" xfId="1310"/>
    <cellStyle name="Акцент2 9" xfId="1311"/>
    <cellStyle name="Акцент3 10" xfId="1312"/>
    <cellStyle name="Акцент3 11" xfId="1313"/>
    <cellStyle name="Акцент3 12" xfId="1314"/>
    <cellStyle name="Акцент3 13" xfId="1315"/>
    <cellStyle name="Акцент3 14" xfId="1316"/>
    <cellStyle name="Акцент3 15" xfId="1317"/>
    <cellStyle name="Акцент3 2" xfId="1318"/>
    <cellStyle name="Акцент3 2 2" xfId="1319"/>
    <cellStyle name="Акцент3 3 2" xfId="1320"/>
    <cellStyle name="Акцент3 4 2" xfId="1321"/>
    <cellStyle name="Акцент3 5" xfId="1322"/>
    <cellStyle name="Акцент3 6" xfId="1323"/>
    <cellStyle name="Акцент3 7" xfId="1324"/>
    <cellStyle name="Акцент3 8" xfId="1325"/>
    <cellStyle name="Акцент3 9" xfId="1326"/>
    <cellStyle name="Акцент4 10" xfId="1327"/>
    <cellStyle name="Акцент4 11" xfId="1328"/>
    <cellStyle name="Акцент4 12" xfId="1329"/>
    <cellStyle name="Акцент4 13" xfId="1330"/>
    <cellStyle name="Акцент4 14" xfId="1331"/>
    <cellStyle name="Акцент4 15" xfId="1332"/>
    <cellStyle name="Акцент4 2" xfId="1333"/>
    <cellStyle name="Акцент4 2 2" xfId="1334"/>
    <cellStyle name="Акцент4 3 2" xfId="1335"/>
    <cellStyle name="Акцент4 4 2" xfId="1336"/>
    <cellStyle name="Акцент4 5" xfId="1337"/>
    <cellStyle name="Акцент4 6" xfId="1338"/>
    <cellStyle name="Акцент4 7" xfId="1339"/>
    <cellStyle name="Акцент4 8" xfId="1340"/>
    <cellStyle name="Акцент4 9" xfId="1341"/>
    <cellStyle name="Акцент5 10" xfId="1342"/>
    <cellStyle name="Акцент5 11" xfId="1343"/>
    <cellStyle name="Акцент5 12" xfId="1344"/>
    <cellStyle name="Акцент5 13" xfId="1345"/>
    <cellStyle name="Акцент5 14" xfId="1346"/>
    <cellStyle name="Акцент5 15" xfId="1347"/>
    <cellStyle name="Акцент5 2" xfId="1348"/>
    <cellStyle name="Акцент5 2 2" xfId="1349"/>
    <cellStyle name="Акцент5 3 2" xfId="1350"/>
    <cellStyle name="Акцент5 4 2" xfId="1351"/>
    <cellStyle name="Акцент5 5" xfId="1352"/>
    <cellStyle name="Акцент5 6" xfId="1353"/>
    <cellStyle name="Акцент5 7" xfId="1354"/>
    <cellStyle name="Акцент5 8" xfId="1355"/>
    <cellStyle name="Акцент5 9" xfId="1356"/>
    <cellStyle name="Акцент6 10" xfId="1357"/>
    <cellStyle name="Акцент6 11" xfId="1358"/>
    <cellStyle name="Акцент6 12" xfId="1359"/>
    <cellStyle name="Акцент6 13" xfId="1360"/>
    <cellStyle name="Акцент6 14" xfId="1361"/>
    <cellStyle name="Акцент6 15" xfId="1362"/>
    <cellStyle name="Акцент6 2" xfId="1363"/>
    <cellStyle name="Акцент6 2 2" xfId="1364"/>
    <cellStyle name="Акцент6 3 2" xfId="1365"/>
    <cellStyle name="Акцент6 4 2" xfId="1366"/>
    <cellStyle name="Акцент6 5" xfId="1367"/>
    <cellStyle name="Акцент6 6" xfId="1368"/>
    <cellStyle name="Акцент6 7" xfId="1369"/>
    <cellStyle name="Акцент6 8" xfId="1370"/>
    <cellStyle name="Акцент6 9" xfId="1371"/>
    <cellStyle name="Ввод  10" xfId="1372"/>
    <cellStyle name="Ввод  11" xfId="1373"/>
    <cellStyle name="Ввод  12" xfId="1374"/>
    <cellStyle name="Ввод  13" xfId="1375"/>
    <cellStyle name="Ввод  14" xfId="1376"/>
    <cellStyle name="Ввод  15" xfId="1377"/>
    <cellStyle name="Ввод  2" xfId="1378"/>
    <cellStyle name="Ввод  2 2" xfId="1379"/>
    <cellStyle name="Ввод  3 2" xfId="1380"/>
    <cellStyle name="Ввод  4 2" xfId="1381"/>
    <cellStyle name="Ввод  5" xfId="1382"/>
    <cellStyle name="Ввод  6" xfId="1383"/>
    <cellStyle name="Ввод  7" xfId="1384"/>
    <cellStyle name="Ввод  8" xfId="1385"/>
    <cellStyle name="Ввод  9" xfId="1386"/>
    <cellStyle name="Вывод 10" xfId="1387"/>
    <cellStyle name="Вывод 11" xfId="1388"/>
    <cellStyle name="Вывод 12" xfId="1389"/>
    <cellStyle name="Вывод 13" xfId="1390"/>
    <cellStyle name="Вывод 14" xfId="1391"/>
    <cellStyle name="Вывод 15" xfId="1392"/>
    <cellStyle name="Вывод 2" xfId="1393"/>
    <cellStyle name="Вывод 2 2" xfId="1394"/>
    <cellStyle name="Вывод 3 2" xfId="1395"/>
    <cellStyle name="Вывод 4 2" xfId="1396"/>
    <cellStyle name="Вывод 5" xfId="1397"/>
    <cellStyle name="Вывод 6" xfId="1398"/>
    <cellStyle name="Вывод 7" xfId="1399"/>
    <cellStyle name="Вывод 8" xfId="1400"/>
    <cellStyle name="Вывод 9" xfId="1401"/>
    <cellStyle name="Вычисление 10" xfId="1402"/>
    <cellStyle name="Вычисление 11" xfId="1403"/>
    <cellStyle name="Вычисление 12" xfId="1404"/>
    <cellStyle name="Вычисление 13" xfId="1405"/>
    <cellStyle name="Вычисление 14" xfId="1406"/>
    <cellStyle name="Вычисление 15" xfId="1407"/>
    <cellStyle name="Вычисление 2" xfId="1408"/>
    <cellStyle name="Вычисление 2 2" xfId="1409"/>
    <cellStyle name="Вычисление 3 2" xfId="1410"/>
    <cellStyle name="Вычисление 4 2" xfId="1411"/>
    <cellStyle name="Вычисление 5" xfId="1412"/>
    <cellStyle name="Вычисление 6" xfId="1413"/>
    <cellStyle name="Вычисление 7" xfId="1414"/>
    <cellStyle name="Вычисление 8" xfId="1415"/>
    <cellStyle name="Вычисление 9" xfId="1416"/>
    <cellStyle name="Данные (редактируемые)" xfId="1417"/>
    <cellStyle name="Данные (только для чтения)" xfId="1418"/>
    <cellStyle name="Данные для удаления" xfId="1419"/>
    <cellStyle name="Денежный 2" xfId="1420"/>
    <cellStyle name="Денежный 3" xfId="1421"/>
    <cellStyle name="Денежный 3 2" xfId="1422"/>
    <cellStyle name="Заголовки полей" xfId="1423"/>
    <cellStyle name="Заголовки полей [печать]" xfId="1424"/>
    <cellStyle name="Заголовок 1 10" xfId="1425"/>
    <cellStyle name="Заголовок 1 11" xfId="1426"/>
    <cellStyle name="Заголовок 1 12" xfId="1427"/>
    <cellStyle name="Заголовок 1 13" xfId="1428"/>
    <cellStyle name="Заголовок 1 14" xfId="1429"/>
    <cellStyle name="Заголовок 1 15" xfId="1430"/>
    <cellStyle name="Заголовок 1 2" xfId="1431"/>
    <cellStyle name="Заголовок 1 2 2" xfId="1432"/>
    <cellStyle name="Заголовок 1 3 2" xfId="1433"/>
    <cellStyle name="Заголовок 1 4 2" xfId="1434"/>
    <cellStyle name="Заголовок 1 5" xfId="1435"/>
    <cellStyle name="Заголовок 1 6" xfId="1436"/>
    <cellStyle name="Заголовок 1 7" xfId="1437"/>
    <cellStyle name="Заголовок 1 8" xfId="1438"/>
    <cellStyle name="Заголовок 1 9" xfId="1439"/>
    <cellStyle name="Заголовок 2 10" xfId="1440"/>
    <cellStyle name="Заголовок 2 11" xfId="1441"/>
    <cellStyle name="Заголовок 2 12" xfId="1442"/>
    <cellStyle name="Заголовок 2 13" xfId="1443"/>
    <cellStyle name="Заголовок 2 14" xfId="1444"/>
    <cellStyle name="Заголовок 2 15" xfId="1445"/>
    <cellStyle name="Заголовок 2 2" xfId="1446"/>
    <cellStyle name="Заголовок 2 2 2" xfId="1447"/>
    <cellStyle name="Заголовок 2 3 2" xfId="1448"/>
    <cellStyle name="Заголовок 2 4 2" xfId="1449"/>
    <cellStyle name="Заголовок 2 5" xfId="1450"/>
    <cellStyle name="Заголовок 2 6" xfId="1451"/>
    <cellStyle name="Заголовок 2 7" xfId="1452"/>
    <cellStyle name="Заголовок 2 8" xfId="1453"/>
    <cellStyle name="Заголовок 2 9" xfId="1454"/>
    <cellStyle name="Заголовок 3 10" xfId="1455"/>
    <cellStyle name="Заголовок 3 11" xfId="1456"/>
    <cellStyle name="Заголовок 3 12" xfId="1457"/>
    <cellStyle name="Заголовок 3 13" xfId="1458"/>
    <cellStyle name="Заголовок 3 14" xfId="1459"/>
    <cellStyle name="Заголовок 3 15" xfId="1460"/>
    <cellStyle name="Заголовок 3 2" xfId="1461"/>
    <cellStyle name="Заголовок 3 2 2" xfId="1462"/>
    <cellStyle name="Заголовок 3 3 2" xfId="1463"/>
    <cellStyle name="Заголовок 3 4 2" xfId="1464"/>
    <cellStyle name="Заголовок 3 5" xfId="1465"/>
    <cellStyle name="Заголовок 3 6" xfId="1466"/>
    <cellStyle name="Заголовок 3 7" xfId="1467"/>
    <cellStyle name="Заголовок 3 8" xfId="1468"/>
    <cellStyle name="Заголовок 3 9" xfId="1469"/>
    <cellStyle name="Заголовок 4 10" xfId="1470"/>
    <cellStyle name="Заголовок 4 11" xfId="1471"/>
    <cellStyle name="Заголовок 4 12" xfId="1472"/>
    <cellStyle name="Заголовок 4 13" xfId="1473"/>
    <cellStyle name="Заголовок 4 14" xfId="1474"/>
    <cellStyle name="Заголовок 4 15" xfId="1475"/>
    <cellStyle name="Заголовок 4 2" xfId="1476"/>
    <cellStyle name="Заголовок 4 2 2" xfId="1477"/>
    <cellStyle name="Заголовок 4 3 2" xfId="1478"/>
    <cellStyle name="Заголовок 4 4 2" xfId="1479"/>
    <cellStyle name="Заголовок 4 5" xfId="1480"/>
    <cellStyle name="Заголовок 4 6" xfId="1481"/>
    <cellStyle name="Заголовок 4 7" xfId="1482"/>
    <cellStyle name="Заголовок 4 8" xfId="1483"/>
    <cellStyle name="Заголовок 4 9" xfId="1484"/>
    <cellStyle name="Заголовок меры" xfId="1485"/>
    <cellStyle name="Заголовок показателя [печать]" xfId="1486"/>
    <cellStyle name="Заголовок показателя константы" xfId="1487"/>
    <cellStyle name="Заголовок результата расчета" xfId="1488"/>
    <cellStyle name="Заголовок свободного показателя" xfId="1489"/>
    <cellStyle name="Значение фильтра" xfId="1490"/>
    <cellStyle name="Значение фильтра [печать]" xfId="1491"/>
    <cellStyle name="Информация о задаче" xfId="1492"/>
    <cellStyle name="Итог 10" xfId="1493"/>
    <cellStyle name="Итог 11" xfId="1494"/>
    <cellStyle name="Итог 12" xfId="1495"/>
    <cellStyle name="Итог 13" xfId="1496"/>
    <cellStyle name="Итог 14" xfId="1497"/>
    <cellStyle name="Итог 15" xfId="1498"/>
    <cellStyle name="Итог 2" xfId="1499"/>
    <cellStyle name="Итог 2 2" xfId="1500"/>
    <cellStyle name="Итог 3 2" xfId="1501"/>
    <cellStyle name="Итог 4 2" xfId="1502"/>
    <cellStyle name="Итог 5" xfId="1503"/>
    <cellStyle name="Итог 6" xfId="1504"/>
    <cellStyle name="Итог 7" xfId="1505"/>
    <cellStyle name="Итог 8" xfId="1506"/>
    <cellStyle name="Итог 9" xfId="1507"/>
    <cellStyle name="Контрольная ячейка 10" xfId="1508"/>
    <cellStyle name="Контрольная ячейка 11" xfId="1509"/>
    <cellStyle name="Контрольная ячейка 12" xfId="1510"/>
    <cellStyle name="Контрольная ячейка 13" xfId="1511"/>
    <cellStyle name="Контрольная ячейка 14" xfId="1512"/>
    <cellStyle name="Контрольная ячейка 15" xfId="1513"/>
    <cellStyle name="Контрольная ячейка 2" xfId="1514"/>
    <cellStyle name="Контрольная ячейка 2 2" xfId="1515"/>
    <cellStyle name="Контрольная ячейка 3 2" xfId="1516"/>
    <cellStyle name="Контрольная ячейка 4 2" xfId="1517"/>
    <cellStyle name="Контрольная ячейка 5" xfId="1518"/>
    <cellStyle name="Контрольная ячейка 6" xfId="1519"/>
    <cellStyle name="Контрольная ячейка 7" xfId="1520"/>
    <cellStyle name="Контрольная ячейка 8" xfId="1521"/>
    <cellStyle name="Контрольная ячейка 9" xfId="1522"/>
    <cellStyle name="Название 10" xfId="1523"/>
    <cellStyle name="Название 11" xfId="1524"/>
    <cellStyle name="Название 12" xfId="1525"/>
    <cellStyle name="Название 13" xfId="1526"/>
    <cellStyle name="Название 14" xfId="1527"/>
    <cellStyle name="Название 15" xfId="1528"/>
    <cellStyle name="Название 2" xfId="1529"/>
    <cellStyle name="Название 2 2" xfId="1530"/>
    <cellStyle name="Название 3 2" xfId="1531"/>
    <cellStyle name="Название 4 2" xfId="1532"/>
    <cellStyle name="Название 5" xfId="1533"/>
    <cellStyle name="Название 6" xfId="1534"/>
    <cellStyle name="Название 7" xfId="1535"/>
    <cellStyle name="Название 8" xfId="1536"/>
    <cellStyle name="Название 9" xfId="1537"/>
    <cellStyle name="Нейтральный 10" xfId="1538"/>
    <cellStyle name="Нейтральный 11" xfId="1539"/>
    <cellStyle name="Нейтральный 12" xfId="1540"/>
    <cellStyle name="Нейтральный 13" xfId="1541"/>
    <cellStyle name="Нейтральный 14" xfId="1542"/>
    <cellStyle name="Нейтральный 15" xfId="1543"/>
    <cellStyle name="Нейтральный 2" xfId="1544"/>
    <cellStyle name="Нейтральный 2 2" xfId="1545"/>
    <cellStyle name="Нейтральный 3 2" xfId="1546"/>
    <cellStyle name="Нейтральный 4 2" xfId="1547"/>
    <cellStyle name="Нейтральный 5" xfId="1548"/>
    <cellStyle name="Нейтральный 6" xfId="1549"/>
    <cellStyle name="Нейтральный 7" xfId="1550"/>
    <cellStyle name="Нейтральный 8" xfId="1551"/>
    <cellStyle name="Нейтральный 9" xfId="1552"/>
    <cellStyle name="Обычный" xfId="0" builtinId="0"/>
    <cellStyle name="Обычный 10" xfId="1553"/>
    <cellStyle name="Обычный 10 2" xfId="1554"/>
    <cellStyle name="Обычный 10 2 2" xfId="1555"/>
    <cellStyle name="Обычный 10 2 2 2" xfId="1556"/>
    <cellStyle name="Обычный 10 2 3" xfId="1557"/>
    <cellStyle name="Обычный 10 2 3 2" xfId="1558"/>
    <cellStyle name="Обычный 10 2 4" xfId="1559"/>
    <cellStyle name="Обычный 10 2 5" xfId="1560"/>
    <cellStyle name="Обычный 10 3" xfId="1561"/>
    <cellStyle name="Обычный 10 3 2" xfId="1562"/>
    <cellStyle name="Обычный 10 3 2 2" xfId="1563"/>
    <cellStyle name="Обычный 10 3 3" xfId="1564"/>
    <cellStyle name="Обычный 10 3 4" xfId="1565"/>
    <cellStyle name="Обычный 10 4" xfId="1566"/>
    <cellStyle name="Обычный 10 4 2" xfId="1567"/>
    <cellStyle name="Обычный 10 4 3" xfId="1568"/>
    <cellStyle name="Обычный 10 5" xfId="1569"/>
    <cellStyle name="Обычный 100" xfId="1570"/>
    <cellStyle name="Обычный 101" xfId="1571"/>
    <cellStyle name="Обычный 101 2" xfId="1572"/>
    <cellStyle name="Обычный 11" xfId="1573"/>
    <cellStyle name="Обычный 11 2" xfId="1574"/>
    <cellStyle name="Обычный 11 2 2" xfId="1575"/>
    <cellStyle name="Обычный 11 3" xfId="1576"/>
    <cellStyle name="Обычный 12" xfId="1577"/>
    <cellStyle name="Обычный 12 2" xfId="1578"/>
    <cellStyle name="Обычный 12 2 2" xfId="1579"/>
    <cellStyle name="Обычный 12 2 3" xfId="1580"/>
    <cellStyle name="Обычный 12 3" xfId="1581"/>
    <cellStyle name="Обычный 12 3 2" xfId="1582"/>
    <cellStyle name="Обычный 12 4" xfId="1583"/>
    <cellStyle name="Обычный 12 4 2" xfId="1584"/>
    <cellStyle name="Обычный 12 5" xfId="1585"/>
    <cellStyle name="Обычный 12 6" xfId="1586"/>
    <cellStyle name="Обычный 13" xfId="1587"/>
    <cellStyle name="Обычный 13 2" xfId="1588"/>
    <cellStyle name="Обычный 13 2 2" xfId="1589"/>
    <cellStyle name="Обычный 13 2 3" xfId="1590"/>
    <cellStyle name="Обычный 13 3" xfId="1591"/>
    <cellStyle name="Обычный 13 3 2" xfId="1592"/>
    <cellStyle name="Обычный 13 4" xfId="1593"/>
    <cellStyle name="Обычный 14" xfId="1594"/>
    <cellStyle name="Обычный 14 2" xfId="1595"/>
    <cellStyle name="Обычный 14 2 2" xfId="1596"/>
    <cellStyle name="Обычный 14 2 3" xfId="1597"/>
    <cellStyle name="Обычный 14 3" xfId="1598"/>
    <cellStyle name="Обычный 14 3 2" xfId="1599"/>
    <cellStyle name="Обычный 14 4" xfId="1600"/>
    <cellStyle name="Обычный 14 5" xfId="1601"/>
    <cellStyle name="Обычный 15" xfId="1602"/>
    <cellStyle name="Обычный 15 2" xfId="1603"/>
    <cellStyle name="Обычный 15 2 2" xfId="1604"/>
    <cellStyle name="Обычный 15 2 3" xfId="1605"/>
    <cellStyle name="Обычный 15 3" xfId="1606"/>
    <cellStyle name="Обычный 15 4" xfId="1607"/>
    <cellStyle name="Обычный 16" xfId="1608"/>
    <cellStyle name="Обычный 16 2" xfId="1609"/>
    <cellStyle name="Обычный 16 2 2" xfId="1610"/>
    <cellStyle name="Обычный 16 2 3" xfId="1611"/>
    <cellStyle name="Обычный 16 3" xfId="1612"/>
    <cellStyle name="Обычный 16 4" xfId="1613"/>
    <cellStyle name="Обычный 17" xfId="1614"/>
    <cellStyle name="Обычный 17 2" xfId="1615"/>
    <cellStyle name="Обычный 17 2 2" xfId="1616"/>
    <cellStyle name="Обычный 17 3" xfId="1617"/>
    <cellStyle name="Обычный 17 4" xfId="1618"/>
    <cellStyle name="Обычный 18" xfId="1619"/>
    <cellStyle name="Обычный 19" xfId="1620"/>
    <cellStyle name="Обычный 19 2" xfId="1621"/>
    <cellStyle name="Обычный 19 2 2" xfId="1622"/>
    <cellStyle name="Обычный 19 3" xfId="1623"/>
    <cellStyle name="Обычный 2" xfId="1"/>
    <cellStyle name="Обычный 2 10" xfId="1624"/>
    <cellStyle name="Обычный 2 10 2" xfId="1625"/>
    <cellStyle name="Обычный 2 100" xfId="1626"/>
    <cellStyle name="Обычный 2 101" xfId="1627"/>
    <cellStyle name="Обычный 2 102" xfId="1628"/>
    <cellStyle name="Обычный 2 103" xfId="1629"/>
    <cellStyle name="Обычный 2 104" xfId="1630"/>
    <cellStyle name="Обычный 2 11" xfId="1631"/>
    <cellStyle name="Обычный 2 11 2" xfId="1632"/>
    <cellStyle name="Обычный 2 11 3" xfId="1633"/>
    <cellStyle name="Обычный 2 11 4" xfId="1634"/>
    <cellStyle name="Обычный 2 11 5" xfId="1635"/>
    <cellStyle name="Обычный 2 11 6" xfId="1636"/>
    <cellStyle name="Обычный 2 11 7" xfId="1637"/>
    <cellStyle name="Обычный 2 11_Параметры КБ 08-13(1)" xfId="1638"/>
    <cellStyle name="Обычный 2 12" xfId="1639"/>
    <cellStyle name="Обычный 2 12 2" xfId="1640"/>
    <cellStyle name="Обычный 2 13" xfId="1641"/>
    <cellStyle name="Обычный 2 13 2" xfId="1642"/>
    <cellStyle name="Обычный 2 14" xfId="1643"/>
    <cellStyle name="Обычный 2 14 2" xfId="1644"/>
    <cellStyle name="Обычный 2 14 3" xfId="1645"/>
    <cellStyle name="Обычный 2 15" xfId="1646"/>
    <cellStyle name="Обычный 2 15 2" xfId="1647"/>
    <cellStyle name="Обычный 2 15 3" xfId="1648"/>
    <cellStyle name="Обычный 2 16" xfId="1649"/>
    <cellStyle name="Обычный 2 16 2" xfId="1650"/>
    <cellStyle name="Обычный 2 16 3" xfId="1651"/>
    <cellStyle name="Обычный 2 17" xfId="1652"/>
    <cellStyle name="Обычный 2 17 2" xfId="1653"/>
    <cellStyle name="Обычный 2 18" xfId="1654"/>
    <cellStyle name="Обычный 2 19" xfId="1655"/>
    <cellStyle name="Обычный 2 19 2" xfId="1656"/>
    <cellStyle name="Обычный 2 2" xfId="1657"/>
    <cellStyle name="Обычный 2 2 2" xfId="1658"/>
    <cellStyle name="Обычный 2 2 2 2" xfId="1659"/>
    <cellStyle name="Обычный 2 2 3" xfId="1660"/>
    <cellStyle name="Обычный 2 2 4" xfId="1661"/>
    <cellStyle name="Обычный 2 2 5" xfId="1662"/>
    <cellStyle name="Обычный 2 2 6" xfId="1663"/>
    <cellStyle name="Обычный 2 20" xfId="1664"/>
    <cellStyle name="Обычный 2 20 2" xfId="1665"/>
    <cellStyle name="Обычный 2 21" xfId="1666"/>
    <cellStyle name="Обычный 2 21 2" xfId="1667"/>
    <cellStyle name="Обычный 2 21 3" xfId="1668"/>
    <cellStyle name="Обычный 2 22" xfId="1669"/>
    <cellStyle name="Обычный 2 22 2" xfId="1670"/>
    <cellStyle name="Обычный 2 22 3" xfId="1671"/>
    <cellStyle name="Обычный 2 23" xfId="1672"/>
    <cellStyle name="Обычный 2 23 2" xfId="1673"/>
    <cellStyle name="Обычный 2 24" xfId="1674"/>
    <cellStyle name="Обычный 2 24 2" xfId="1675"/>
    <cellStyle name="Обычный 2 24 3" xfId="1676"/>
    <cellStyle name="Обычный 2 25" xfId="1677"/>
    <cellStyle name="Обычный 2 25 2" xfId="1678"/>
    <cellStyle name="Обычный 2 25 3" xfId="1679"/>
    <cellStyle name="Обычный 2 26" xfId="1680"/>
    <cellStyle name="Обычный 2 26 2" xfId="1681"/>
    <cellStyle name="Обычный 2 27" xfId="1682"/>
    <cellStyle name="Обычный 2 27 2" xfId="1683"/>
    <cellStyle name="Обычный 2 28" xfId="1684"/>
    <cellStyle name="Обычный 2 28 2" xfId="1685"/>
    <cellStyle name="Обычный 2 29" xfId="1686"/>
    <cellStyle name="Обычный 2 29 2" xfId="1687"/>
    <cellStyle name="Обычный 2 3" xfId="1688"/>
    <cellStyle name="Обычный 2 3 2" xfId="1689"/>
    <cellStyle name="Обычный 2 3 3" xfId="1690"/>
    <cellStyle name="Обычный 2 3 4" xfId="1691"/>
    <cellStyle name="Обычный 2 3 4 2 3 2 2 3 2 2" xfId="1692"/>
    <cellStyle name="Обычный 2 3 4 2 3 2 2 3 2 2 2" xfId="1693"/>
    <cellStyle name="Обычный 2 3 5" xfId="1694"/>
    <cellStyle name="Обычный 2 3 6" xfId="1695"/>
    <cellStyle name="Обычный 2 3 7" xfId="1696"/>
    <cellStyle name="Обычный 2 3 8" xfId="1697"/>
    <cellStyle name="Обычный 2 3_Параметры КБ 08-13(1)" xfId="1698"/>
    <cellStyle name="Обычный 2 30" xfId="1699"/>
    <cellStyle name="Обычный 2 30 2" xfId="1700"/>
    <cellStyle name="Обычный 2 31" xfId="1701"/>
    <cellStyle name="Обычный 2 31 2" xfId="1702"/>
    <cellStyle name="Обычный 2 32" xfId="1703"/>
    <cellStyle name="Обычный 2 32 2" xfId="1704"/>
    <cellStyle name="Обычный 2 33" xfId="1705"/>
    <cellStyle name="Обычный 2 33 2" xfId="1706"/>
    <cellStyle name="Обычный 2 34" xfId="1707"/>
    <cellStyle name="Обычный 2 34 2" xfId="1708"/>
    <cellStyle name="Обычный 2 35" xfId="1709"/>
    <cellStyle name="Обычный 2 35 2" xfId="1710"/>
    <cellStyle name="Обычный 2 36" xfId="1711"/>
    <cellStyle name="Обычный 2 36 2" xfId="1712"/>
    <cellStyle name="Обычный 2 37" xfId="1713"/>
    <cellStyle name="Обычный 2 37 2" xfId="1714"/>
    <cellStyle name="Обычный 2 38" xfId="1715"/>
    <cellStyle name="Обычный 2 38 2" xfId="1716"/>
    <cellStyle name="Обычный 2 39" xfId="1717"/>
    <cellStyle name="Обычный 2 39 2" xfId="1718"/>
    <cellStyle name="Обычный 2 4" xfId="1719"/>
    <cellStyle name="Обычный 2 4 2" xfId="1720"/>
    <cellStyle name="Обычный 2 4 3" xfId="1721"/>
    <cellStyle name="Обычный 2 40" xfId="1722"/>
    <cellStyle name="Обычный 2 40 2" xfId="1723"/>
    <cellStyle name="Обычный 2 41" xfId="1724"/>
    <cellStyle name="Обычный 2 41 2" xfId="1725"/>
    <cellStyle name="Обычный 2 42" xfId="1726"/>
    <cellStyle name="Обычный 2 42 2" xfId="1727"/>
    <cellStyle name="Обычный 2 43" xfId="1728"/>
    <cellStyle name="Обычный 2 43 2" xfId="1729"/>
    <cellStyle name="Обычный 2 44" xfId="1730"/>
    <cellStyle name="Обычный 2 44 2" xfId="1731"/>
    <cellStyle name="Обычный 2 45" xfId="1732"/>
    <cellStyle name="Обычный 2 45 2" xfId="1733"/>
    <cellStyle name="Обычный 2 46" xfId="1734"/>
    <cellStyle name="Обычный 2 46 2" xfId="1735"/>
    <cellStyle name="Обычный 2 47" xfId="1736"/>
    <cellStyle name="Обычный 2 47 2" xfId="1737"/>
    <cellStyle name="Обычный 2 48" xfId="1738"/>
    <cellStyle name="Обычный 2 48 2" xfId="1739"/>
    <cellStyle name="Обычный 2 49" xfId="1740"/>
    <cellStyle name="Обычный 2 49 2" xfId="1741"/>
    <cellStyle name="Обычный 2 49 3" xfId="1742"/>
    <cellStyle name="Обычный 2 5" xfId="1743"/>
    <cellStyle name="Обычный 2 5 2" xfId="1744"/>
    <cellStyle name="Обычный 2 50" xfId="1745"/>
    <cellStyle name="Обычный 2 50 2" xfId="1746"/>
    <cellStyle name="Обычный 2 50 3" xfId="1747"/>
    <cellStyle name="Обычный 2 51" xfId="1748"/>
    <cellStyle name="Обычный 2 51 2" xfId="1749"/>
    <cellStyle name="Обычный 2 51 3" xfId="1750"/>
    <cellStyle name="Обычный 2 52" xfId="1751"/>
    <cellStyle name="Обычный 2 52 2" xfId="1752"/>
    <cellStyle name="Обычный 2 53" xfId="1753"/>
    <cellStyle name="Обычный 2 53 2" xfId="1754"/>
    <cellStyle name="Обычный 2 53 3" xfId="1755"/>
    <cellStyle name="Обычный 2 54" xfId="1756"/>
    <cellStyle name="Обычный 2 54 2" xfId="1757"/>
    <cellStyle name="Обычный 2 54 3" xfId="1758"/>
    <cellStyle name="Обычный 2 55" xfId="1759"/>
    <cellStyle name="Обычный 2 55 2" xfId="1760"/>
    <cellStyle name="Обычный 2 56" xfId="1761"/>
    <cellStyle name="Обычный 2 56 2" xfId="1762"/>
    <cellStyle name="Обычный 2 57" xfId="1763"/>
    <cellStyle name="Обычный 2 57 2" xfId="1764"/>
    <cellStyle name="Обычный 2 58" xfId="1765"/>
    <cellStyle name="Обычный 2 58 2" xfId="1766"/>
    <cellStyle name="Обычный 2 59" xfId="1767"/>
    <cellStyle name="Обычный 2 59 2" xfId="1768"/>
    <cellStyle name="Обычный 2 6" xfId="1769"/>
    <cellStyle name="Обычный 2 6 2" xfId="1770"/>
    <cellStyle name="Обычный 2 60" xfId="1771"/>
    <cellStyle name="Обычный 2 60 2" xfId="1772"/>
    <cellStyle name="Обычный 2 61" xfId="1773"/>
    <cellStyle name="Обычный 2 61 2" xfId="1774"/>
    <cellStyle name="Обычный 2 62" xfId="1775"/>
    <cellStyle name="Обычный 2 62 2" xfId="1776"/>
    <cellStyle name="Обычный 2 63" xfId="1777"/>
    <cellStyle name="Обычный 2 63 2" xfId="1778"/>
    <cellStyle name="Обычный 2 64" xfId="1779"/>
    <cellStyle name="Обычный 2 65" xfId="1780"/>
    <cellStyle name="Обычный 2 66" xfId="1781"/>
    <cellStyle name="Обычный 2 67" xfId="1782"/>
    <cellStyle name="Обычный 2 68" xfId="1783"/>
    <cellStyle name="Обычный 2 69" xfId="1784"/>
    <cellStyle name="Обычный 2 7" xfId="1785"/>
    <cellStyle name="Обычный 2 7 2" xfId="1786"/>
    <cellStyle name="Обычный 2 7 3" xfId="1787"/>
    <cellStyle name="Обычный 2 70" xfId="1788"/>
    <cellStyle name="Обычный 2 71" xfId="1789"/>
    <cellStyle name="Обычный 2 72" xfId="1790"/>
    <cellStyle name="Обычный 2 73" xfId="1791"/>
    <cellStyle name="Обычный 2 74" xfId="1792"/>
    <cellStyle name="Обычный 2 75" xfId="1793"/>
    <cellStyle name="Обычный 2 76" xfId="1794"/>
    <cellStyle name="Обычный 2 77" xfId="1795"/>
    <cellStyle name="Обычный 2 78" xfId="1796"/>
    <cellStyle name="Обычный 2 78 2" xfId="1797"/>
    <cellStyle name="Обычный 2 79" xfId="1798"/>
    <cellStyle name="Обычный 2 79 2" xfId="1799"/>
    <cellStyle name="Обычный 2 8" xfId="1800"/>
    <cellStyle name="Обычный 2 8 2" xfId="1801"/>
    <cellStyle name="Обычный 2 8 3" xfId="1802"/>
    <cellStyle name="Обычный 2 80" xfId="1803"/>
    <cellStyle name="Обычный 2 81" xfId="1804"/>
    <cellStyle name="Обычный 2 82" xfId="1805"/>
    <cellStyle name="Обычный 2 83" xfId="1806"/>
    <cellStyle name="Обычный 2 84" xfId="1807"/>
    <cellStyle name="Обычный 2 85" xfId="1808"/>
    <cellStyle name="Обычный 2 86" xfId="1809"/>
    <cellStyle name="Обычный 2 87" xfId="1810"/>
    <cellStyle name="Обычный 2 88" xfId="1811"/>
    <cellStyle name="Обычный 2 89" xfId="1812"/>
    <cellStyle name="Обычный 2 9" xfId="1813"/>
    <cellStyle name="Обычный 2 9 2" xfId="1814"/>
    <cellStyle name="Обычный 2 90" xfId="1815"/>
    <cellStyle name="Обычный 2 91" xfId="1816"/>
    <cellStyle name="Обычный 2 92" xfId="1817"/>
    <cellStyle name="Обычный 2 93" xfId="1818"/>
    <cellStyle name="Обычный 2 94" xfId="1819"/>
    <cellStyle name="Обычный 2 95" xfId="1820"/>
    <cellStyle name="Обычный 2 96" xfId="1821"/>
    <cellStyle name="Обычный 2 97" xfId="1822"/>
    <cellStyle name="Обычный 2 98" xfId="1823"/>
    <cellStyle name="Обычный 2 99" xfId="1824"/>
    <cellStyle name="Обычный 20" xfId="1825"/>
    <cellStyle name="Обычный 20 2" xfId="1826"/>
    <cellStyle name="Обычный 20 2 2" xfId="1827"/>
    <cellStyle name="Обычный 20 3" xfId="1828"/>
    <cellStyle name="Обычный 21" xfId="1829"/>
    <cellStyle name="Обычный 21 2" xfId="1830"/>
    <cellStyle name="Обычный 21 2 2" xfId="1831"/>
    <cellStyle name="Обычный 21 3" xfId="1832"/>
    <cellStyle name="Обычный 22" xfId="1833"/>
    <cellStyle name="Обычный 22 2" xfId="1834"/>
    <cellStyle name="Обычный 22 2 2" xfId="1835"/>
    <cellStyle name="Обычный 22 3" xfId="1836"/>
    <cellStyle name="Обычный 22 3 2" xfId="1837"/>
    <cellStyle name="Обычный 23" xfId="1838"/>
    <cellStyle name="Обычный 23 2" xfId="1839"/>
    <cellStyle name="Обычный 24" xfId="1840"/>
    <cellStyle name="Обычный 24 2" xfId="1841"/>
    <cellStyle name="Обычный 25" xfId="1842"/>
    <cellStyle name="Обычный 25 2" xfId="1843"/>
    <cellStyle name="Обычный 25 3" xfId="1844"/>
    <cellStyle name="Обычный 26" xfId="1845"/>
    <cellStyle name="Обычный 26 2" xfId="1846"/>
    <cellStyle name="Обычный 26 3" xfId="1847"/>
    <cellStyle name="Обычный 27" xfId="1848"/>
    <cellStyle name="Обычный 28" xfId="1849"/>
    <cellStyle name="Обычный 29" xfId="1850"/>
    <cellStyle name="Обычный 3" xfId="1851"/>
    <cellStyle name="Обычный 3 10" xfId="1852"/>
    <cellStyle name="Обычный 3 2" xfId="1853"/>
    <cellStyle name="Обычный 3 2 2" xfId="1854"/>
    <cellStyle name="Обычный 3 2 2 2" xfId="1855"/>
    <cellStyle name="Обычный 3 2 2 2 2" xfId="1856"/>
    <cellStyle name="Обычный 3 2 2 2 2 2" xfId="1857"/>
    <cellStyle name="Обычный 3 2 2 2 3" xfId="1858"/>
    <cellStyle name="Обычный 3 2 2 3" xfId="1859"/>
    <cellStyle name="Обычный 3 2 2 3 2" xfId="1860"/>
    <cellStyle name="Обычный 3 2 2 4" xfId="1861"/>
    <cellStyle name="Обычный 3 2 2 5" xfId="1862"/>
    <cellStyle name="Обычный 3 2 3" xfId="1863"/>
    <cellStyle name="Обычный 3 2 3 2" xfId="1864"/>
    <cellStyle name="Обычный 3 2 3 2 2" xfId="1865"/>
    <cellStyle name="Обычный 3 2 3 2 2 2" xfId="1866"/>
    <cellStyle name="Обычный 3 2 3 2 3" xfId="1867"/>
    <cellStyle name="Обычный 3 2 3 3" xfId="1868"/>
    <cellStyle name="Обычный 3 2 3 3 2" xfId="1869"/>
    <cellStyle name="Обычный 3 2 3 4" xfId="1870"/>
    <cellStyle name="Обычный 3 2 4" xfId="1871"/>
    <cellStyle name="Обычный 3 2 4 2" xfId="1872"/>
    <cellStyle name="Обычный 3 2 4 2 2" xfId="1873"/>
    <cellStyle name="Обычный 3 2 4 3" xfId="1874"/>
    <cellStyle name="Обычный 3 2 5" xfId="1875"/>
    <cellStyle name="Обычный 3 2 5 2" xfId="1876"/>
    <cellStyle name="Обычный 3 2 6" xfId="1877"/>
    <cellStyle name="Обычный 3 2 6 2" xfId="1878"/>
    <cellStyle name="Обычный 3 3" xfId="1879"/>
    <cellStyle name="Обычный 3 3 2" xfId="1880"/>
    <cellStyle name="Обычный 3 3 2 2" xfId="1881"/>
    <cellStyle name="Обычный 3 3 2 2 2" xfId="1882"/>
    <cellStyle name="Обычный 3 3 2 3" xfId="1883"/>
    <cellStyle name="Обычный 3 3 3" xfId="1884"/>
    <cellStyle name="Обычный 3 3 3 2" xfId="1885"/>
    <cellStyle name="Обычный 3 3 4" xfId="1886"/>
    <cellStyle name="Обычный 3 3 5" xfId="1887"/>
    <cellStyle name="Обычный 3 4" xfId="1888"/>
    <cellStyle name="Обычный 3 4 2" xfId="1889"/>
    <cellStyle name="Обычный 3 4 2 2" xfId="1890"/>
    <cellStyle name="Обычный 3 4 2 2 2" xfId="1891"/>
    <cellStyle name="Обычный 3 4 2 3" xfId="1892"/>
    <cellStyle name="Обычный 3 4 2 4" xfId="1893"/>
    <cellStyle name="Обычный 3 4 3" xfId="1894"/>
    <cellStyle name="Обычный 3 4 3 2" xfId="1895"/>
    <cellStyle name="Обычный 3 4 4" xfId="1896"/>
    <cellStyle name="Обычный 3 4 5" xfId="1897"/>
    <cellStyle name="Обычный 3 5" xfId="1898"/>
    <cellStyle name="Обычный 3 5 2" xfId="1899"/>
    <cellStyle name="Обычный 3 5 2 2" xfId="1900"/>
    <cellStyle name="Обычный 3 5 3" xfId="1901"/>
    <cellStyle name="Обычный 3 5 4" xfId="1902"/>
    <cellStyle name="Обычный 3 6" xfId="1903"/>
    <cellStyle name="Обычный 3 6 2" xfId="1904"/>
    <cellStyle name="Обычный 3 6 3" xfId="1905"/>
    <cellStyle name="Обычный 3 7" xfId="1906"/>
    <cellStyle name="Обычный 3 7 2" xfId="1907"/>
    <cellStyle name="Обычный 3 7 3" xfId="1908"/>
    <cellStyle name="Обычный 3 8" xfId="1909"/>
    <cellStyle name="Обычный 3 9" xfId="1910"/>
    <cellStyle name="Обычный 30" xfId="1911"/>
    <cellStyle name="Обычный 31" xfId="1912"/>
    <cellStyle name="Обычный 32" xfId="1913"/>
    <cellStyle name="Обычный 33" xfId="1914"/>
    <cellStyle name="Обычный 34" xfId="1915"/>
    <cellStyle name="Обычный 35" xfId="1916"/>
    <cellStyle name="Обычный 36" xfId="1917"/>
    <cellStyle name="Обычный 37" xfId="1918"/>
    <cellStyle name="Обычный 38" xfId="1919"/>
    <cellStyle name="Обычный 39" xfId="1920"/>
    <cellStyle name="Обычный 4" xfId="1921"/>
    <cellStyle name="Обычный 4 2" xfId="1922"/>
    <cellStyle name="Обычный 4 2 2" xfId="1923"/>
    <cellStyle name="Обычный 4 2 2 2" xfId="1924"/>
    <cellStyle name="Обычный 4 2 2 2 2" xfId="1925"/>
    <cellStyle name="Обычный 4 2 2 2 2 2" xfId="1926"/>
    <cellStyle name="Обычный 4 2 2 2 3" xfId="1927"/>
    <cellStyle name="Обычный 4 2 2 3" xfId="1928"/>
    <cellStyle name="Обычный 4 2 2 3 2" xfId="1929"/>
    <cellStyle name="Обычный 4 2 2 4" xfId="1930"/>
    <cellStyle name="Обычный 4 2 3" xfId="1931"/>
    <cellStyle name="Обычный 4 2 3 2" xfId="1932"/>
    <cellStyle name="Обычный 4 2 3 2 2" xfId="1933"/>
    <cellStyle name="Обычный 4 2 3 2 2 2" xfId="1934"/>
    <cellStyle name="Обычный 4 2 3 2 3" xfId="1935"/>
    <cellStyle name="Обычный 4 2 3 3" xfId="1936"/>
    <cellStyle name="Обычный 4 2 3 3 2" xfId="1937"/>
    <cellStyle name="Обычный 4 2 3 4" xfId="1938"/>
    <cellStyle name="Обычный 4 2 4" xfId="1939"/>
    <cellStyle name="Обычный 4 2 4 2" xfId="1940"/>
    <cellStyle name="Обычный 4 2 4 2 2" xfId="1941"/>
    <cellStyle name="Обычный 4 2 4 3" xfId="1942"/>
    <cellStyle name="Обычный 4 2 5" xfId="1943"/>
    <cellStyle name="Обычный 4 2 5 2" xfId="1944"/>
    <cellStyle name="Обычный 4 2 6" xfId="1945"/>
    <cellStyle name="Обычный 4 2 6 2" xfId="1946"/>
    <cellStyle name="Обычный 4 2 6 2 2" xfId="1947"/>
    <cellStyle name="Обычный 4 2 6 2 2 2" xfId="1948"/>
    <cellStyle name="Обычный 4 2 6 2 2 2 2" xfId="1949"/>
    <cellStyle name="Обычный 4 2 6 2 2 2 2 2" xfId="1950"/>
    <cellStyle name="Обычный 4 2 6 2 2 2 3" xfId="1951"/>
    <cellStyle name="Обычный 4 2 6 2 2 3" xfId="1952"/>
    <cellStyle name="Обычный 4 2 6 2 2 3 2" xfId="1953"/>
    <cellStyle name="Обычный 4 2 6 2 2 4" xfId="1954"/>
    <cellStyle name="Обычный 4 2 6 2 3" xfId="1955"/>
    <cellStyle name="Обычный 4 2 6 2 3 2" xfId="1956"/>
    <cellStyle name="Обычный 4 2 6 2 3 2 2" xfId="1957"/>
    <cellStyle name="Обычный 4 2 6 2 3 3" xfId="1958"/>
    <cellStyle name="Обычный 4 2 6 2 4" xfId="1959"/>
    <cellStyle name="Обычный 4 2 6 2 4 2" xfId="1960"/>
    <cellStyle name="Обычный 4 2 6 2 5" xfId="1961"/>
    <cellStyle name="Обычный 4 2 6 3" xfId="1962"/>
    <cellStyle name="Обычный 4 2 6 3 2" xfId="1963"/>
    <cellStyle name="Обычный 4 2 6 3 2 2" xfId="1964"/>
    <cellStyle name="Обычный 4 2 6 3 2 2 2" xfId="1965"/>
    <cellStyle name="Обычный 4 2 6 3 2 3" xfId="1966"/>
    <cellStyle name="Обычный 4 2 6 3 3" xfId="1967"/>
    <cellStyle name="Обычный 4 2 6 3 3 2" xfId="1968"/>
    <cellStyle name="Обычный 4 2 6 3 4" xfId="1969"/>
    <cellStyle name="Обычный 4 2 6 4" xfId="1970"/>
    <cellStyle name="Обычный 4 2 6 4 2" xfId="1971"/>
    <cellStyle name="Обычный 4 2 6 4 2 2" xfId="1972"/>
    <cellStyle name="Обычный 4 2 6 4 3" xfId="1973"/>
    <cellStyle name="Обычный 4 2 6 5" xfId="1974"/>
    <cellStyle name="Обычный 4 2 6 5 2" xfId="1975"/>
    <cellStyle name="Обычный 4 2 6 6" xfId="1976"/>
    <cellStyle name="Обычный 4 2 7" xfId="1977"/>
    <cellStyle name="Обычный 4 2 8" xfId="1978"/>
    <cellStyle name="Обычный 4 3" xfId="1979"/>
    <cellStyle name="Обычный 4 3 2" xfId="1980"/>
    <cellStyle name="Обычный 4 3 2 2" xfId="1981"/>
    <cellStyle name="Обычный 4 3 2 2 2" xfId="1982"/>
    <cellStyle name="Обычный 4 3 2 3" xfId="1983"/>
    <cellStyle name="Обычный 4 3 3" xfId="1984"/>
    <cellStyle name="Обычный 4 3 3 2" xfId="1985"/>
    <cellStyle name="Обычный 4 3 4" xfId="1986"/>
    <cellStyle name="Обычный 4 4" xfId="1987"/>
    <cellStyle name="Обычный 4 4 2" xfId="1988"/>
    <cellStyle name="Обычный 4 4 2 2" xfId="1989"/>
    <cellStyle name="Обычный 4 4 2 2 2" xfId="1990"/>
    <cellStyle name="Обычный 4 4 2 3" xfId="1991"/>
    <cellStyle name="Обычный 4 4 3" xfId="1992"/>
    <cellStyle name="Обычный 4 4 3 2" xfId="1993"/>
    <cellStyle name="Обычный 4 4 4" xfId="1994"/>
    <cellStyle name="Обычный 4 4 5" xfId="1995"/>
    <cellStyle name="Обычный 4 5" xfId="1996"/>
    <cellStyle name="Обычный 4 5 2" xfId="1997"/>
    <cellStyle name="Обычный 4 5 2 2" xfId="1998"/>
    <cellStyle name="Обычный 4 5 3" xfId="1999"/>
    <cellStyle name="Обычный 4 6" xfId="2000"/>
    <cellStyle name="Обычный 4 6 2" xfId="2001"/>
    <cellStyle name="Обычный 4 6 2 2" xfId="2002"/>
    <cellStyle name="Обычный 4 6 2 2 2" xfId="2003"/>
    <cellStyle name="Обычный 4 6 2 2 2 2" xfId="2004"/>
    <cellStyle name="Обычный 4 6 2 2 2 2 2" xfId="2005"/>
    <cellStyle name="Обычный 4 6 2 2 2 3" xfId="2006"/>
    <cellStyle name="Обычный 4 6 2 2 3" xfId="2007"/>
    <cellStyle name="Обычный 4 6 2 2 3 2" xfId="2008"/>
    <cellStyle name="Обычный 4 6 2 2 4" xfId="2009"/>
    <cellStyle name="Обычный 4 6 2 3" xfId="2010"/>
    <cellStyle name="Обычный 4 6 2 3 2" xfId="2011"/>
    <cellStyle name="Обычный 4 6 2 3 2 2" xfId="2012"/>
    <cellStyle name="Обычный 4 6 2 3 3" xfId="2013"/>
    <cellStyle name="Обычный 4 6 2 4" xfId="2014"/>
    <cellStyle name="Обычный 4 6 2 4 2" xfId="2015"/>
    <cellStyle name="Обычный 4 6 2 5" xfId="2016"/>
    <cellStyle name="Обычный 4 6 3" xfId="2017"/>
    <cellStyle name="Обычный 4 6 3 2" xfId="2018"/>
    <cellStyle name="Обычный 4 6 3 2 2" xfId="2019"/>
    <cellStyle name="Обычный 4 6 3 2 2 2" xfId="2020"/>
    <cellStyle name="Обычный 4 6 3 2 3" xfId="2021"/>
    <cellStyle name="Обычный 4 6 3 3" xfId="2022"/>
    <cellStyle name="Обычный 4 6 3 3 2" xfId="2023"/>
    <cellStyle name="Обычный 4 6 3 4" xfId="2024"/>
    <cellStyle name="Обычный 4 6 4" xfId="2025"/>
    <cellStyle name="Обычный 4 6 4 2" xfId="2026"/>
    <cellStyle name="Обычный 4 6 4 2 2" xfId="2027"/>
    <cellStyle name="Обычный 4 6 4 3" xfId="2028"/>
    <cellStyle name="Обычный 4 6 5" xfId="2029"/>
    <cellStyle name="Обычный 4 6 5 2" xfId="2030"/>
    <cellStyle name="Обычный 4 6 6" xfId="2031"/>
    <cellStyle name="Обычный 4 7" xfId="2032"/>
    <cellStyle name="Обычный 4 7 2" xfId="2033"/>
    <cellStyle name="Обычный 4 8" xfId="2034"/>
    <cellStyle name="Обычный 4 8 2" xfId="2035"/>
    <cellStyle name="Обычный 40" xfId="2036"/>
    <cellStyle name="Обычный 41" xfId="2037"/>
    <cellStyle name="Обычный 42" xfId="2038"/>
    <cellStyle name="Обычный 43" xfId="2039"/>
    <cellStyle name="Обычный 44" xfId="2040"/>
    <cellStyle name="Обычный 45" xfId="2041"/>
    <cellStyle name="Обычный 46" xfId="2042"/>
    <cellStyle name="Обычный 47" xfId="2043"/>
    <cellStyle name="Обычный 48" xfId="2044"/>
    <cellStyle name="Обычный 49" xfId="2045"/>
    <cellStyle name="Обычный 5" xfId="2046"/>
    <cellStyle name="Обычный 5 2" xfId="2047"/>
    <cellStyle name="Обычный 5 3" xfId="2048"/>
    <cellStyle name="Обычный 5 3 2" xfId="2049"/>
    <cellStyle name="Обычный 5 3 2 2" xfId="2050"/>
    <cellStyle name="Обычный 5 3 3" xfId="2051"/>
    <cellStyle name="Обычный 5 4" xfId="2052"/>
    <cellStyle name="Обычный 50" xfId="2053"/>
    <cellStyle name="Обычный 51" xfId="2054"/>
    <cellStyle name="Обычный 52" xfId="2055"/>
    <cellStyle name="Обычный 53" xfId="2056"/>
    <cellStyle name="Обычный 54" xfId="2057"/>
    <cellStyle name="Обычный 55" xfId="2058"/>
    <cellStyle name="Обычный 56" xfId="2059"/>
    <cellStyle name="Обычный 57" xfId="2060"/>
    <cellStyle name="Обычный 58" xfId="2061"/>
    <cellStyle name="Обычный 59" xfId="2062"/>
    <cellStyle name="Обычный 6" xfId="2063"/>
    <cellStyle name="Обычный 6 2" xfId="2064"/>
    <cellStyle name="Обычный 6 2 2" xfId="2065"/>
    <cellStyle name="Обычный 6 2 2 2" xfId="2066"/>
    <cellStyle name="Обычный 6 2 2 2 2" xfId="2067"/>
    <cellStyle name="Обычный 6 2 2 3" xfId="2068"/>
    <cellStyle name="Обычный 6 2 2 4" xfId="2069"/>
    <cellStyle name="Обычный 6 2 3" xfId="2070"/>
    <cellStyle name="Обычный 6 2 3 2" xfId="2071"/>
    <cellStyle name="Обычный 6 2 4" xfId="2072"/>
    <cellStyle name="Обычный 6 2 4 2" xfId="2073"/>
    <cellStyle name="Обычный 6 2 5" xfId="2074"/>
    <cellStyle name="Обычный 6 2 6" xfId="2075"/>
    <cellStyle name="Обычный 6 3" xfId="2076"/>
    <cellStyle name="Обычный 6 3 2" xfId="2077"/>
    <cellStyle name="Обычный 6 3 2 2" xfId="2078"/>
    <cellStyle name="Обычный 6 3 3" xfId="2079"/>
    <cellStyle name="Обычный 6 4" xfId="2080"/>
    <cellStyle name="Обычный 6 4 2" xfId="2081"/>
    <cellStyle name="Обычный 6 4 3" xfId="2082"/>
    <cellStyle name="Обычный 6 5" xfId="2083"/>
    <cellStyle name="Обычный 6 5 2" xfId="2084"/>
    <cellStyle name="Обычный 60" xfId="2085"/>
    <cellStyle name="Обычный 61" xfId="2086"/>
    <cellStyle name="Обычный 62" xfId="2087"/>
    <cellStyle name="Обычный 63" xfId="2088"/>
    <cellStyle name="Обычный 64" xfId="2089"/>
    <cellStyle name="Обычный 65" xfId="2090"/>
    <cellStyle name="Обычный 66" xfId="2091"/>
    <cellStyle name="Обычный 67" xfId="2092"/>
    <cellStyle name="Обычный 68" xfId="2093"/>
    <cellStyle name="Обычный 69" xfId="2094"/>
    <cellStyle name="Обычный 7" xfId="2095"/>
    <cellStyle name="Обычный 7 2" xfId="2096"/>
    <cellStyle name="Обычный 7 2 2" xfId="2097"/>
    <cellStyle name="Обычный 7 3" xfId="2098"/>
    <cellStyle name="Обычный 7 3 2" xfId="2099"/>
    <cellStyle name="Обычный 7 4" xfId="2100"/>
    <cellStyle name="Обычный 70" xfId="2101"/>
    <cellStyle name="Обычный 71" xfId="2102"/>
    <cellStyle name="Обычный 72" xfId="2103"/>
    <cellStyle name="Обычный 73" xfId="2104"/>
    <cellStyle name="Обычный 74" xfId="2105"/>
    <cellStyle name="Обычный 75" xfId="2106"/>
    <cellStyle name="Обычный 76" xfId="2107"/>
    <cellStyle name="Обычный 77" xfId="2108"/>
    <cellStyle name="Обычный 78" xfId="2109"/>
    <cellStyle name="Обычный 79" xfId="2110"/>
    <cellStyle name="Обычный 8" xfId="2111"/>
    <cellStyle name="Обычный 8 2" xfId="2112"/>
    <cellStyle name="Обычный 8 2 2" xfId="2113"/>
    <cellStyle name="Обычный 8 2 2 2" xfId="2114"/>
    <cellStyle name="Обычный 8 2 3" xfId="2115"/>
    <cellStyle name="Обычный 8 2 4" xfId="2116"/>
    <cellStyle name="Обычный 8 3" xfId="2117"/>
    <cellStyle name="Обычный 8 3 2" xfId="2118"/>
    <cellStyle name="Обычный 8 3 3" xfId="2119"/>
    <cellStyle name="Обычный 8 4" xfId="2120"/>
    <cellStyle name="Обычный 8 4 2" xfId="2121"/>
    <cellStyle name="Обычный 8 4 3" xfId="2122"/>
    <cellStyle name="Обычный 80" xfId="2123"/>
    <cellStyle name="Обычный 81" xfId="2124"/>
    <cellStyle name="Обычный 82" xfId="2125"/>
    <cellStyle name="Обычный 83" xfId="2126"/>
    <cellStyle name="Обычный 84" xfId="2127"/>
    <cellStyle name="Обычный 85" xfId="2128"/>
    <cellStyle name="Обычный 86" xfId="2129"/>
    <cellStyle name="Обычный 87" xfId="2130"/>
    <cellStyle name="Обычный 88" xfId="2131"/>
    <cellStyle name="Обычный 89" xfId="2132"/>
    <cellStyle name="Обычный 9" xfId="2133"/>
    <cellStyle name="Обычный 9 2" xfId="2134"/>
    <cellStyle name="Обычный 9 2 2" xfId="2135"/>
    <cellStyle name="Обычный 9 2 2 2" xfId="2136"/>
    <cellStyle name="Обычный 9 2 3" xfId="2137"/>
    <cellStyle name="Обычный 9 2 4" xfId="2138"/>
    <cellStyle name="Обычный 9 3" xfId="2139"/>
    <cellStyle name="Обычный 9 3 2" xfId="2140"/>
    <cellStyle name="Обычный 9 3 3" xfId="2141"/>
    <cellStyle name="Обычный 9 4" xfId="2142"/>
    <cellStyle name="Обычный 9 4 2" xfId="2143"/>
    <cellStyle name="Обычный 9 5" xfId="2144"/>
    <cellStyle name="Обычный 90" xfId="2145"/>
    <cellStyle name="Обычный 91" xfId="2146"/>
    <cellStyle name="Обычный 92" xfId="2147"/>
    <cellStyle name="Обычный 93" xfId="2148"/>
    <cellStyle name="Обычный 94" xfId="2149"/>
    <cellStyle name="Обычный 95" xfId="2150"/>
    <cellStyle name="Обычный 96" xfId="2151"/>
    <cellStyle name="Обычный 97" xfId="2152"/>
    <cellStyle name="Обычный 98" xfId="2153"/>
    <cellStyle name="Обычный 99" xfId="2154"/>
    <cellStyle name="Обычный_Взаимные Москв 9мес2006" xfId="4"/>
    <cellStyle name="Обычный_республиканский  2005 г" xfId="2"/>
    <cellStyle name="Отдельная ячейка" xfId="2155"/>
    <cellStyle name="Отдельная ячейка - константа" xfId="2156"/>
    <cellStyle name="Отдельная ячейка - константа [печать]" xfId="2157"/>
    <cellStyle name="Отдельная ячейка [печать]" xfId="2158"/>
    <cellStyle name="Отдельная ячейка-результат" xfId="2159"/>
    <cellStyle name="Отдельная ячейка-результат [печать]" xfId="2160"/>
    <cellStyle name="Плохой 10" xfId="2161"/>
    <cellStyle name="Плохой 11" xfId="2162"/>
    <cellStyle name="Плохой 12" xfId="2163"/>
    <cellStyle name="Плохой 13" xfId="2164"/>
    <cellStyle name="Плохой 14" xfId="2165"/>
    <cellStyle name="Плохой 15" xfId="2166"/>
    <cellStyle name="Плохой 2" xfId="2167"/>
    <cellStyle name="Плохой 2 2" xfId="2168"/>
    <cellStyle name="Плохой 3 2" xfId="2169"/>
    <cellStyle name="Плохой 4 2" xfId="2170"/>
    <cellStyle name="Плохой 5" xfId="2171"/>
    <cellStyle name="Плохой 6" xfId="2172"/>
    <cellStyle name="Плохой 7" xfId="2173"/>
    <cellStyle name="Плохой 8" xfId="2174"/>
    <cellStyle name="Плохой 9" xfId="2175"/>
    <cellStyle name="Пояснение 10" xfId="2176"/>
    <cellStyle name="Пояснение 11" xfId="2177"/>
    <cellStyle name="Пояснение 12" xfId="2178"/>
    <cellStyle name="Пояснение 13" xfId="2179"/>
    <cellStyle name="Пояснение 14" xfId="2180"/>
    <cellStyle name="Пояснение 15" xfId="2181"/>
    <cellStyle name="Пояснение 2" xfId="2182"/>
    <cellStyle name="Пояснение 2 2" xfId="2183"/>
    <cellStyle name="Пояснение 3 2" xfId="2184"/>
    <cellStyle name="Пояснение 4 2" xfId="2185"/>
    <cellStyle name="Пояснение 5" xfId="2186"/>
    <cellStyle name="Пояснение 6" xfId="2187"/>
    <cellStyle name="Пояснение 7" xfId="2188"/>
    <cellStyle name="Пояснение 8" xfId="2189"/>
    <cellStyle name="Пояснение 9" xfId="2190"/>
    <cellStyle name="Примечание 10" xfId="2191"/>
    <cellStyle name="Примечание 10 2" xfId="2192"/>
    <cellStyle name="Примечание 10 2 2" xfId="2193"/>
    <cellStyle name="Примечание 10 3" xfId="2194"/>
    <cellStyle name="Примечание 10 4" xfId="2195"/>
    <cellStyle name="Примечание 11" xfId="2196"/>
    <cellStyle name="Примечание 11 2" xfId="2197"/>
    <cellStyle name="Примечание 11 3" xfId="2198"/>
    <cellStyle name="Примечание 12" xfId="2199"/>
    <cellStyle name="Примечание 13" xfId="2200"/>
    <cellStyle name="Примечание 14" xfId="2201"/>
    <cellStyle name="Примечание 15" xfId="2202"/>
    <cellStyle name="Примечание 16" xfId="2203"/>
    <cellStyle name="Примечание 17" xfId="2204"/>
    <cellStyle name="Примечание 18" xfId="2205"/>
    <cellStyle name="Примечание 2" xfId="2206"/>
    <cellStyle name="Примечание 2 2" xfId="2207"/>
    <cellStyle name="Примечание 2 2 2" xfId="2208"/>
    <cellStyle name="Примечание 2 2 2 2" xfId="2209"/>
    <cellStyle name="Примечание 2 2 2 2 2" xfId="2210"/>
    <cellStyle name="Примечание 2 2 2 2 2 2" xfId="2211"/>
    <cellStyle name="Примечание 2 2 2 2 3" xfId="2212"/>
    <cellStyle name="Примечание 2 2 2 3" xfId="2213"/>
    <cellStyle name="Примечание 2 2 2 3 2" xfId="2214"/>
    <cellStyle name="Примечание 2 2 2 4" xfId="2215"/>
    <cellStyle name="Примечание 2 2 3" xfId="2216"/>
    <cellStyle name="Примечание 2 2 3 2" xfId="2217"/>
    <cellStyle name="Примечание 2 2 3 2 2" xfId="2218"/>
    <cellStyle name="Примечание 2 2 3 2 2 2" xfId="2219"/>
    <cellStyle name="Примечание 2 2 3 2 3" xfId="2220"/>
    <cellStyle name="Примечание 2 2 3 3" xfId="2221"/>
    <cellStyle name="Примечание 2 2 3 3 2" xfId="2222"/>
    <cellStyle name="Примечание 2 2 3 4" xfId="2223"/>
    <cellStyle name="Примечание 2 2 4" xfId="2224"/>
    <cellStyle name="Примечание 2 2 4 2" xfId="2225"/>
    <cellStyle name="Примечание 2 2 4 2 2" xfId="2226"/>
    <cellStyle name="Примечание 2 2 4 3" xfId="2227"/>
    <cellStyle name="Примечание 2 2 5" xfId="2228"/>
    <cellStyle name="Примечание 2 2 5 2" xfId="2229"/>
    <cellStyle name="Примечание 2 2 6" xfId="2230"/>
    <cellStyle name="Примечание 2 2 7" xfId="2231"/>
    <cellStyle name="Примечание 2 3" xfId="2232"/>
    <cellStyle name="Примечание 2 3 2" xfId="2233"/>
    <cellStyle name="Примечание 2 3 2 2" xfId="2234"/>
    <cellStyle name="Примечание 2 3 2 2 2" xfId="2235"/>
    <cellStyle name="Примечание 2 3 2 3" xfId="2236"/>
    <cellStyle name="Примечание 2 3 3" xfId="2237"/>
    <cellStyle name="Примечание 2 3 3 2" xfId="2238"/>
    <cellStyle name="Примечание 2 3 4" xfId="2239"/>
    <cellStyle name="Примечание 2 3 5" xfId="2240"/>
    <cellStyle name="Примечание 2 4" xfId="2241"/>
    <cellStyle name="Примечание 2 4 2" xfId="2242"/>
    <cellStyle name="Примечание 2 4 2 2" xfId="2243"/>
    <cellStyle name="Примечание 2 4 2 2 2" xfId="2244"/>
    <cellStyle name="Примечание 2 4 2 3" xfId="2245"/>
    <cellStyle name="Примечание 2 4 3" xfId="2246"/>
    <cellStyle name="Примечание 2 4 3 2" xfId="2247"/>
    <cellStyle name="Примечание 2 4 4" xfId="2248"/>
    <cellStyle name="Примечание 2 4 5" xfId="2249"/>
    <cellStyle name="Примечание 2 5" xfId="2250"/>
    <cellStyle name="Примечание 2 5 2" xfId="2251"/>
    <cellStyle name="Примечание 2 5 2 2" xfId="2252"/>
    <cellStyle name="Примечание 2 5 3" xfId="2253"/>
    <cellStyle name="Примечание 2 5 4" xfId="2254"/>
    <cellStyle name="Примечание 2 6" xfId="2255"/>
    <cellStyle name="Примечание 2 6 2" xfId="2256"/>
    <cellStyle name="Примечание 2 6 3" xfId="2257"/>
    <cellStyle name="Примечание 2 7" xfId="2258"/>
    <cellStyle name="Примечание 2 7 2" xfId="2259"/>
    <cellStyle name="Примечание 2 7 3" xfId="2260"/>
    <cellStyle name="Примечание 2 8" xfId="2261"/>
    <cellStyle name="Примечание 2 9" xfId="2262"/>
    <cellStyle name="Примечание 3" xfId="2263"/>
    <cellStyle name="Примечание 3 2" xfId="2264"/>
    <cellStyle name="Примечание 3 2 2" xfId="2265"/>
    <cellStyle name="Примечание 3 2 3" xfId="2266"/>
    <cellStyle name="Примечание 3 3" xfId="2267"/>
    <cellStyle name="Примечание 4" xfId="2268"/>
    <cellStyle name="Примечание 4 2" xfId="2269"/>
    <cellStyle name="Примечание 4 2 2" xfId="2270"/>
    <cellStyle name="Примечание 4 2 3" xfId="2271"/>
    <cellStyle name="Примечание 4 3" xfId="2272"/>
    <cellStyle name="Примечание 5" xfId="2273"/>
    <cellStyle name="Примечание 5 2" xfId="2274"/>
    <cellStyle name="Примечание 5 2 2" xfId="2275"/>
    <cellStyle name="Примечание 5 3" xfId="2276"/>
    <cellStyle name="Примечание 5 4" xfId="2277"/>
    <cellStyle name="Примечание 6" xfId="2278"/>
    <cellStyle name="Примечание 6 2" xfId="2279"/>
    <cellStyle name="Примечание 6 2 2" xfId="2280"/>
    <cellStyle name="Примечание 6 3" xfId="2281"/>
    <cellStyle name="Примечание 6 4" xfId="2282"/>
    <cellStyle name="Примечание 7" xfId="2283"/>
    <cellStyle name="Примечание 7 2" xfId="2284"/>
    <cellStyle name="Примечание 7 2 2" xfId="2285"/>
    <cellStyle name="Примечание 7 3" xfId="2286"/>
    <cellStyle name="Примечание 7 4" xfId="2287"/>
    <cellStyle name="Примечание 8" xfId="2288"/>
    <cellStyle name="Примечание 8 2" xfId="2289"/>
    <cellStyle name="Примечание 8 2 2" xfId="2290"/>
    <cellStyle name="Примечание 8 3" xfId="2291"/>
    <cellStyle name="Примечание 8 4" xfId="2292"/>
    <cellStyle name="Примечание 9" xfId="2293"/>
    <cellStyle name="Примечание 9 2" xfId="2294"/>
    <cellStyle name="Примечание 9 2 2" xfId="2295"/>
    <cellStyle name="Примечание 9 3" xfId="2296"/>
    <cellStyle name="Примечание 9 4" xfId="2297"/>
    <cellStyle name="Процентный 2" xfId="2298"/>
    <cellStyle name="Процентный 2 2" xfId="2299"/>
    <cellStyle name="Свойства элементов измерения" xfId="2300"/>
    <cellStyle name="Свойства элементов измерения [печать]" xfId="2301"/>
    <cellStyle name="Связанная ячейка 10" xfId="2302"/>
    <cellStyle name="Связанная ячейка 11" xfId="2303"/>
    <cellStyle name="Связанная ячейка 12" xfId="2304"/>
    <cellStyle name="Связанная ячейка 13" xfId="2305"/>
    <cellStyle name="Связанная ячейка 14" xfId="2306"/>
    <cellStyle name="Связанная ячейка 15" xfId="2307"/>
    <cellStyle name="Связанная ячейка 2" xfId="2308"/>
    <cellStyle name="Связанная ячейка 2 2" xfId="2309"/>
    <cellStyle name="Связанная ячейка 3 2" xfId="2310"/>
    <cellStyle name="Связанная ячейка 4 2" xfId="2311"/>
    <cellStyle name="Связанная ячейка 5" xfId="2312"/>
    <cellStyle name="Связанная ячейка 6" xfId="2313"/>
    <cellStyle name="Связанная ячейка 7" xfId="2314"/>
    <cellStyle name="Связанная ячейка 8" xfId="2315"/>
    <cellStyle name="Связанная ячейка 9" xfId="2316"/>
    <cellStyle name="Текст предупреждения 10" xfId="2317"/>
    <cellStyle name="Текст предупреждения 11" xfId="2318"/>
    <cellStyle name="Текст предупреждения 12" xfId="2319"/>
    <cellStyle name="Текст предупреждения 13" xfId="2320"/>
    <cellStyle name="Текст предупреждения 14" xfId="2321"/>
    <cellStyle name="Текст предупреждения 15" xfId="2322"/>
    <cellStyle name="Текст предупреждения 2" xfId="2323"/>
    <cellStyle name="Текст предупреждения 2 2" xfId="2324"/>
    <cellStyle name="Текст предупреждения 3 2" xfId="2325"/>
    <cellStyle name="Текст предупреждения 4 2" xfId="2326"/>
    <cellStyle name="Текст предупреждения 5" xfId="2327"/>
    <cellStyle name="Текст предупреждения 6" xfId="2328"/>
    <cellStyle name="Текст предупреждения 7" xfId="2329"/>
    <cellStyle name="Текст предупреждения 8" xfId="2330"/>
    <cellStyle name="Текст предупреждения 9" xfId="2331"/>
    <cellStyle name="Финансовый 10" xfId="2332"/>
    <cellStyle name="Финансовый 2" xfId="2333"/>
    <cellStyle name="Финансовый 2 10" xfId="2334"/>
    <cellStyle name="Финансовый 2 11" xfId="2335"/>
    <cellStyle name="Финансовый 2 12" xfId="2336"/>
    <cellStyle name="Финансовый 2 13" xfId="2337"/>
    <cellStyle name="Финансовый 2 14" xfId="2338"/>
    <cellStyle name="Финансовый 2 2" xfId="2339"/>
    <cellStyle name="Финансовый 2 3" xfId="2340"/>
    <cellStyle name="Финансовый 2 3 2" xfId="2341"/>
    <cellStyle name="Финансовый 2 3 3" xfId="2342"/>
    <cellStyle name="Финансовый 2 4" xfId="2343"/>
    <cellStyle name="Финансовый 2 4 2" xfId="2344"/>
    <cellStyle name="Финансовый 2 5" xfId="2345"/>
    <cellStyle name="Финансовый 2 6" xfId="2346"/>
    <cellStyle name="Финансовый 2 7" xfId="2347"/>
    <cellStyle name="Финансовый 2 8" xfId="2348"/>
    <cellStyle name="Финансовый 2 9" xfId="2349"/>
    <cellStyle name="Финансовый 3" xfId="2350"/>
    <cellStyle name="Финансовый 3 2" xfId="2351"/>
    <cellStyle name="Финансовый 3 2 2" xfId="2352"/>
    <cellStyle name="Финансовый 3 3" xfId="2353"/>
    <cellStyle name="Финансовый 3 3 2" xfId="2354"/>
    <cellStyle name="Финансовый 3 4" xfId="2355"/>
    <cellStyle name="Финансовый 3 5" xfId="2356"/>
    <cellStyle name="Финансовый 3 6" xfId="2357"/>
    <cellStyle name="Финансовый 3 7" xfId="2358"/>
    <cellStyle name="Финансовый 3 8" xfId="2359"/>
    <cellStyle name="Финансовый 4" xfId="2360"/>
    <cellStyle name="Финансовый 4 2" xfId="2361"/>
    <cellStyle name="Финансовый 4 2 2" xfId="2362"/>
    <cellStyle name="Финансовый 4 3" xfId="2363"/>
    <cellStyle name="Финансовый 4 3 2" xfId="2364"/>
    <cellStyle name="Финансовый 5" xfId="3"/>
    <cellStyle name="Финансовый 5 2" xfId="2365"/>
    <cellStyle name="Финансовый 5 2 2" xfId="2366"/>
    <cellStyle name="Финансовый 6" xfId="2367"/>
    <cellStyle name="Финансовый 6 2" xfId="2368"/>
    <cellStyle name="Финансовый 7" xfId="2369"/>
    <cellStyle name="Финансовый 8" xfId="2370"/>
    <cellStyle name="Хороший 10" xfId="2371"/>
    <cellStyle name="Хороший 11" xfId="2372"/>
    <cellStyle name="Хороший 12" xfId="2373"/>
    <cellStyle name="Хороший 13" xfId="2374"/>
    <cellStyle name="Хороший 14" xfId="2375"/>
    <cellStyle name="Хороший 15" xfId="2376"/>
    <cellStyle name="Хороший 2" xfId="2377"/>
    <cellStyle name="Хороший 2 2" xfId="2378"/>
    <cellStyle name="Хороший 3 2" xfId="2379"/>
    <cellStyle name="Хороший 4 2" xfId="2380"/>
    <cellStyle name="Хороший 5" xfId="2381"/>
    <cellStyle name="Хороший 6" xfId="2382"/>
    <cellStyle name="Хороший 7" xfId="2383"/>
    <cellStyle name="Хороший 8" xfId="2384"/>
    <cellStyle name="Хороший 9" xfId="2385"/>
    <cellStyle name="Элементы осей" xfId="2386"/>
    <cellStyle name="Элементы осей [печать]" xfId="2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311"/>
  <sheetViews>
    <sheetView tabSelected="1" view="pageBreakPreview" topLeftCell="A157" zoomScale="80" zoomScaleNormal="100" zoomScaleSheetLayoutView="80" workbookViewId="0">
      <selection activeCell="D170" sqref="D170"/>
    </sheetView>
  </sheetViews>
  <sheetFormatPr defaultRowHeight="15"/>
  <cols>
    <col min="1" max="1" width="9.140625" style="71"/>
    <col min="2" max="2" width="19.140625" style="71" customWidth="1"/>
    <col min="3" max="3" width="30.140625" style="6" customWidth="1"/>
    <col min="4" max="4" width="67.28515625" style="79" customWidth="1"/>
    <col min="5" max="5" width="21.7109375" style="77" customWidth="1"/>
    <col min="6" max="6" width="15.42578125" style="5" bestFit="1" customWidth="1"/>
    <col min="7" max="7" width="15.7109375" style="5" customWidth="1"/>
    <col min="8" max="8" width="20.140625" style="5" customWidth="1"/>
    <col min="9" max="9" width="23.85546875" style="5" customWidth="1"/>
    <col min="10" max="10" width="19.140625" style="5" customWidth="1"/>
    <col min="11" max="29" width="9.140625" style="5"/>
    <col min="30" max="16384" width="9.140625" style="71"/>
  </cols>
  <sheetData>
    <row r="1" spans="3:22" ht="15.75">
      <c r="C1" s="1"/>
      <c r="D1" s="2"/>
      <c r="E1" s="3" t="s">
        <v>0</v>
      </c>
      <c r="F1" s="4"/>
      <c r="G1" s="4"/>
      <c r="H1" s="4"/>
    </row>
    <row r="2" spans="3:22" ht="15.75">
      <c r="C2" s="1"/>
      <c r="D2" s="2"/>
      <c r="E2" s="3" t="s">
        <v>1</v>
      </c>
      <c r="F2" s="4"/>
      <c r="G2" s="4"/>
      <c r="H2" s="4"/>
    </row>
    <row r="3" spans="3:22" ht="15.75">
      <c r="D3" s="2"/>
      <c r="E3" s="3" t="s">
        <v>2</v>
      </c>
      <c r="F3" s="4"/>
      <c r="G3" s="4"/>
      <c r="H3" s="4"/>
    </row>
    <row r="4" spans="3:22" ht="15.75">
      <c r="D4" s="2"/>
      <c r="E4" s="3" t="s">
        <v>3</v>
      </c>
      <c r="F4" s="4"/>
      <c r="G4" s="4"/>
      <c r="H4" s="4"/>
    </row>
    <row r="5" spans="3:22">
      <c r="D5" s="7"/>
      <c r="E5" s="8"/>
    </row>
    <row r="7" spans="3:22">
      <c r="C7" s="80" t="s">
        <v>4</v>
      </c>
      <c r="D7" s="80"/>
      <c r="E7" s="80"/>
      <c r="F7" s="9"/>
      <c r="G7" s="9"/>
      <c r="H7" s="9"/>
    </row>
    <row r="8" spans="3:22">
      <c r="C8" s="80" t="s">
        <v>5</v>
      </c>
      <c r="D8" s="80"/>
      <c r="E8" s="80"/>
      <c r="F8" s="9"/>
      <c r="G8" s="9"/>
      <c r="H8" s="9"/>
    </row>
    <row r="9" spans="3:22">
      <c r="C9" s="10"/>
      <c r="D9" s="7"/>
      <c r="E9" s="11" t="s">
        <v>6</v>
      </c>
      <c r="F9" s="12"/>
      <c r="G9" s="12"/>
      <c r="H9" s="12"/>
    </row>
    <row r="10" spans="3:22" ht="28.5">
      <c r="C10" s="13" t="s">
        <v>7</v>
      </c>
      <c r="D10" s="14" t="s">
        <v>8</v>
      </c>
      <c r="E10" s="15" t="s">
        <v>9</v>
      </c>
      <c r="F10" s="16"/>
      <c r="G10" s="16"/>
      <c r="H10" s="16"/>
    </row>
    <row r="11" spans="3:22" ht="18.75" customHeight="1">
      <c r="C11" s="17">
        <v>1</v>
      </c>
      <c r="D11" s="18">
        <v>2</v>
      </c>
      <c r="E11" s="19">
        <v>3</v>
      </c>
      <c r="F11" s="20"/>
      <c r="G11" s="20"/>
      <c r="H11" s="20"/>
      <c r="I11" s="21"/>
      <c r="J11" s="21"/>
      <c r="K11" s="21"/>
      <c r="L11" s="21"/>
      <c r="M11" s="21"/>
      <c r="N11" s="21"/>
      <c r="O11" s="21"/>
      <c r="P11" s="21"/>
      <c r="Q11" s="21"/>
      <c r="R11" s="21"/>
      <c r="S11" s="21"/>
      <c r="T11" s="21"/>
      <c r="U11" s="21"/>
      <c r="V11" s="21"/>
    </row>
    <row r="12" spans="3:22" hidden="1">
      <c r="C12" s="22"/>
      <c r="D12" s="23"/>
      <c r="E12" s="24"/>
      <c r="F12" s="21"/>
      <c r="G12" s="21"/>
      <c r="H12" s="21"/>
      <c r="I12" s="21"/>
      <c r="J12" s="21"/>
      <c r="K12" s="21"/>
      <c r="L12" s="21"/>
      <c r="M12" s="21"/>
      <c r="N12" s="21"/>
      <c r="O12" s="21"/>
      <c r="P12" s="21"/>
      <c r="Q12" s="21"/>
      <c r="R12" s="21"/>
      <c r="S12" s="21"/>
      <c r="T12" s="21"/>
      <c r="U12" s="21"/>
      <c r="V12" s="21"/>
    </row>
    <row r="13" spans="3:22">
      <c r="C13" s="25" t="s">
        <v>10</v>
      </c>
      <c r="D13" s="26" t="s">
        <v>11</v>
      </c>
      <c r="E13" s="27">
        <f t="shared" ref="E13" si="0">E14+E17+E32+E34+E37+E40+E41+E47+E51+E53+E54</f>
        <v>10426851</v>
      </c>
      <c r="F13" s="28"/>
      <c r="G13" s="28"/>
      <c r="H13" s="28"/>
      <c r="I13" s="21"/>
      <c r="J13" s="21"/>
      <c r="K13" s="21"/>
      <c r="L13" s="21"/>
      <c r="M13" s="21"/>
      <c r="N13" s="21"/>
      <c r="O13" s="21"/>
      <c r="P13" s="21"/>
      <c r="Q13" s="21"/>
      <c r="R13" s="21"/>
      <c r="S13" s="21"/>
      <c r="T13" s="21"/>
      <c r="U13" s="21"/>
      <c r="V13" s="21"/>
    </row>
    <row r="14" spans="3:22">
      <c r="C14" s="25" t="s">
        <v>12</v>
      </c>
      <c r="D14" s="26" t="s">
        <v>13</v>
      </c>
      <c r="E14" s="27">
        <f t="shared" ref="E14" si="1">E15+E16</f>
        <v>6367016</v>
      </c>
      <c r="F14" s="28"/>
      <c r="G14" s="28"/>
      <c r="H14" s="28"/>
      <c r="I14" s="21"/>
      <c r="J14" s="21"/>
      <c r="K14" s="21"/>
      <c r="L14" s="21"/>
      <c r="M14" s="21"/>
      <c r="N14" s="21"/>
      <c r="O14" s="21"/>
      <c r="P14" s="21"/>
      <c r="Q14" s="21"/>
      <c r="R14" s="21"/>
      <c r="S14" s="21"/>
      <c r="T14" s="21"/>
      <c r="U14" s="21"/>
      <c r="V14" s="21"/>
    </row>
    <row r="15" spans="3:22">
      <c r="C15" s="29" t="s">
        <v>14</v>
      </c>
      <c r="D15" s="30" t="s">
        <v>15</v>
      </c>
      <c r="E15" s="31">
        <v>1245015</v>
      </c>
      <c r="F15" s="32"/>
      <c r="G15" s="32"/>
      <c r="H15" s="32"/>
      <c r="I15" s="21"/>
      <c r="J15" s="21"/>
      <c r="K15" s="21"/>
      <c r="L15" s="21"/>
      <c r="M15" s="21"/>
      <c r="N15" s="21"/>
      <c r="O15" s="21"/>
      <c r="P15" s="21"/>
      <c r="Q15" s="21"/>
      <c r="R15" s="21"/>
      <c r="S15" s="21"/>
      <c r="T15" s="21"/>
      <c r="U15" s="21"/>
      <c r="V15" s="21"/>
    </row>
    <row r="16" spans="3:22">
      <c r="C16" s="29" t="s">
        <v>16</v>
      </c>
      <c r="D16" s="30" t="s">
        <v>17</v>
      </c>
      <c r="E16" s="31">
        <v>5122001</v>
      </c>
      <c r="F16" s="32"/>
      <c r="G16" s="32"/>
      <c r="H16" s="32"/>
      <c r="I16" s="21"/>
      <c r="J16" s="21"/>
      <c r="K16" s="21"/>
      <c r="L16" s="21"/>
      <c r="M16" s="21"/>
      <c r="N16" s="21"/>
      <c r="O16" s="21"/>
      <c r="P16" s="21"/>
      <c r="Q16" s="21"/>
      <c r="R16" s="21"/>
      <c r="S16" s="21"/>
      <c r="T16" s="21"/>
      <c r="U16" s="21"/>
      <c r="V16" s="21"/>
    </row>
    <row r="17" spans="3:22" ht="42.75">
      <c r="C17" s="25" t="s">
        <v>18</v>
      </c>
      <c r="D17" s="26" t="s">
        <v>19</v>
      </c>
      <c r="E17" s="27">
        <f t="shared" ref="E17" si="2">E18+E24+E26+E28+E19+E22+E25+E27+E29+E20+E21+E23+E30+E31</f>
        <v>1781461</v>
      </c>
      <c r="F17" s="28"/>
      <c r="G17" s="28"/>
      <c r="H17" s="28"/>
      <c r="I17" s="21"/>
      <c r="J17" s="21"/>
      <c r="K17" s="21"/>
      <c r="L17" s="21"/>
      <c r="M17" s="21"/>
      <c r="N17" s="21"/>
      <c r="O17" s="21"/>
      <c r="P17" s="21"/>
      <c r="Q17" s="21"/>
      <c r="R17" s="21"/>
      <c r="S17" s="21"/>
      <c r="T17" s="21"/>
      <c r="U17" s="21"/>
      <c r="V17" s="21"/>
    </row>
    <row r="18" spans="3:22" ht="158.25" customHeight="1">
      <c r="C18" s="29" t="s">
        <v>20</v>
      </c>
      <c r="D18" s="30" t="s">
        <v>21</v>
      </c>
      <c r="E18" s="31">
        <v>125328</v>
      </c>
      <c r="F18" s="32"/>
      <c r="G18" s="32"/>
      <c r="H18" s="32"/>
      <c r="I18" s="21"/>
      <c r="J18" s="21"/>
      <c r="K18" s="21"/>
      <c r="L18" s="21"/>
      <c r="M18" s="21"/>
      <c r="N18" s="21"/>
      <c r="O18" s="21"/>
      <c r="P18" s="21"/>
      <c r="Q18" s="21"/>
      <c r="R18" s="21"/>
      <c r="S18" s="21"/>
      <c r="T18" s="21"/>
      <c r="U18" s="21"/>
      <c r="V18" s="21"/>
    </row>
    <row r="19" spans="3:22" ht="180">
      <c r="C19" s="29" t="s">
        <v>22</v>
      </c>
      <c r="D19" s="30" t="s">
        <v>23</v>
      </c>
      <c r="E19" s="31">
        <v>24321</v>
      </c>
      <c r="F19" s="32"/>
      <c r="G19" s="32"/>
      <c r="H19" s="32"/>
      <c r="I19" s="21"/>
      <c r="J19" s="21"/>
      <c r="K19" s="21"/>
      <c r="L19" s="21"/>
      <c r="M19" s="21"/>
      <c r="N19" s="21"/>
      <c r="O19" s="21"/>
      <c r="P19" s="21"/>
      <c r="Q19" s="21"/>
      <c r="R19" s="21"/>
      <c r="S19" s="21"/>
      <c r="T19" s="21"/>
      <c r="U19" s="21"/>
      <c r="V19" s="21"/>
    </row>
    <row r="20" spans="3:22" ht="105">
      <c r="C20" s="29" t="s">
        <v>24</v>
      </c>
      <c r="D20" s="30" t="s">
        <v>25</v>
      </c>
      <c r="E20" s="31">
        <v>266</v>
      </c>
      <c r="F20" s="32"/>
      <c r="G20" s="32"/>
      <c r="H20" s="32"/>
      <c r="I20" s="21"/>
      <c r="J20" s="21"/>
      <c r="K20" s="21"/>
      <c r="L20" s="21"/>
      <c r="M20" s="21"/>
      <c r="N20" s="21"/>
      <c r="O20" s="21"/>
      <c r="P20" s="21"/>
      <c r="Q20" s="21"/>
      <c r="R20" s="21"/>
      <c r="S20" s="21"/>
      <c r="T20" s="21"/>
      <c r="U20" s="21"/>
      <c r="V20" s="21"/>
    </row>
    <row r="21" spans="3:22" ht="90">
      <c r="C21" s="29" t="s">
        <v>26</v>
      </c>
      <c r="D21" s="30" t="s">
        <v>27</v>
      </c>
      <c r="E21" s="31">
        <v>3</v>
      </c>
      <c r="F21" s="32"/>
      <c r="G21" s="32"/>
      <c r="H21" s="32"/>
      <c r="I21" s="21"/>
      <c r="J21" s="21"/>
      <c r="K21" s="21"/>
      <c r="L21" s="21"/>
      <c r="M21" s="21"/>
      <c r="N21" s="21"/>
      <c r="O21" s="21"/>
      <c r="P21" s="21"/>
      <c r="Q21" s="21"/>
      <c r="R21" s="21"/>
      <c r="S21" s="21"/>
      <c r="T21" s="21"/>
      <c r="U21" s="21"/>
      <c r="V21" s="21"/>
    </row>
    <row r="22" spans="3:22" ht="75">
      <c r="C22" s="29" t="s">
        <v>28</v>
      </c>
      <c r="D22" s="30" t="s">
        <v>29</v>
      </c>
      <c r="E22" s="31">
        <v>16</v>
      </c>
      <c r="F22" s="32"/>
      <c r="G22" s="32"/>
      <c r="H22" s="32"/>
      <c r="I22" s="21"/>
      <c r="J22" s="21"/>
      <c r="K22" s="21"/>
      <c r="L22" s="21"/>
      <c r="M22" s="21"/>
      <c r="N22" s="21"/>
      <c r="O22" s="21"/>
      <c r="P22" s="21"/>
      <c r="Q22" s="21"/>
      <c r="R22" s="21"/>
      <c r="S22" s="21"/>
      <c r="T22" s="21"/>
      <c r="U22" s="21"/>
      <c r="V22" s="21"/>
    </row>
    <row r="23" spans="3:22" ht="75">
      <c r="C23" s="29" t="s">
        <v>30</v>
      </c>
      <c r="D23" s="30" t="s">
        <v>31</v>
      </c>
      <c r="E23" s="31">
        <v>236</v>
      </c>
      <c r="F23" s="32"/>
      <c r="G23" s="32"/>
      <c r="H23" s="32"/>
      <c r="I23" s="21"/>
      <c r="J23" s="21"/>
      <c r="K23" s="21"/>
      <c r="L23" s="21"/>
      <c r="M23" s="21"/>
      <c r="N23" s="21"/>
      <c r="O23" s="21"/>
      <c r="P23" s="21"/>
      <c r="Q23" s="21"/>
      <c r="R23" s="21"/>
      <c r="S23" s="21"/>
      <c r="T23" s="21"/>
      <c r="U23" s="21"/>
      <c r="V23" s="21"/>
    </row>
    <row r="24" spans="3:22" ht="105">
      <c r="C24" s="29" t="s">
        <v>32</v>
      </c>
      <c r="D24" s="30" t="s">
        <v>33</v>
      </c>
      <c r="E24" s="31">
        <v>605975</v>
      </c>
      <c r="F24" s="32"/>
      <c r="G24" s="32"/>
      <c r="H24" s="32"/>
      <c r="I24" s="21"/>
      <c r="J24" s="21"/>
      <c r="K24" s="21"/>
      <c r="L24" s="21"/>
      <c r="M24" s="21"/>
      <c r="N24" s="21"/>
      <c r="O24" s="21"/>
      <c r="P24" s="21"/>
      <c r="Q24" s="21"/>
      <c r="R24" s="21"/>
      <c r="S24" s="21"/>
      <c r="T24" s="21"/>
      <c r="U24" s="21"/>
      <c r="V24" s="21"/>
    </row>
    <row r="25" spans="3:22" ht="105">
      <c r="C25" s="29" t="s">
        <v>34</v>
      </c>
      <c r="D25" s="30" t="s">
        <v>35</v>
      </c>
      <c r="E25" s="31">
        <v>244811</v>
      </c>
      <c r="F25" s="32"/>
      <c r="G25" s="32"/>
      <c r="H25" s="32"/>
      <c r="I25" s="21"/>
      <c r="J25" s="21"/>
      <c r="K25" s="21"/>
      <c r="L25" s="21"/>
      <c r="M25" s="21"/>
      <c r="N25" s="21"/>
      <c r="O25" s="21"/>
      <c r="P25" s="21"/>
      <c r="Q25" s="21"/>
      <c r="R25" s="21"/>
      <c r="S25" s="21"/>
      <c r="T25" s="21"/>
      <c r="U25" s="21"/>
      <c r="V25" s="21"/>
    </row>
    <row r="26" spans="3:22" ht="120">
      <c r="C26" s="29" t="s">
        <v>36</v>
      </c>
      <c r="D26" s="30" t="s">
        <v>37</v>
      </c>
      <c r="E26" s="31">
        <v>2887</v>
      </c>
      <c r="F26" s="32"/>
      <c r="G26" s="32"/>
      <c r="H26" s="32"/>
      <c r="I26" s="21"/>
      <c r="J26" s="21"/>
      <c r="K26" s="21"/>
      <c r="L26" s="21"/>
      <c r="M26" s="21"/>
      <c r="N26" s="21"/>
      <c r="O26" s="21"/>
      <c r="P26" s="21"/>
      <c r="Q26" s="21"/>
      <c r="R26" s="21"/>
      <c r="S26" s="21"/>
      <c r="T26" s="21"/>
      <c r="U26" s="21"/>
      <c r="V26" s="21"/>
    </row>
    <row r="27" spans="3:22" ht="120">
      <c r="C27" s="29" t="s">
        <v>38</v>
      </c>
      <c r="D27" s="30" t="s">
        <v>39</v>
      </c>
      <c r="E27" s="31">
        <v>1166</v>
      </c>
      <c r="F27" s="32"/>
      <c r="G27" s="32"/>
      <c r="H27" s="32"/>
      <c r="I27" s="21"/>
      <c r="J27" s="21"/>
      <c r="K27" s="21"/>
      <c r="L27" s="21"/>
      <c r="M27" s="21"/>
      <c r="N27" s="21"/>
      <c r="O27" s="21"/>
      <c r="P27" s="21"/>
      <c r="Q27" s="21"/>
      <c r="R27" s="21"/>
      <c r="S27" s="21"/>
      <c r="T27" s="21"/>
      <c r="U27" s="21"/>
      <c r="V27" s="21"/>
    </row>
    <row r="28" spans="3:22" ht="105">
      <c r="C28" s="29" t="s">
        <v>40</v>
      </c>
      <c r="D28" s="30" t="s">
        <v>41</v>
      </c>
      <c r="E28" s="31">
        <v>628328</v>
      </c>
      <c r="F28" s="32"/>
      <c r="G28" s="32"/>
      <c r="H28" s="32"/>
      <c r="I28" s="21"/>
      <c r="J28" s="21"/>
      <c r="K28" s="21"/>
      <c r="L28" s="21"/>
      <c r="M28" s="21"/>
      <c r="N28" s="21"/>
      <c r="O28" s="21"/>
      <c r="P28" s="21"/>
      <c r="Q28" s="21"/>
      <c r="R28" s="21"/>
      <c r="S28" s="21"/>
      <c r="T28" s="21"/>
      <c r="U28" s="21"/>
      <c r="V28" s="21"/>
    </row>
    <row r="29" spans="3:22" ht="105">
      <c r="C29" s="29" t="s">
        <v>42</v>
      </c>
      <c r="D29" s="30" t="s">
        <v>43</v>
      </c>
      <c r="E29" s="31">
        <v>253842</v>
      </c>
      <c r="F29" s="32"/>
      <c r="G29" s="32"/>
      <c r="H29" s="32"/>
      <c r="I29" s="21"/>
      <c r="J29" s="21"/>
      <c r="K29" s="21"/>
      <c r="L29" s="21"/>
    </row>
    <row r="30" spans="3:22" ht="105">
      <c r="C30" s="29" t="s">
        <v>44</v>
      </c>
      <c r="D30" s="30" t="s">
        <v>45</v>
      </c>
      <c r="E30" s="31">
        <v>-75298</v>
      </c>
      <c r="F30" s="32"/>
      <c r="G30" s="32"/>
      <c r="H30" s="32"/>
      <c r="I30" s="21"/>
      <c r="J30" s="21"/>
      <c r="K30" s="21"/>
      <c r="L30" s="21"/>
    </row>
    <row r="31" spans="3:22" ht="105">
      <c r="C31" s="29" t="s">
        <v>46</v>
      </c>
      <c r="D31" s="30" t="s">
        <v>47</v>
      </c>
      <c r="E31" s="31">
        <v>-30420</v>
      </c>
      <c r="F31" s="32"/>
      <c r="G31" s="32"/>
      <c r="H31" s="32"/>
      <c r="I31" s="21"/>
      <c r="J31" s="21"/>
      <c r="K31" s="21"/>
      <c r="L31" s="21"/>
    </row>
    <row r="32" spans="3:22">
      <c r="C32" s="25" t="s">
        <v>48</v>
      </c>
      <c r="D32" s="26" t="s">
        <v>49</v>
      </c>
      <c r="E32" s="27">
        <f t="shared" ref="E32" si="3">E33</f>
        <v>14556</v>
      </c>
      <c r="F32" s="28"/>
      <c r="G32" s="28"/>
      <c r="H32" s="28"/>
      <c r="I32" s="21"/>
      <c r="J32" s="21"/>
      <c r="K32" s="21"/>
      <c r="L32" s="21"/>
    </row>
    <row r="33" spans="3:12">
      <c r="C33" s="29" t="s">
        <v>50</v>
      </c>
      <c r="D33" s="30" t="s">
        <v>51</v>
      </c>
      <c r="E33" s="31">
        <v>14556</v>
      </c>
      <c r="F33" s="32"/>
      <c r="G33" s="32"/>
      <c r="H33" s="32"/>
      <c r="I33" s="21"/>
      <c r="J33" s="21"/>
      <c r="K33" s="21"/>
      <c r="L33" s="21"/>
    </row>
    <row r="34" spans="3:12">
      <c r="C34" s="25" t="s">
        <v>52</v>
      </c>
      <c r="D34" s="26" t="s">
        <v>53</v>
      </c>
      <c r="E34" s="27">
        <f t="shared" ref="E34" si="4">E35+E36</f>
        <v>584786</v>
      </c>
      <c r="F34" s="28"/>
      <c r="G34" s="28"/>
      <c r="H34" s="28"/>
      <c r="I34" s="21"/>
      <c r="J34" s="21"/>
      <c r="K34" s="21"/>
      <c r="L34" s="21"/>
    </row>
    <row r="35" spans="3:12">
      <c r="C35" s="29" t="s">
        <v>54</v>
      </c>
      <c r="D35" s="30" t="s">
        <v>55</v>
      </c>
      <c r="E35" s="31">
        <v>364068</v>
      </c>
      <c r="F35" s="32"/>
      <c r="G35" s="32"/>
      <c r="H35" s="32"/>
      <c r="I35" s="21"/>
      <c r="J35" s="21"/>
      <c r="K35" s="21"/>
      <c r="L35" s="21"/>
    </row>
    <row r="36" spans="3:12">
      <c r="C36" s="29" t="s">
        <v>56</v>
      </c>
      <c r="D36" s="30" t="s">
        <v>57</v>
      </c>
      <c r="E36" s="31">
        <v>220718</v>
      </c>
      <c r="F36" s="32"/>
      <c r="G36" s="32"/>
      <c r="H36" s="32"/>
      <c r="I36" s="21"/>
      <c r="J36" s="21"/>
      <c r="K36" s="21"/>
      <c r="L36" s="21"/>
    </row>
    <row r="37" spans="3:12" ht="28.5">
      <c r="C37" s="25" t="s">
        <v>58</v>
      </c>
      <c r="D37" s="26" t="s">
        <v>59</v>
      </c>
      <c r="E37" s="27">
        <f t="shared" ref="E37" si="5">E38+E39</f>
        <v>654792</v>
      </c>
      <c r="F37" s="28"/>
      <c r="G37" s="28"/>
      <c r="H37" s="28"/>
      <c r="I37" s="21"/>
      <c r="J37" s="21"/>
      <c r="K37" s="21"/>
      <c r="L37" s="21"/>
    </row>
    <row r="38" spans="3:12">
      <c r="C38" s="29" t="s">
        <v>60</v>
      </c>
      <c r="D38" s="30" t="s">
        <v>61</v>
      </c>
      <c r="E38" s="31">
        <v>649592</v>
      </c>
      <c r="F38" s="32"/>
      <c r="G38" s="32"/>
      <c r="H38" s="32"/>
      <c r="I38" s="21"/>
      <c r="J38" s="21"/>
      <c r="K38" s="21"/>
      <c r="L38" s="21"/>
    </row>
    <row r="39" spans="3:12" ht="30">
      <c r="C39" s="29" t="s">
        <v>62</v>
      </c>
      <c r="D39" s="33" t="s">
        <v>63</v>
      </c>
      <c r="E39" s="34">
        <v>5200</v>
      </c>
      <c r="F39" s="32"/>
      <c r="G39" s="32"/>
      <c r="H39" s="32"/>
      <c r="I39" s="21"/>
      <c r="J39" s="21"/>
      <c r="K39" s="21"/>
      <c r="L39" s="21"/>
    </row>
    <row r="40" spans="3:12" ht="19.5" customHeight="1">
      <c r="C40" s="25" t="s">
        <v>64</v>
      </c>
      <c r="D40" s="35" t="s">
        <v>65</v>
      </c>
      <c r="E40" s="36">
        <v>31175</v>
      </c>
      <c r="F40" s="37"/>
      <c r="G40" s="37"/>
      <c r="H40" s="37"/>
      <c r="I40" s="21"/>
      <c r="J40" s="21"/>
      <c r="K40" s="21"/>
      <c r="L40" s="21"/>
    </row>
    <row r="41" spans="3:12" ht="46.5" customHeight="1">
      <c r="C41" s="25" t="s">
        <v>66</v>
      </c>
      <c r="D41" s="35" t="s">
        <v>67</v>
      </c>
      <c r="E41" s="36">
        <f>E42+E45+E46+E43+E44</f>
        <v>643194</v>
      </c>
      <c r="F41" s="37"/>
      <c r="G41" s="37"/>
      <c r="H41" s="37"/>
      <c r="I41" s="21"/>
      <c r="J41" s="21"/>
      <c r="K41" s="21"/>
      <c r="L41" s="21"/>
    </row>
    <row r="42" spans="3:12" ht="60">
      <c r="C42" s="29" t="s">
        <v>68</v>
      </c>
      <c r="D42" s="33" t="s">
        <v>69</v>
      </c>
      <c r="E42" s="34">
        <v>1000</v>
      </c>
      <c r="F42" s="38"/>
      <c r="G42" s="38"/>
      <c r="H42" s="38"/>
      <c r="I42" s="21"/>
      <c r="J42" s="21"/>
      <c r="K42" s="21"/>
      <c r="L42" s="21"/>
    </row>
    <row r="43" spans="3:12" ht="45">
      <c r="C43" s="29" t="s">
        <v>70</v>
      </c>
      <c r="D43" s="33" t="s">
        <v>71</v>
      </c>
      <c r="E43" s="34">
        <v>636946</v>
      </c>
      <c r="F43" s="38"/>
      <c r="G43" s="38"/>
      <c r="H43" s="38"/>
      <c r="I43" s="21"/>
      <c r="J43" s="21"/>
      <c r="K43" s="21"/>
      <c r="L43" s="21"/>
    </row>
    <row r="44" spans="3:12" ht="45">
      <c r="C44" s="29" t="s">
        <v>72</v>
      </c>
      <c r="D44" s="33" t="s">
        <v>73</v>
      </c>
      <c r="E44" s="34">
        <v>312</v>
      </c>
      <c r="F44" s="38"/>
      <c r="G44" s="38"/>
      <c r="H44" s="38"/>
      <c r="I44" s="21"/>
      <c r="J44" s="21"/>
      <c r="K44" s="21"/>
      <c r="L44" s="21"/>
    </row>
    <row r="45" spans="3:12" ht="88.5" customHeight="1">
      <c r="C45" s="29" t="s">
        <v>74</v>
      </c>
      <c r="D45" s="33" t="s">
        <v>75</v>
      </c>
      <c r="E45" s="34">
        <v>4836</v>
      </c>
      <c r="F45" s="38"/>
      <c r="G45" s="38"/>
      <c r="H45" s="38"/>
      <c r="I45" s="21"/>
      <c r="J45" s="21"/>
      <c r="K45" s="21"/>
      <c r="L45" s="21"/>
    </row>
    <row r="46" spans="3:12" ht="37.5" customHeight="1">
      <c r="C46" s="29" t="s">
        <v>76</v>
      </c>
      <c r="D46" s="33" t="s">
        <v>77</v>
      </c>
      <c r="E46" s="34">
        <v>100</v>
      </c>
      <c r="F46" s="38"/>
      <c r="G46" s="38"/>
      <c r="H46" s="38"/>
      <c r="I46" s="21"/>
      <c r="J46" s="21"/>
      <c r="K46" s="21"/>
      <c r="L46" s="21"/>
    </row>
    <row r="47" spans="3:12" ht="19.5" customHeight="1">
      <c r="C47" s="25" t="s">
        <v>78</v>
      </c>
      <c r="D47" s="35" t="s">
        <v>79</v>
      </c>
      <c r="E47" s="36">
        <f t="shared" ref="E47" si="6">E48+E49+E50</f>
        <v>51346</v>
      </c>
      <c r="F47" s="37"/>
      <c r="G47" s="37"/>
      <c r="H47" s="37"/>
      <c r="I47" s="21"/>
      <c r="J47" s="21"/>
      <c r="K47" s="21"/>
      <c r="L47" s="21"/>
    </row>
    <row r="48" spans="3:12" ht="21" customHeight="1">
      <c r="C48" s="29" t="s">
        <v>80</v>
      </c>
      <c r="D48" s="33" t="s">
        <v>81</v>
      </c>
      <c r="E48" s="34">
        <v>36406</v>
      </c>
      <c r="F48" s="38"/>
      <c r="G48" s="38"/>
      <c r="H48" s="38"/>
      <c r="I48" s="21"/>
      <c r="J48" s="21"/>
      <c r="K48" s="21"/>
      <c r="L48" s="21"/>
    </row>
    <row r="49" spans="1:29" s="39" customFormat="1" ht="22.5" customHeight="1">
      <c r="C49" s="29" t="s">
        <v>82</v>
      </c>
      <c r="D49" s="33" t="s">
        <v>83</v>
      </c>
      <c r="E49" s="34">
        <v>4840</v>
      </c>
      <c r="F49" s="38"/>
      <c r="G49" s="38"/>
      <c r="H49" s="38"/>
      <c r="I49" s="21"/>
      <c r="J49" s="21"/>
      <c r="K49" s="21"/>
      <c r="L49" s="21"/>
      <c r="M49" s="40"/>
      <c r="N49" s="40"/>
      <c r="O49" s="40"/>
      <c r="P49" s="40"/>
      <c r="Q49" s="40"/>
      <c r="R49" s="40"/>
      <c r="S49" s="40"/>
      <c r="T49" s="40"/>
      <c r="U49" s="40"/>
      <c r="V49" s="40"/>
      <c r="W49" s="40"/>
      <c r="X49" s="40"/>
      <c r="Y49" s="40"/>
      <c r="Z49" s="40"/>
      <c r="AA49" s="40"/>
      <c r="AB49" s="40"/>
      <c r="AC49" s="40"/>
    </row>
    <row r="50" spans="1:29" s="41" customFormat="1" ht="19.5" customHeight="1">
      <c r="C50" s="29" t="s">
        <v>84</v>
      </c>
      <c r="D50" s="33" t="s">
        <v>85</v>
      </c>
      <c r="E50" s="34">
        <v>10100</v>
      </c>
      <c r="F50" s="38"/>
      <c r="G50" s="38"/>
      <c r="H50" s="38"/>
      <c r="I50" s="21"/>
      <c r="J50" s="21"/>
      <c r="K50" s="21"/>
      <c r="L50" s="21"/>
      <c r="M50" s="42"/>
      <c r="N50" s="42"/>
      <c r="O50" s="42"/>
      <c r="P50" s="42"/>
      <c r="Q50" s="42"/>
      <c r="R50" s="42"/>
      <c r="S50" s="42"/>
      <c r="T50" s="42"/>
      <c r="U50" s="42"/>
      <c r="V50" s="42"/>
      <c r="W50" s="42"/>
      <c r="X50" s="42"/>
      <c r="Y50" s="42"/>
      <c r="Z50" s="42"/>
      <c r="AA50" s="42"/>
      <c r="AB50" s="42"/>
      <c r="AC50" s="42"/>
    </row>
    <row r="51" spans="1:29" s="43" customFormat="1" ht="36" customHeight="1">
      <c r="C51" s="25" t="s">
        <v>86</v>
      </c>
      <c r="D51" s="35" t="s">
        <v>87</v>
      </c>
      <c r="E51" s="36">
        <v>54306</v>
      </c>
      <c r="F51" s="37"/>
      <c r="G51" s="37"/>
      <c r="H51" s="37"/>
      <c r="I51" s="21"/>
      <c r="J51" s="21"/>
      <c r="K51" s="21"/>
      <c r="L51" s="21"/>
      <c r="M51" s="44"/>
      <c r="N51" s="44"/>
      <c r="O51" s="44"/>
      <c r="P51" s="44"/>
      <c r="Q51" s="44"/>
      <c r="R51" s="44"/>
      <c r="S51" s="44"/>
      <c r="T51" s="44"/>
      <c r="U51" s="44"/>
      <c r="V51" s="44"/>
      <c r="W51" s="44"/>
      <c r="X51" s="44"/>
      <c r="Y51" s="44"/>
      <c r="Z51" s="44"/>
      <c r="AA51" s="44"/>
      <c r="AB51" s="44"/>
      <c r="AC51" s="44"/>
    </row>
    <row r="52" spans="1:29" s="43" customFormat="1" ht="39.75" customHeight="1">
      <c r="C52" s="25" t="s">
        <v>88</v>
      </c>
      <c r="D52" s="35" t="s">
        <v>89</v>
      </c>
      <c r="E52" s="36"/>
      <c r="F52" s="37"/>
      <c r="G52" s="37"/>
      <c r="H52" s="37"/>
      <c r="I52" s="21"/>
      <c r="J52" s="21"/>
      <c r="K52" s="21"/>
      <c r="L52" s="21"/>
      <c r="M52" s="44"/>
      <c r="N52" s="44"/>
      <c r="O52" s="44"/>
      <c r="P52" s="44"/>
      <c r="Q52" s="44"/>
      <c r="R52" s="44"/>
      <c r="S52" s="44"/>
      <c r="T52" s="44"/>
      <c r="U52" s="44"/>
      <c r="V52" s="44"/>
      <c r="W52" s="44"/>
      <c r="X52" s="44"/>
      <c r="Y52" s="44"/>
      <c r="Z52" s="44"/>
      <c r="AA52" s="44"/>
      <c r="AB52" s="44"/>
      <c r="AC52" s="44"/>
    </row>
    <row r="53" spans="1:29" s="41" customFormat="1" ht="24.75" customHeight="1">
      <c r="C53" s="25" t="s">
        <v>90</v>
      </c>
      <c r="D53" s="35" t="s">
        <v>91</v>
      </c>
      <c r="E53" s="36">
        <v>800</v>
      </c>
      <c r="F53" s="37"/>
      <c r="G53" s="37"/>
      <c r="H53" s="37"/>
      <c r="I53" s="21"/>
      <c r="J53" s="21"/>
      <c r="K53" s="21"/>
      <c r="L53" s="21"/>
      <c r="M53" s="42"/>
      <c r="N53" s="42"/>
      <c r="O53" s="42"/>
      <c r="P53" s="42"/>
      <c r="Q53" s="42"/>
      <c r="R53" s="42"/>
      <c r="S53" s="42"/>
      <c r="T53" s="42"/>
      <c r="U53" s="42"/>
      <c r="V53" s="42"/>
      <c r="W53" s="42"/>
      <c r="X53" s="42"/>
      <c r="Y53" s="42"/>
      <c r="Z53" s="42"/>
      <c r="AA53" s="42"/>
      <c r="AB53" s="42"/>
      <c r="AC53" s="42"/>
    </row>
    <row r="54" spans="1:29" s="41" customFormat="1" ht="18" customHeight="1">
      <c r="C54" s="25" t="s">
        <v>92</v>
      </c>
      <c r="D54" s="35" t="s">
        <v>93</v>
      </c>
      <c r="E54" s="36">
        <v>243419</v>
      </c>
      <c r="F54" s="37"/>
      <c r="G54" s="37"/>
      <c r="H54" s="37"/>
      <c r="I54" s="21"/>
      <c r="J54" s="21"/>
      <c r="K54" s="21"/>
      <c r="L54" s="21"/>
      <c r="M54" s="42"/>
      <c r="N54" s="42"/>
      <c r="O54" s="42"/>
      <c r="P54" s="42"/>
      <c r="Q54" s="42"/>
      <c r="R54" s="42"/>
      <c r="S54" s="42"/>
      <c r="T54" s="42"/>
      <c r="U54" s="42"/>
      <c r="V54" s="42"/>
      <c r="W54" s="42"/>
      <c r="X54" s="42"/>
      <c r="Y54" s="42"/>
      <c r="Z54" s="42"/>
      <c r="AA54" s="42"/>
      <c r="AB54" s="42"/>
      <c r="AC54" s="42"/>
    </row>
    <row r="55" spans="1:29" s="41" customFormat="1" ht="19.5" customHeight="1">
      <c r="C55" s="25" t="s">
        <v>94</v>
      </c>
      <c r="D55" s="45" t="s">
        <v>95</v>
      </c>
      <c r="E55" s="46">
        <f>E56+E161</f>
        <v>45712092.580000013</v>
      </c>
      <c r="F55" s="47"/>
      <c r="G55" s="47"/>
      <c r="H55" s="48">
        <f>1433411.2+16010919.6+F57+E161+E155+E156</f>
        <v>43910856.800000012</v>
      </c>
      <c r="I55" s="21"/>
      <c r="J55" s="21"/>
      <c r="K55" s="21"/>
      <c r="L55" s="21"/>
      <c r="M55" s="42"/>
      <c r="N55" s="42"/>
      <c r="O55" s="42"/>
      <c r="P55" s="42"/>
      <c r="Q55" s="42"/>
      <c r="R55" s="42"/>
      <c r="S55" s="42"/>
      <c r="T55" s="42"/>
      <c r="U55" s="42"/>
      <c r="V55" s="42"/>
      <c r="W55" s="42"/>
      <c r="X55" s="42"/>
      <c r="Y55" s="42"/>
      <c r="Z55" s="42"/>
      <c r="AA55" s="42"/>
      <c r="AB55" s="42"/>
      <c r="AC55" s="42"/>
    </row>
    <row r="56" spans="1:29" s="43" customFormat="1" ht="30">
      <c r="A56" s="41" t="str">
        <f>RIGHT(B56,4)</f>
        <v>0000</v>
      </c>
      <c r="B56" s="43" t="str">
        <f>LEFT(C56,10)</f>
        <v>2 02 00000</v>
      </c>
      <c r="C56" s="29" t="s">
        <v>96</v>
      </c>
      <c r="D56" s="49" t="s">
        <v>97</v>
      </c>
      <c r="E56" s="50">
        <f>E57+E60+E137+E154</f>
        <v>45320692.580000013</v>
      </c>
      <c r="F56" s="48"/>
      <c r="G56" s="48"/>
      <c r="I56" s="21"/>
      <c r="J56" s="21"/>
      <c r="K56" s="21"/>
      <c r="L56" s="21"/>
      <c r="M56" s="44"/>
      <c r="N56" s="44"/>
      <c r="O56" s="44"/>
      <c r="P56" s="44"/>
      <c r="Q56" s="44"/>
      <c r="R56" s="44"/>
      <c r="S56" s="44"/>
      <c r="T56" s="44"/>
      <c r="U56" s="44"/>
      <c r="V56" s="44"/>
      <c r="W56" s="44"/>
      <c r="X56" s="44"/>
      <c r="Y56" s="44"/>
      <c r="Z56" s="44"/>
      <c r="AA56" s="44"/>
      <c r="AB56" s="44"/>
      <c r="AC56" s="44"/>
    </row>
    <row r="57" spans="1:29" s="43" customFormat="1" ht="19.5" customHeight="1">
      <c r="A57" s="41" t="str">
        <f t="shared" ref="A57:A126" si="7">RIGHT(B57,4)</f>
        <v>0000</v>
      </c>
      <c r="B57" s="43" t="str">
        <f t="shared" ref="B57:B126" si="8">LEFT(C57,10)</f>
        <v>2 02 10000</v>
      </c>
      <c r="C57" s="51" t="s">
        <v>98</v>
      </c>
      <c r="D57" s="52" t="s">
        <v>99</v>
      </c>
      <c r="E57" s="53">
        <f>E58+E59</f>
        <v>26033779.600000001</v>
      </c>
      <c r="F57" s="54">
        <v>26033779.600000001</v>
      </c>
      <c r="G57" s="54">
        <v>25290218.443999998</v>
      </c>
      <c r="H57" s="54">
        <f>F57-G57</f>
        <v>743561.15600000322</v>
      </c>
      <c r="I57" s="21"/>
      <c r="J57" s="21"/>
      <c r="K57" s="21"/>
      <c r="L57" s="21"/>
      <c r="M57" s="44"/>
      <c r="N57" s="44"/>
      <c r="O57" s="44"/>
      <c r="P57" s="44"/>
      <c r="Q57" s="44"/>
      <c r="R57" s="44"/>
      <c r="S57" s="44"/>
      <c r="T57" s="44"/>
      <c r="U57" s="44"/>
      <c r="V57" s="44"/>
      <c r="W57" s="44"/>
      <c r="X57" s="44"/>
      <c r="Y57" s="44"/>
      <c r="Z57" s="44"/>
      <c r="AA57" s="44"/>
      <c r="AB57" s="44"/>
      <c r="AC57" s="44"/>
    </row>
    <row r="58" spans="1:29" s="43" customFormat="1" ht="30">
      <c r="A58" s="41" t="str">
        <f t="shared" si="7"/>
        <v>5001</v>
      </c>
      <c r="B58" s="43" t="str">
        <f t="shared" si="8"/>
        <v>2 02 15001</v>
      </c>
      <c r="C58" s="29" t="s">
        <v>100</v>
      </c>
      <c r="D58" s="49" t="s">
        <v>101</v>
      </c>
      <c r="E58" s="50">
        <v>22580209.600000001</v>
      </c>
      <c r="F58" s="48"/>
      <c r="G58" s="48"/>
      <c r="H58" s="48"/>
      <c r="I58" s="21"/>
      <c r="J58" s="21"/>
      <c r="K58" s="21"/>
      <c r="L58" s="21"/>
      <c r="M58" s="44"/>
      <c r="N58" s="44"/>
      <c r="O58" s="44"/>
      <c r="P58" s="44"/>
      <c r="Q58" s="44"/>
      <c r="R58" s="44"/>
      <c r="S58" s="44"/>
      <c r="T58" s="44"/>
      <c r="U58" s="44"/>
      <c r="V58" s="44"/>
      <c r="W58" s="44"/>
      <c r="X58" s="44"/>
      <c r="Y58" s="44"/>
      <c r="Z58" s="44"/>
      <c r="AA58" s="44"/>
      <c r="AB58" s="44"/>
      <c r="AC58" s="44"/>
    </row>
    <row r="59" spans="1:29" s="43" customFormat="1" ht="45">
      <c r="A59" s="41" t="str">
        <f t="shared" si="7"/>
        <v>5009</v>
      </c>
      <c r="B59" s="43" t="str">
        <f t="shared" si="8"/>
        <v>2 02 15009</v>
      </c>
      <c r="C59" s="29" t="s">
        <v>102</v>
      </c>
      <c r="D59" s="49" t="s">
        <v>103</v>
      </c>
      <c r="E59" s="50">
        <v>3453570</v>
      </c>
      <c r="F59" s="48"/>
      <c r="G59" s="48"/>
      <c r="H59" s="48"/>
      <c r="I59" s="21"/>
      <c r="J59" s="21"/>
      <c r="K59" s="21"/>
      <c r="L59" s="21"/>
      <c r="M59" s="44"/>
      <c r="N59" s="44"/>
      <c r="O59" s="44"/>
      <c r="P59" s="44"/>
      <c r="Q59" s="44"/>
      <c r="R59" s="44"/>
      <c r="S59" s="44"/>
      <c r="T59" s="44"/>
      <c r="U59" s="44"/>
      <c r="V59" s="44"/>
      <c r="W59" s="44"/>
      <c r="X59" s="44"/>
      <c r="Y59" s="44"/>
      <c r="Z59" s="44"/>
      <c r="AA59" s="44"/>
      <c r="AB59" s="44"/>
      <c r="AC59" s="44"/>
    </row>
    <row r="60" spans="1:29" s="43" customFormat="1" ht="32.25" customHeight="1">
      <c r="A60" s="41" t="str">
        <f t="shared" si="7"/>
        <v>0000</v>
      </c>
      <c r="B60" s="43" t="str">
        <f t="shared" si="8"/>
        <v>2 02 20000</v>
      </c>
      <c r="C60" s="51" t="s">
        <v>104</v>
      </c>
      <c r="D60" s="52" t="s">
        <v>105</v>
      </c>
      <c r="E60" s="53">
        <f>SUM(E61:E136)</f>
        <v>17130915.580000002</v>
      </c>
      <c r="F60" s="48">
        <v>16120435.9</v>
      </c>
      <c r="G60" s="48">
        <f>F60-E60</f>
        <v>-1010479.6800000016</v>
      </c>
      <c r="H60" s="54">
        <f>E60+E137+E154+E161</f>
        <v>19678312.98</v>
      </c>
      <c r="I60" s="21">
        <v>9956020.5999999978</v>
      </c>
      <c r="J60" s="21">
        <f>H60-I60</f>
        <v>9722292.3800000027</v>
      </c>
      <c r="K60" s="21"/>
      <c r="L60" s="21"/>
      <c r="M60" s="44"/>
      <c r="N60" s="44"/>
      <c r="O60" s="44"/>
      <c r="P60" s="44"/>
      <c r="Q60" s="44"/>
      <c r="R60" s="44"/>
      <c r="S60" s="44"/>
      <c r="T60" s="44"/>
      <c r="U60" s="44"/>
      <c r="V60" s="44"/>
      <c r="W60" s="44"/>
      <c r="X60" s="44"/>
      <c r="Y60" s="44"/>
      <c r="Z60" s="44"/>
      <c r="AA60" s="44"/>
      <c r="AB60" s="44"/>
      <c r="AC60" s="44"/>
    </row>
    <row r="61" spans="1:29" s="43" customFormat="1" ht="32.25" customHeight="1">
      <c r="A61" s="41" t="str">
        <f t="shared" si="7"/>
        <v>0086</v>
      </c>
      <c r="B61" s="43" t="str">
        <f t="shared" si="8"/>
        <v>2 02 20086</v>
      </c>
      <c r="C61" s="29" t="s">
        <v>106</v>
      </c>
      <c r="D61" s="49" t="s">
        <v>107</v>
      </c>
      <c r="E61" s="50">
        <v>61294.5</v>
      </c>
      <c r="F61" s="48"/>
      <c r="G61" s="48"/>
      <c r="H61" s="54"/>
      <c r="I61" s="21"/>
      <c r="J61" s="21"/>
      <c r="K61" s="21"/>
      <c r="L61" s="21"/>
      <c r="M61" s="44"/>
      <c r="N61" s="44"/>
      <c r="O61" s="44"/>
      <c r="P61" s="44"/>
      <c r="Q61" s="44"/>
      <c r="R61" s="44"/>
      <c r="S61" s="44"/>
      <c r="T61" s="44"/>
      <c r="U61" s="44"/>
      <c r="V61" s="44"/>
      <c r="W61" s="44"/>
      <c r="X61" s="44"/>
      <c r="Y61" s="44"/>
      <c r="Z61" s="44"/>
      <c r="AA61" s="44"/>
      <c r="AB61" s="44"/>
      <c r="AC61" s="44"/>
    </row>
    <row r="62" spans="1:29" s="43" customFormat="1" ht="30">
      <c r="A62" s="41" t="str">
        <f t="shared" si="7"/>
        <v>5007</v>
      </c>
      <c r="B62" s="43" t="str">
        <f>LEFT(C62,10)</f>
        <v>2 02 25007</v>
      </c>
      <c r="C62" s="29" t="s">
        <v>108</v>
      </c>
      <c r="D62" s="55" t="s">
        <v>109</v>
      </c>
      <c r="E62" s="50">
        <v>892281.9</v>
      </c>
      <c r="F62" s="56"/>
      <c r="G62" s="56"/>
      <c r="H62" s="48">
        <f>H60-E161-E155-E156</f>
        <v>19245566.580000002</v>
      </c>
      <c r="I62" s="21"/>
      <c r="J62" s="21"/>
      <c r="K62" s="21"/>
      <c r="L62" s="21"/>
      <c r="M62" s="44"/>
      <c r="N62" s="44"/>
      <c r="O62" s="44"/>
      <c r="P62" s="44"/>
      <c r="Q62" s="44"/>
      <c r="R62" s="44"/>
      <c r="S62" s="44"/>
      <c r="T62" s="44"/>
      <c r="U62" s="44"/>
      <c r="V62" s="44"/>
      <c r="W62" s="44"/>
      <c r="X62" s="44"/>
      <c r="Y62" s="44"/>
      <c r="Z62" s="44"/>
      <c r="AA62" s="44"/>
      <c r="AB62" s="44"/>
      <c r="AC62" s="44"/>
    </row>
    <row r="63" spans="1:29" s="43" customFormat="1" ht="30">
      <c r="A63" s="41" t="str">
        <f t="shared" si="7"/>
        <v>5014</v>
      </c>
      <c r="B63" s="43" t="str">
        <f>LEFT(C63,10)</f>
        <v>2 02 25014</v>
      </c>
      <c r="C63" s="29" t="s">
        <v>110</v>
      </c>
      <c r="D63" s="55" t="s">
        <v>111</v>
      </c>
      <c r="E63" s="50">
        <v>4831.6000000000004</v>
      </c>
      <c r="F63" s="48"/>
      <c r="G63" s="48"/>
      <c r="H63" s="47"/>
      <c r="I63" s="21"/>
      <c r="J63" s="21"/>
      <c r="K63" s="21"/>
      <c r="L63" s="21"/>
      <c r="M63" s="44"/>
      <c r="N63" s="44"/>
      <c r="O63" s="44"/>
      <c r="P63" s="44"/>
      <c r="Q63" s="44"/>
      <c r="R63" s="44"/>
      <c r="S63" s="44"/>
      <c r="T63" s="44"/>
      <c r="U63" s="44"/>
      <c r="V63" s="44"/>
      <c r="W63" s="44"/>
      <c r="X63" s="44"/>
      <c r="Y63" s="44"/>
      <c r="Z63" s="44"/>
      <c r="AA63" s="44"/>
      <c r="AB63" s="44"/>
      <c r="AC63" s="44"/>
    </row>
    <row r="64" spans="1:29" s="43" customFormat="1" ht="51" customHeight="1">
      <c r="A64" s="41" t="str">
        <f t="shared" si="7"/>
        <v>5021</v>
      </c>
      <c r="B64" s="43" t="str">
        <f>LEFT(C64,10)</f>
        <v>2 02 25021</v>
      </c>
      <c r="C64" s="29" t="s">
        <v>112</v>
      </c>
      <c r="D64" s="55" t="s">
        <v>113</v>
      </c>
      <c r="E64" s="50">
        <v>514701</v>
      </c>
      <c r="F64" s="48"/>
      <c r="G64" s="47"/>
      <c r="H64" s="47"/>
      <c r="I64" s="21"/>
      <c r="J64" s="21"/>
      <c r="K64" s="21"/>
      <c r="L64" s="21"/>
      <c r="M64" s="44"/>
      <c r="N64" s="44"/>
      <c r="O64" s="44"/>
      <c r="P64" s="44"/>
      <c r="Q64" s="44"/>
      <c r="R64" s="44"/>
      <c r="S64" s="44"/>
      <c r="T64" s="44"/>
      <c r="U64" s="44"/>
      <c r="V64" s="44"/>
      <c r="W64" s="44"/>
      <c r="X64" s="44"/>
      <c r="Y64" s="44"/>
      <c r="Z64" s="44"/>
      <c r="AA64" s="44"/>
      <c r="AB64" s="44"/>
      <c r="AC64" s="44"/>
    </row>
    <row r="65" spans="1:29" s="43" customFormat="1" ht="30">
      <c r="A65" s="41" t="str">
        <f t="shared" si="7"/>
        <v>5028</v>
      </c>
      <c r="B65" s="43" t="str">
        <f t="shared" si="8"/>
        <v>2 02 25028</v>
      </c>
      <c r="C65" s="29" t="s">
        <v>114</v>
      </c>
      <c r="D65" s="55" t="s">
        <v>115</v>
      </c>
      <c r="E65" s="50">
        <v>4273.8999999999996</v>
      </c>
      <c r="F65" s="48"/>
      <c r="G65" s="48"/>
      <c r="H65" s="48"/>
      <c r="I65" s="21"/>
      <c r="J65" s="21"/>
      <c r="K65" s="21"/>
      <c r="L65" s="21"/>
      <c r="M65" s="44"/>
      <c r="N65" s="44"/>
      <c r="O65" s="44"/>
      <c r="P65" s="44"/>
      <c r="Q65" s="44"/>
      <c r="R65" s="44"/>
      <c r="S65" s="44"/>
      <c r="T65" s="44"/>
      <c r="U65" s="44"/>
      <c r="V65" s="44"/>
      <c r="W65" s="44"/>
      <c r="X65" s="44"/>
      <c r="Y65" s="44"/>
      <c r="Z65" s="44"/>
      <c r="AA65" s="44"/>
      <c r="AB65" s="44"/>
      <c r="AC65" s="44"/>
    </row>
    <row r="66" spans="1:29" s="43" customFormat="1" ht="45">
      <c r="A66" s="41" t="str">
        <f t="shared" si="7"/>
        <v>5065</v>
      </c>
      <c r="B66" s="43" t="str">
        <f t="shared" si="8"/>
        <v>2 02 25065</v>
      </c>
      <c r="C66" s="29" t="s">
        <v>116</v>
      </c>
      <c r="D66" s="55" t="s">
        <v>117</v>
      </c>
      <c r="E66" s="50">
        <v>9899.9</v>
      </c>
      <c r="F66" s="48"/>
      <c r="G66" s="48"/>
      <c r="H66" s="48"/>
      <c r="I66" s="21"/>
      <c r="J66" s="21"/>
      <c r="K66" s="21"/>
      <c r="L66" s="21"/>
      <c r="M66" s="44"/>
      <c r="N66" s="44"/>
      <c r="O66" s="44"/>
      <c r="P66" s="44"/>
      <c r="Q66" s="44"/>
      <c r="R66" s="44"/>
      <c r="S66" s="44"/>
      <c r="T66" s="44"/>
      <c r="U66" s="44"/>
      <c r="V66" s="44"/>
      <c r="W66" s="44"/>
      <c r="X66" s="44"/>
      <c r="Y66" s="44"/>
      <c r="Z66" s="44"/>
      <c r="AA66" s="44"/>
      <c r="AB66" s="44"/>
      <c r="AC66" s="44"/>
    </row>
    <row r="67" spans="1:29" s="43" customFormat="1" ht="45">
      <c r="A67" s="41" t="str">
        <f t="shared" si="7"/>
        <v>5081</v>
      </c>
      <c r="B67" s="43" t="str">
        <f t="shared" si="8"/>
        <v>2 02 25081</v>
      </c>
      <c r="C67" s="29" t="s">
        <v>118</v>
      </c>
      <c r="D67" s="55" t="s">
        <v>119</v>
      </c>
      <c r="E67" s="50">
        <v>3885.5</v>
      </c>
      <c r="F67" s="48"/>
      <c r="G67" s="48"/>
      <c r="H67" s="48"/>
      <c r="I67" s="21"/>
      <c r="J67" s="21"/>
      <c r="K67" s="21"/>
      <c r="L67" s="21"/>
      <c r="M67" s="44"/>
      <c r="N67" s="44"/>
      <c r="O67" s="44"/>
      <c r="P67" s="44"/>
      <c r="Q67" s="44"/>
      <c r="R67" s="44"/>
      <c r="S67" s="44"/>
      <c r="T67" s="44"/>
      <c r="U67" s="44"/>
      <c r="V67" s="44"/>
      <c r="W67" s="44"/>
      <c r="X67" s="44"/>
      <c r="Y67" s="44"/>
      <c r="Z67" s="44"/>
      <c r="AA67" s="44"/>
      <c r="AB67" s="44"/>
      <c r="AC67" s="44"/>
    </row>
    <row r="68" spans="1:29" s="43" customFormat="1" ht="64.5" customHeight="1">
      <c r="A68" s="41" t="str">
        <f t="shared" si="7"/>
        <v>5082</v>
      </c>
      <c r="B68" s="43" t="str">
        <f t="shared" si="8"/>
        <v>2 02 25082</v>
      </c>
      <c r="C68" s="29" t="s">
        <v>120</v>
      </c>
      <c r="D68" s="55" t="s">
        <v>121</v>
      </c>
      <c r="E68" s="50">
        <v>302150.90000000002</v>
      </c>
      <c r="F68" s="48"/>
      <c r="G68" s="48"/>
      <c r="H68" s="48"/>
      <c r="I68" s="21"/>
      <c r="J68" s="21"/>
      <c r="K68" s="21"/>
      <c r="L68" s="21"/>
      <c r="M68" s="44"/>
      <c r="N68" s="44"/>
      <c r="O68" s="44"/>
      <c r="P68" s="44"/>
      <c r="Q68" s="44"/>
      <c r="R68" s="44"/>
      <c r="S68" s="44"/>
      <c r="T68" s="44"/>
      <c r="U68" s="44"/>
      <c r="V68" s="44"/>
      <c r="W68" s="44"/>
      <c r="X68" s="44"/>
      <c r="Y68" s="44"/>
      <c r="Z68" s="44"/>
      <c r="AA68" s="44"/>
      <c r="AB68" s="44"/>
      <c r="AC68" s="44"/>
    </row>
    <row r="69" spans="1:29" s="43" customFormat="1" ht="67.5" customHeight="1">
      <c r="A69" s="41" t="str">
        <f t="shared" si="7"/>
        <v>5084</v>
      </c>
      <c r="B69" s="43" t="str">
        <f t="shared" si="8"/>
        <v>2 02 25084</v>
      </c>
      <c r="C69" s="29" t="s">
        <v>122</v>
      </c>
      <c r="D69" s="55" t="s">
        <v>123</v>
      </c>
      <c r="E69" s="50">
        <v>745011.3</v>
      </c>
      <c r="F69" s="48"/>
      <c r="G69" s="48"/>
      <c r="H69" s="48"/>
      <c r="I69" s="21"/>
      <c r="J69" s="21"/>
      <c r="K69" s="21"/>
      <c r="L69" s="21"/>
      <c r="M69" s="44"/>
      <c r="N69" s="44"/>
      <c r="O69" s="44"/>
      <c r="P69" s="44"/>
      <c r="Q69" s="44"/>
      <c r="R69" s="44"/>
      <c r="S69" s="44"/>
      <c r="T69" s="44"/>
      <c r="U69" s="44"/>
      <c r="V69" s="44"/>
      <c r="W69" s="44"/>
      <c r="X69" s="44"/>
      <c r="Y69" s="44"/>
      <c r="Z69" s="44"/>
      <c r="AA69" s="44"/>
      <c r="AB69" s="44"/>
      <c r="AC69" s="44"/>
    </row>
    <row r="70" spans="1:29" s="43" customFormat="1" ht="75">
      <c r="A70" s="41" t="str">
        <f t="shared" si="7"/>
        <v>5086</v>
      </c>
      <c r="B70" s="43" t="str">
        <f t="shared" si="8"/>
        <v>2 02 25086</v>
      </c>
      <c r="C70" s="57" t="s">
        <v>124</v>
      </c>
      <c r="D70" s="58" t="s">
        <v>125</v>
      </c>
      <c r="E70" s="50">
        <v>89.1</v>
      </c>
      <c r="F70" s="48"/>
      <c r="G70" s="48"/>
      <c r="H70" s="48"/>
      <c r="I70" s="21"/>
      <c r="J70" s="21"/>
      <c r="K70" s="21"/>
      <c r="L70" s="21"/>
      <c r="M70" s="44"/>
      <c r="N70" s="44"/>
      <c r="O70" s="44"/>
      <c r="P70" s="44"/>
      <c r="Q70" s="44"/>
      <c r="R70" s="44"/>
      <c r="S70" s="44"/>
      <c r="T70" s="44"/>
      <c r="U70" s="44"/>
      <c r="V70" s="44"/>
      <c r="W70" s="44"/>
      <c r="X70" s="44"/>
      <c r="Y70" s="44"/>
      <c r="Z70" s="44"/>
      <c r="AA70" s="44"/>
      <c r="AB70" s="44"/>
      <c r="AC70" s="44"/>
    </row>
    <row r="71" spans="1:29" s="43" customFormat="1" ht="75">
      <c r="A71" s="41" t="str">
        <f t="shared" si="7"/>
        <v>5098</v>
      </c>
      <c r="B71" s="43" t="str">
        <f t="shared" si="8"/>
        <v>2 02 25098</v>
      </c>
      <c r="C71" s="57" t="s">
        <v>126</v>
      </c>
      <c r="D71" s="58" t="s">
        <v>127</v>
      </c>
      <c r="E71" s="50">
        <v>19036.3</v>
      </c>
      <c r="F71" s="48"/>
      <c r="G71" s="48"/>
      <c r="H71" s="48"/>
      <c r="I71" s="21"/>
      <c r="J71" s="21"/>
      <c r="K71" s="21"/>
      <c r="L71" s="21"/>
      <c r="M71" s="44"/>
      <c r="N71" s="44"/>
      <c r="O71" s="44"/>
      <c r="P71" s="44"/>
      <c r="Q71" s="44"/>
      <c r="R71" s="44"/>
      <c r="S71" s="44"/>
      <c r="T71" s="44"/>
      <c r="U71" s="44"/>
      <c r="V71" s="44"/>
      <c r="W71" s="44"/>
      <c r="X71" s="44"/>
      <c r="Y71" s="44"/>
      <c r="Z71" s="44"/>
      <c r="AA71" s="44"/>
      <c r="AB71" s="44"/>
      <c r="AC71" s="44"/>
    </row>
    <row r="72" spans="1:29" s="43" customFormat="1" ht="75">
      <c r="A72" s="41" t="str">
        <f t="shared" si="7"/>
        <v>5106</v>
      </c>
      <c r="B72" s="43" t="str">
        <f t="shared" si="8"/>
        <v>2 02 25106</v>
      </c>
      <c r="C72" s="57" t="s">
        <v>128</v>
      </c>
      <c r="D72" s="58" t="s">
        <v>129</v>
      </c>
      <c r="E72" s="50">
        <v>412.8</v>
      </c>
      <c r="F72" s="48"/>
      <c r="G72" s="48"/>
      <c r="H72" s="48"/>
      <c r="I72" s="21"/>
      <c r="J72" s="21"/>
      <c r="K72" s="21"/>
      <c r="L72" s="21"/>
      <c r="M72" s="44"/>
      <c r="N72" s="44"/>
      <c r="O72" s="44"/>
      <c r="P72" s="44"/>
      <c r="Q72" s="44"/>
      <c r="R72" s="44"/>
      <c r="S72" s="44"/>
      <c r="T72" s="44"/>
      <c r="U72" s="44"/>
      <c r="V72" s="44"/>
      <c r="W72" s="44"/>
      <c r="X72" s="44"/>
      <c r="Y72" s="44"/>
      <c r="Z72" s="44"/>
      <c r="AA72" s="44"/>
      <c r="AB72" s="44"/>
      <c r="AC72" s="44"/>
    </row>
    <row r="73" spans="1:29" s="43" customFormat="1" ht="75">
      <c r="A73" s="41"/>
      <c r="C73" s="57" t="s">
        <v>130</v>
      </c>
      <c r="D73" s="58" t="s">
        <v>131</v>
      </c>
      <c r="E73" s="50">
        <v>2999.1</v>
      </c>
      <c r="F73" s="48"/>
      <c r="G73" s="48"/>
      <c r="H73" s="48"/>
      <c r="I73" s="21"/>
      <c r="J73" s="21"/>
      <c r="K73" s="21"/>
      <c r="L73" s="21"/>
      <c r="M73" s="44"/>
      <c r="N73" s="44"/>
      <c r="O73" s="44"/>
      <c r="P73" s="44"/>
      <c r="Q73" s="44"/>
      <c r="R73" s="44"/>
      <c r="S73" s="44"/>
      <c r="T73" s="44"/>
      <c r="U73" s="44"/>
      <c r="V73" s="44"/>
      <c r="W73" s="44"/>
      <c r="X73" s="44"/>
      <c r="Y73" s="44"/>
      <c r="Z73" s="44"/>
      <c r="AA73" s="44"/>
      <c r="AB73" s="44"/>
      <c r="AC73" s="44"/>
    </row>
    <row r="74" spans="1:29" s="43" customFormat="1" ht="60">
      <c r="A74" s="41" t="str">
        <f t="shared" si="7"/>
        <v>5114</v>
      </c>
      <c r="B74" s="43" t="str">
        <f t="shared" si="8"/>
        <v>2 02 25114</v>
      </c>
      <c r="C74" s="57" t="s">
        <v>132</v>
      </c>
      <c r="D74" s="58" t="s">
        <v>133</v>
      </c>
      <c r="E74" s="50">
        <v>56051.5</v>
      </c>
      <c r="F74" s="48"/>
      <c r="G74" s="48"/>
      <c r="H74" s="48"/>
      <c r="I74" s="21"/>
      <c r="J74" s="21"/>
      <c r="K74" s="21"/>
      <c r="L74" s="21"/>
      <c r="M74" s="44"/>
      <c r="N74" s="44"/>
      <c r="O74" s="44"/>
      <c r="P74" s="44"/>
      <c r="Q74" s="44"/>
      <c r="R74" s="44"/>
      <c r="S74" s="44"/>
      <c r="T74" s="44"/>
      <c r="U74" s="44"/>
      <c r="V74" s="44"/>
      <c r="W74" s="44"/>
      <c r="X74" s="44"/>
      <c r="Y74" s="44"/>
      <c r="Z74" s="44"/>
      <c r="AA74" s="44"/>
      <c r="AB74" s="44"/>
      <c r="AC74" s="44"/>
    </row>
    <row r="75" spans="1:29" s="43" customFormat="1" ht="60">
      <c r="A75" s="41" t="str">
        <f t="shared" si="7"/>
        <v>5121</v>
      </c>
      <c r="B75" s="43" t="str">
        <f t="shared" si="8"/>
        <v>2 02 25121</v>
      </c>
      <c r="C75" s="57" t="s">
        <v>134</v>
      </c>
      <c r="D75" s="58" t="s">
        <v>135</v>
      </c>
      <c r="E75" s="50">
        <v>633116.4</v>
      </c>
      <c r="F75" s="48"/>
      <c r="G75" s="48"/>
      <c r="H75" s="48"/>
      <c r="I75" s="21"/>
      <c r="J75" s="21"/>
      <c r="K75" s="21"/>
      <c r="L75" s="21"/>
      <c r="M75" s="44"/>
      <c r="N75" s="44"/>
      <c r="O75" s="44"/>
      <c r="P75" s="44"/>
      <c r="Q75" s="44"/>
      <c r="R75" s="44"/>
      <c r="S75" s="44"/>
      <c r="T75" s="44"/>
      <c r="U75" s="44"/>
      <c r="V75" s="44"/>
      <c r="W75" s="44"/>
      <c r="X75" s="44"/>
      <c r="Y75" s="44"/>
      <c r="Z75" s="44"/>
      <c r="AA75" s="44"/>
      <c r="AB75" s="44"/>
      <c r="AC75" s="44"/>
    </row>
    <row r="76" spans="1:29" s="43" customFormat="1" ht="105">
      <c r="A76" s="41" t="str">
        <f t="shared" si="7"/>
        <v>5138</v>
      </c>
      <c r="B76" s="43" t="str">
        <f t="shared" si="8"/>
        <v>2 02 25138</v>
      </c>
      <c r="C76" s="57" t="s">
        <v>136</v>
      </c>
      <c r="D76" s="58" t="s">
        <v>137</v>
      </c>
      <c r="E76" s="50">
        <v>58410</v>
      </c>
      <c r="F76" s="48"/>
      <c r="G76" s="48"/>
      <c r="H76" s="48"/>
      <c r="I76" s="21"/>
      <c r="J76" s="21"/>
      <c r="K76" s="21"/>
      <c r="L76" s="21"/>
      <c r="M76" s="44"/>
      <c r="N76" s="44"/>
      <c r="O76" s="44"/>
      <c r="P76" s="44"/>
      <c r="Q76" s="44"/>
      <c r="R76" s="44"/>
      <c r="S76" s="44"/>
      <c r="T76" s="44"/>
      <c r="U76" s="44"/>
      <c r="V76" s="44"/>
      <c r="W76" s="44"/>
      <c r="X76" s="44"/>
      <c r="Y76" s="44"/>
      <c r="Z76" s="44"/>
      <c r="AA76" s="44"/>
      <c r="AB76" s="44"/>
      <c r="AC76" s="44"/>
    </row>
    <row r="77" spans="1:29" s="43" customFormat="1" ht="68.25" customHeight="1">
      <c r="A77" s="41" t="str">
        <f t="shared" si="7"/>
        <v>5139</v>
      </c>
      <c r="B77" s="43" t="str">
        <f t="shared" si="8"/>
        <v>2 02 25139</v>
      </c>
      <c r="C77" s="57" t="s">
        <v>138</v>
      </c>
      <c r="D77" s="58" t="s">
        <v>139</v>
      </c>
      <c r="E77" s="50">
        <v>528666.4</v>
      </c>
      <c r="F77" s="48"/>
      <c r="G77" s="48"/>
      <c r="H77" s="48"/>
      <c r="I77" s="21"/>
      <c r="J77" s="21"/>
      <c r="K77" s="21"/>
      <c r="L77" s="21"/>
      <c r="M77" s="44"/>
      <c r="N77" s="44"/>
      <c r="O77" s="44"/>
      <c r="P77" s="44"/>
      <c r="Q77" s="44"/>
      <c r="R77" s="44"/>
      <c r="S77" s="44"/>
      <c r="T77" s="44"/>
      <c r="U77" s="44"/>
      <c r="V77" s="44"/>
      <c r="W77" s="44"/>
      <c r="X77" s="44"/>
      <c r="Y77" s="44"/>
      <c r="Z77" s="44"/>
      <c r="AA77" s="44"/>
      <c r="AB77" s="44"/>
      <c r="AC77" s="44"/>
    </row>
    <row r="78" spans="1:29" s="43" customFormat="1" ht="46.5" customHeight="1">
      <c r="A78" s="41" t="str">
        <f t="shared" si="7"/>
        <v>5163</v>
      </c>
      <c r="B78" s="43" t="str">
        <f t="shared" si="8"/>
        <v>2 02 25163</v>
      </c>
      <c r="C78" s="57" t="s">
        <v>140</v>
      </c>
      <c r="D78" s="58" t="s">
        <v>141</v>
      </c>
      <c r="E78" s="50">
        <v>54851.3</v>
      </c>
      <c r="F78" s="48"/>
      <c r="G78" s="48"/>
      <c r="H78" s="48"/>
      <c r="I78" s="21"/>
      <c r="J78" s="21"/>
      <c r="K78" s="21"/>
      <c r="L78" s="21"/>
      <c r="M78" s="44"/>
      <c r="N78" s="44"/>
      <c r="O78" s="44"/>
      <c r="P78" s="44"/>
      <c r="Q78" s="44"/>
      <c r="R78" s="44"/>
      <c r="S78" s="44"/>
      <c r="T78" s="44"/>
      <c r="U78" s="44"/>
      <c r="V78" s="44"/>
      <c r="W78" s="44"/>
      <c r="X78" s="44"/>
      <c r="Y78" s="44"/>
      <c r="Z78" s="44"/>
      <c r="AA78" s="44"/>
      <c r="AB78" s="44"/>
      <c r="AC78" s="44"/>
    </row>
    <row r="79" spans="1:29" s="43" customFormat="1" ht="100.5" customHeight="1">
      <c r="A79" s="41" t="str">
        <f t="shared" si="7"/>
        <v>5171</v>
      </c>
      <c r="B79" s="43" t="str">
        <f t="shared" si="8"/>
        <v>2 02 25171</v>
      </c>
      <c r="C79" s="57" t="s">
        <v>142</v>
      </c>
      <c r="D79" s="58" t="s">
        <v>143</v>
      </c>
      <c r="E79" s="50">
        <v>31677.1</v>
      </c>
      <c r="F79" s="48"/>
      <c r="G79" s="48"/>
      <c r="H79" s="48"/>
      <c r="I79" s="21"/>
      <c r="J79" s="21"/>
      <c r="K79" s="21"/>
      <c r="L79" s="21"/>
      <c r="M79" s="44"/>
      <c r="N79" s="44"/>
      <c r="O79" s="44"/>
      <c r="P79" s="44"/>
      <c r="Q79" s="44"/>
      <c r="R79" s="44"/>
      <c r="S79" s="44"/>
      <c r="T79" s="44"/>
      <c r="U79" s="44"/>
      <c r="V79" s="44"/>
      <c r="W79" s="44"/>
      <c r="X79" s="44"/>
      <c r="Y79" s="44"/>
      <c r="Z79" s="44"/>
      <c r="AA79" s="44"/>
      <c r="AB79" s="44"/>
      <c r="AC79" s="44"/>
    </row>
    <row r="80" spans="1:29" s="43" customFormat="1" ht="75">
      <c r="A80" s="41" t="str">
        <f t="shared" si="7"/>
        <v>5172</v>
      </c>
      <c r="B80" s="43" t="str">
        <f t="shared" si="8"/>
        <v>2 02 25172</v>
      </c>
      <c r="C80" s="57" t="s">
        <v>144</v>
      </c>
      <c r="D80" s="58" t="s">
        <v>145</v>
      </c>
      <c r="E80" s="50">
        <v>76988.399999999994</v>
      </c>
      <c r="F80" s="48"/>
      <c r="G80" s="48"/>
      <c r="H80" s="48"/>
      <c r="I80" s="21"/>
      <c r="J80" s="21"/>
      <c r="K80" s="21"/>
      <c r="L80" s="21"/>
      <c r="M80" s="44"/>
      <c r="N80" s="44"/>
      <c r="O80" s="44"/>
      <c r="P80" s="44"/>
      <c r="Q80" s="44"/>
      <c r="R80" s="44"/>
      <c r="S80" s="44"/>
      <c r="T80" s="44"/>
      <c r="U80" s="44"/>
      <c r="V80" s="44"/>
      <c r="W80" s="44"/>
      <c r="X80" s="44"/>
      <c r="Y80" s="44"/>
      <c r="Z80" s="44"/>
      <c r="AA80" s="44"/>
      <c r="AB80" s="44"/>
      <c r="AC80" s="44"/>
    </row>
    <row r="81" spans="1:29" s="43" customFormat="1" ht="45">
      <c r="A81" s="41" t="str">
        <f t="shared" si="7"/>
        <v>5177</v>
      </c>
      <c r="B81" s="43" t="str">
        <f t="shared" si="8"/>
        <v>2 02 25177</v>
      </c>
      <c r="C81" s="59" t="s">
        <v>146</v>
      </c>
      <c r="D81" s="58" t="s">
        <v>147</v>
      </c>
      <c r="E81" s="50">
        <v>20380.599999999999</v>
      </c>
      <c r="F81" s="48"/>
      <c r="G81" s="48"/>
      <c r="H81" s="48"/>
      <c r="I81" s="21"/>
      <c r="J81" s="21"/>
      <c r="K81" s="21"/>
      <c r="L81" s="21"/>
      <c r="M81" s="44"/>
      <c r="N81" s="44"/>
      <c r="O81" s="44"/>
      <c r="P81" s="44"/>
      <c r="Q81" s="44"/>
      <c r="R81" s="44"/>
      <c r="S81" s="44"/>
      <c r="T81" s="44"/>
      <c r="U81" s="44"/>
      <c r="V81" s="44"/>
      <c r="W81" s="44"/>
      <c r="X81" s="44"/>
      <c r="Y81" s="44"/>
      <c r="Z81" s="44"/>
      <c r="AA81" s="44"/>
      <c r="AB81" s="44"/>
      <c r="AC81" s="44"/>
    </row>
    <row r="82" spans="1:29" s="43" customFormat="1" ht="60">
      <c r="A82" s="41" t="str">
        <f t="shared" si="7"/>
        <v>5179</v>
      </c>
      <c r="B82" s="43" t="str">
        <f t="shared" si="8"/>
        <v>2 02 25179</v>
      </c>
      <c r="C82" s="57" t="s">
        <v>148</v>
      </c>
      <c r="D82" s="58" t="s">
        <v>149</v>
      </c>
      <c r="E82" s="50">
        <v>43904.9</v>
      </c>
      <c r="F82" s="48"/>
      <c r="G82" s="48"/>
      <c r="H82" s="48"/>
      <c r="I82" s="21"/>
      <c r="J82" s="21"/>
      <c r="K82" s="21"/>
      <c r="L82" s="21"/>
      <c r="M82" s="44"/>
      <c r="N82" s="44"/>
      <c r="O82" s="44"/>
      <c r="P82" s="44"/>
      <c r="Q82" s="44"/>
      <c r="R82" s="44"/>
      <c r="S82" s="44"/>
      <c r="T82" s="44"/>
      <c r="U82" s="44"/>
      <c r="V82" s="44"/>
      <c r="W82" s="44"/>
      <c r="X82" s="44"/>
      <c r="Y82" s="44"/>
      <c r="Z82" s="44"/>
      <c r="AA82" s="44"/>
      <c r="AB82" s="44"/>
      <c r="AC82" s="44"/>
    </row>
    <row r="83" spans="1:29" s="43" customFormat="1" ht="45">
      <c r="A83" s="41" t="str">
        <f t="shared" si="7"/>
        <v>5190</v>
      </c>
      <c r="B83" s="43" t="str">
        <f t="shared" si="8"/>
        <v>2 02 25190</v>
      </c>
      <c r="C83" s="57" t="s">
        <v>150</v>
      </c>
      <c r="D83" s="58" t="s">
        <v>151</v>
      </c>
      <c r="E83" s="50">
        <v>8921.1</v>
      </c>
      <c r="F83" s="48"/>
      <c r="G83" s="48"/>
      <c r="H83" s="48"/>
      <c r="I83" s="21"/>
      <c r="J83" s="21"/>
      <c r="K83" s="21"/>
      <c r="L83" s="21"/>
      <c r="M83" s="44"/>
      <c r="N83" s="44"/>
      <c r="O83" s="44"/>
      <c r="P83" s="44"/>
      <c r="Q83" s="44"/>
      <c r="R83" s="44"/>
      <c r="S83" s="44"/>
      <c r="T83" s="44"/>
      <c r="U83" s="44"/>
      <c r="V83" s="44"/>
      <c r="W83" s="44"/>
      <c r="X83" s="44"/>
      <c r="Y83" s="44"/>
      <c r="Z83" s="44"/>
      <c r="AA83" s="44"/>
      <c r="AB83" s="44"/>
      <c r="AC83" s="44"/>
    </row>
    <row r="84" spans="1:29" s="43" customFormat="1" ht="45">
      <c r="A84" s="41" t="str">
        <f t="shared" si="7"/>
        <v>5192</v>
      </c>
      <c r="B84" s="43" t="str">
        <f t="shared" si="8"/>
        <v>2 02 25192</v>
      </c>
      <c r="C84" s="57" t="s">
        <v>152</v>
      </c>
      <c r="D84" s="58" t="s">
        <v>153</v>
      </c>
      <c r="E84" s="50">
        <v>29277</v>
      </c>
      <c r="F84" s="48"/>
      <c r="G84" s="48"/>
      <c r="H84" s="48"/>
      <c r="I84" s="21"/>
      <c r="J84" s="21"/>
      <c r="K84" s="21"/>
      <c r="L84" s="21"/>
      <c r="M84" s="44"/>
      <c r="N84" s="44"/>
      <c r="O84" s="44"/>
      <c r="P84" s="44"/>
      <c r="Q84" s="44"/>
      <c r="R84" s="44"/>
      <c r="S84" s="44"/>
      <c r="T84" s="44"/>
      <c r="U84" s="44"/>
      <c r="V84" s="44"/>
      <c r="W84" s="44"/>
      <c r="X84" s="44"/>
      <c r="Y84" s="44"/>
      <c r="Z84" s="44"/>
      <c r="AA84" s="44"/>
      <c r="AB84" s="44"/>
      <c r="AC84" s="44"/>
    </row>
    <row r="85" spans="1:29" s="43" customFormat="1" ht="36.75" customHeight="1">
      <c r="A85" s="41" t="str">
        <f t="shared" si="7"/>
        <v>5195</v>
      </c>
      <c r="B85" s="43" t="str">
        <f t="shared" si="8"/>
        <v>2 02 25195</v>
      </c>
      <c r="C85" s="57" t="s">
        <v>154</v>
      </c>
      <c r="D85" s="58" t="s">
        <v>155</v>
      </c>
      <c r="E85" s="50">
        <v>790756.1</v>
      </c>
      <c r="F85" s="48"/>
      <c r="G85" s="48"/>
      <c r="H85" s="48"/>
      <c r="I85" s="21"/>
      <c r="J85" s="21"/>
      <c r="K85" s="21"/>
      <c r="L85" s="21"/>
      <c r="M85" s="44"/>
      <c r="N85" s="44"/>
      <c r="O85" s="44"/>
      <c r="P85" s="44"/>
      <c r="Q85" s="44"/>
      <c r="R85" s="44"/>
      <c r="S85" s="44"/>
      <c r="T85" s="44"/>
      <c r="U85" s="44"/>
      <c r="V85" s="44"/>
      <c r="W85" s="44"/>
      <c r="X85" s="44"/>
      <c r="Y85" s="44"/>
      <c r="Z85" s="44"/>
      <c r="AA85" s="44"/>
      <c r="AB85" s="44"/>
      <c r="AC85" s="44"/>
    </row>
    <row r="86" spans="1:29" s="43" customFormat="1" ht="30">
      <c r="A86" s="41" t="str">
        <f t="shared" si="7"/>
        <v>5201</v>
      </c>
      <c r="B86" s="43" t="str">
        <f t="shared" si="8"/>
        <v>2 02 25201</v>
      </c>
      <c r="C86" s="57" t="s">
        <v>156</v>
      </c>
      <c r="D86" s="58" t="s">
        <v>157</v>
      </c>
      <c r="E86" s="50">
        <v>6847.6</v>
      </c>
      <c r="F86" s="48"/>
      <c r="G86" s="48"/>
      <c r="H86" s="48"/>
      <c r="I86" s="21"/>
      <c r="J86" s="21"/>
      <c r="K86" s="21"/>
      <c r="L86" s="21"/>
      <c r="M86" s="44"/>
      <c r="N86" s="44"/>
      <c r="O86" s="44"/>
      <c r="P86" s="44"/>
      <c r="Q86" s="44"/>
      <c r="R86" s="44"/>
      <c r="S86" s="44"/>
      <c r="T86" s="44"/>
      <c r="U86" s="44"/>
      <c r="V86" s="44"/>
      <c r="W86" s="44"/>
      <c r="X86" s="44"/>
      <c r="Y86" s="44"/>
      <c r="Z86" s="44"/>
      <c r="AA86" s="44"/>
      <c r="AB86" s="44"/>
      <c r="AC86" s="44"/>
    </row>
    <row r="87" spans="1:29" s="43" customFormat="1" ht="45">
      <c r="A87" s="41" t="str">
        <f t="shared" si="7"/>
        <v>5202</v>
      </c>
      <c r="B87" s="43" t="str">
        <f t="shared" si="8"/>
        <v>2 02 25202</v>
      </c>
      <c r="C87" s="57" t="s">
        <v>158</v>
      </c>
      <c r="D87" s="58" t="s">
        <v>159</v>
      </c>
      <c r="E87" s="50">
        <v>11083.3</v>
      </c>
      <c r="F87" s="48"/>
      <c r="G87" s="48"/>
      <c r="H87" s="48"/>
      <c r="I87" s="21"/>
      <c r="J87" s="21"/>
      <c r="K87" s="21"/>
      <c r="L87" s="21"/>
      <c r="M87" s="44"/>
      <c r="N87" s="44"/>
      <c r="O87" s="44"/>
      <c r="P87" s="44"/>
      <c r="Q87" s="44"/>
      <c r="R87" s="44"/>
      <c r="S87" s="44"/>
      <c r="T87" s="44"/>
      <c r="U87" s="44"/>
      <c r="V87" s="44"/>
      <c r="W87" s="44"/>
      <c r="X87" s="44"/>
      <c r="Y87" s="44"/>
      <c r="Z87" s="44"/>
      <c r="AA87" s="44"/>
      <c r="AB87" s="44"/>
      <c r="AC87" s="44"/>
    </row>
    <row r="88" spans="1:29" s="43" customFormat="1" ht="90">
      <c r="A88" s="41" t="str">
        <f t="shared" si="7"/>
        <v>5229</v>
      </c>
      <c r="B88" s="43" t="str">
        <f t="shared" si="8"/>
        <v>2 02 25229</v>
      </c>
      <c r="C88" s="57" t="s">
        <v>160</v>
      </c>
      <c r="D88" s="58" t="s">
        <v>161</v>
      </c>
      <c r="E88" s="50">
        <v>239.1</v>
      </c>
      <c r="F88" s="48"/>
      <c r="G88" s="48"/>
      <c r="H88" s="48"/>
      <c r="I88" s="21"/>
      <c r="J88" s="21"/>
      <c r="K88" s="21"/>
      <c r="L88" s="21"/>
      <c r="M88" s="44"/>
      <c r="N88" s="44"/>
      <c r="O88" s="44"/>
      <c r="P88" s="44"/>
      <c r="Q88" s="44"/>
      <c r="R88" s="44"/>
      <c r="S88" s="44"/>
      <c r="T88" s="44"/>
      <c r="U88" s="44"/>
      <c r="V88" s="44"/>
      <c r="W88" s="44"/>
      <c r="X88" s="44"/>
      <c r="Y88" s="44"/>
      <c r="Z88" s="44"/>
      <c r="AA88" s="44"/>
      <c r="AB88" s="44"/>
      <c r="AC88" s="44"/>
    </row>
    <row r="89" spans="1:29" s="43" customFormat="1" ht="55.5" customHeight="1">
      <c r="A89" s="41" t="str">
        <f t="shared" si="7"/>
        <v>5239</v>
      </c>
      <c r="B89" s="43" t="str">
        <f t="shared" si="8"/>
        <v>2 02 25239</v>
      </c>
      <c r="C89" s="57" t="s">
        <v>162</v>
      </c>
      <c r="D89" s="58" t="s">
        <v>163</v>
      </c>
      <c r="E89" s="50">
        <v>2206806.1</v>
      </c>
      <c r="F89" s="48"/>
      <c r="G89" s="48"/>
      <c r="H89" s="48"/>
      <c r="I89" s="21"/>
      <c r="J89" s="21"/>
      <c r="K89" s="21"/>
      <c r="L89" s="21"/>
      <c r="M89" s="44"/>
      <c r="N89" s="44"/>
      <c r="O89" s="44"/>
      <c r="P89" s="44"/>
      <c r="Q89" s="44"/>
      <c r="R89" s="44"/>
      <c r="S89" s="44"/>
      <c r="T89" s="44"/>
      <c r="U89" s="44"/>
      <c r="V89" s="44"/>
      <c r="W89" s="44"/>
      <c r="X89" s="44"/>
      <c r="Y89" s="44"/>
      <c r="Z89" s="44"/>
      <c r="AA89" s="44"/>
      <c r="AB89" s="44"/>
      <c r="AC89" s="44"/>
    </row>
    <row r="90" spans="1:29" s="43" customFormat="1" ht="55.5" customHeight="1">
      <c r="A90" s="41" t="str">
        <f t="shared" si="7"/>
        <v>5243</v>
      </c>
      <c r="B90" s="43" t="str">
        <f t="shared" si="8"/>
        <v>2 02 25243</v>
      </c>
      <c r="C90" s="57" t="s">
        <v>164</v>
      </c>
      <c r="D90" s="58" t="s">
        <v>165</v>
      </c>
      <c r="E90" s="50">
        <v>381870.7</v>
      </c>
      <c r="F90" s="48"/>
      <c r="G90" s="48"/>
      <c r="H90" s="48"/>
      <c r="I90" s="21"/>
      <c r="J90" s="21"/>
      <c r="K90" s="21"/>
      <c r="L90" s="21"/>
      <c r="M90" s="44"/>
      <c r="N90" s="44"/>
      <c r="O90" s="44"/>
      <c r="P90" s="44"/>
      <c r="Q90" s="44"/>
      <c r="R90" s="44"/>
      <c r="S90" s="44"/>
      <c r="T90" s="44"/>
      <c r="U90" s="44"/>
      <c r="V90" s="44"/>
      <c r="W90" s="44"/>
      <c r="X90" s="44"/>
      <c r="Y90" s="44"/>
      <c r="Z90" s="44"/>
      <c r="AA90" s="44"/>
      <c r="AB90" s="44"/>
      <c r="AC90" s="44"/>
    </row>
    <row r="91" spans="1:29" s="43" customFormat="1" ht="90">
      <c r="A91" s="41" t="str">
        <f t="shared" si="7"/>
        <v>5256</v>
      </c>
      <c r="B91" s="43" t="str">
        <f t="shared" si="8"/>
        <v>2 02 25256</v>
      </c>
      <c r="C91" s="57" t="s">
        <v>166</v>
      </c>
      <c r="D91" s="58" t="s">
        <v>167</v>
      </c>
      <c r="E91" s="50">
        <v>12870</v>
      </c>
      <c r="F91" s="48"/>
      <c r="G91" s="48"/>
      <c r="H91" s="48"/>
      <c r="I91" s="21"/>
      <c r="J91" s="21"/>
      <c r="K91" s="21"/>
      <c r="L91" s="21"/>
      <c r="M91" s="44"/>
      <c r="N91" s="44"/>
      <c r="O91" s="44"/>
      <c r="P91" s="44"/>
      <c r="Q91" s="44"/>
      <c r="R91" s="44"/>
      <c r="S91" s="44"/>
      <c r="T91" s="44"/>
      <c r="U91" s="44"/>
      <c r="V91" s="44"/>
      <c r="W91" s="44"/>
      <c r="X91" s="44"/>
      <c r="Y91" s="44"/>
      <c r="Z91" s="44"/>
      <c r="AA91" s="44"/>
      <c r="AB91" s="44"/>
      <c r="AC91" s="44"/>
    </row>
    <row r="92" spans="1:29" s="43" customFormat="1" ht="60">
      <c r="A92" s="41" t="str">
        <f t="shared" si="7"/>
        <v>5281</v>
      </c>
      <c r="B92" s="43" t="str">
        <f t="shared" si="8"/>
        <v>2 02 25281</v>
      </c>
      <c r="C92" s="57" t="s">
        <v>168</v>
      </c>
      <c r="D92" s="58" t="s">
        <v>169</v>
      </c>
      <c r="E92" s="50">
        <v>2367.4</v>
      </c>
      <c r="F92" s="48"/>
      <c r="G92" s="48"/>
      <c r="H92" s="48"/>
      <c r="I92" s="21"/>
      <c r="J92" s="21"/>
      <c r="K92" s="21"/>
      <c r="L92" s="21"/>
      <c r="M92" s="44"/>
      <c r="N92" s="44"/>
      <c r="O92" s="44"/>
      <c r="P92" s="44"/>
      <c r="Q92" s="44"/>
      <c r="R92" s="44"/>
      <c r="S92" s="44"/>
      <c r="T92" s="44"/>
      <c r="U92" s="44"/>
      <c r="V92" s="44"/>
      <c r="W92" s="44"/>
      <c r="X92" s="44"/>
      <c r="Y92" s="44"/>
      <c r="Z92" s="44"/>
      <c r="AA92" s="44"/>
      <c r="AB92" s="44"/>
      <c r="AC92" s="44"/>
    </row>
    <row r="93" spans="1:29" s="43" customFormat="1" ht="75">
      <c r="A93" s="41" t="str">
        <f t="shared" si="7"/>
        <v>5299</v>
      </c>
      <c r="B93" s="43" t="str">
        <f t="shared" si="8"/>
        <v>2 02 25299</v>
      </c>
      <c r="C93" s="57" t="s">
        <v>170</v>
      </c>
      <c r="D93" s="58" t="s">
        <v>171</v>
      </c>
      <c r="E93" s="50">
        <v>481.9</v>
      </c>
      <c r="F93" s="48"/>
      <c r="G93" s="48"/>
      <c r="H93" s="48"/>
      <c r="I93" s="21"/>
      <c r="J93" s="21"/>
      <c r="K93" s="21"/>
      <c r="L93" s="21"/>
      <c r="M93" s="44"/>
      <c r="N93" s="44"/>
      <c r="O93" s="44"/>
      <c r="P93" s="44"/>
      <c r="Q93" s="44"/>
      <c r="R93" s="44"/>
      <c r="S93" s="44"/>
      <c r="T93" s="44"/>
      <c r="U93" s="44"/>
      <c r="V93" s="44"/>
      <c r="W93" s="44"/>
      <c r="X93" s="44"/>
      <c r="Y93" s="44"/>
      <c r="Z93" s="44"/>
      <c r="AA93" s="44"/>
      <c r="AB93" s="44"/>
      <c r="AC93" s="44"/>
    </row>
    <row r="94" spans="1:29" s="43" customFormat="1" ht="67.5" customHeight="1">
      <c r="A94" s="41" t="str">
        <f t="shared" si="7"/>
        <v>5300</v>
      </c>
      <c r="B94" s="43" t="str">
        <f t="shared" si="8"/>
        <v>2 02 25300</v>
      </c>
      <c r="C94" s="57" t="s">
        <v>172</v>
      </c>
      <c r="D94" s="58" t="s">
        <v>173</v>
      </c>
      <c r="E94" s="50">
        <v>20894</v>
      </c>
      <c r="F94" s="48"/>
      <c r="G94" s="48"/>
      <c r="H94" s="48"/>
      <c r="I94" s="21"/>
      <c r="J94" s="21"/>
      <c r="K94" s="21"/>
      <c r="L94" s="21"/>
      <c r="M94" s="44"/>
      <c r="N94" s="44"/>
      <c r="O94" s="44"/>
      <c r="P94" s="44"/>
      <c r="Q94" s="44"/>
      <c r="R94" s="44"/>
      <c r="S94" s="44"/>
      <c r="T94" s="44"/>
      <c r="U94" s="44"/>
      <c r="V94" s="44"/>
      <c r="W94" s="44"/>
      <c r="X94" s="44"/>
      <c r="Y94" s="44"/>
      <c r="Z94" s="44"/>
      <c r="AA94" s="44"/>
      <c r="AB94" s="44"/>
      <c r="AC94" s="44"/>
    </row>
    <row r="95" spans="1:29" s="43" customFormat="1" ht="60">
      <c r="A95" s="41" t="str">
        <f t="shared" si="7"/>
        <v>5304</v>
      </c>
      <c r="B95" s="43" t="str">
        <f t="shared" si="8"/>
        <v>2 02 25304</v>
      </c>
      <c r="C95" s="57" t="s">
        <v>174</v>
      </c>
      <c r="D95" s="58" t="s">
        <v>175</v>
      </c>
      <c r="E95" s="50">
        <v>439724.3</v>
      </c>
      <c r="F95" s="48"/>
      <c r="G95" s="48"/>
      <c r="H95" s="48"/>
      <c r="J95" s="21"/>
      <c r="K95" s="21"/>
      <c r="L95" s="21"/>
      <c r="M95" s="44"/>
      <c r="N95" s="44"/>
      <c r="O95" s="44"/>
      <c r="P95" s="44"/>
      <c r="Q95" s="44"/>
      <c r="R95" s="44"/>
      <c r="S95" s="44"/>
      <c r="T95" s="44"/>
      <c r="U95" s="44"/>
      <c r="V95" s="44"/>
      <c r="W95" s="44"/>
      <c r="X95" s="44"/>
      <c r="Y95" s="44"/>
      <c r="Z95" s="44"/>
      <c r="AA95" s="44"/>
      <c r="AB95" s="44"/>
      <c r="AC95" s="44"/>
    </row>
    <row r="96" spans="1:29" s="43" customFormat="1" ht="45">
      <c r="A96" s="41" t="str">
        <f t="shared" si="7"/>
        <v>5305</v>
      </c>
      <c r="B96" s="43" t="str">
        <f t="shared" si="8"/>
        <v>2 02 25305</v>
      </c>
      <c r="C96" s="57" t="s">
        <v>176</v>
      </c>
      <c r="D96" s="58" t="s">
        <v>177</v>
      </c>
      <c r="E96" s="50">
        <v>5452</v>
      </c>
      <c r="F96" s="48"/>
      <c r="G96" s="48"/>
      <c r="H96" s="48"/>
      <c r="I96" s="21"/>
      <c r="J96" s="21"/>
      <c r="K96" s="21"/>
      <c r="L96" s="21"/>
      <c r="M96" s="44"/>
      <c r="N96" s="44"/>
      <c r="O96" s="44"/>
      <c r="P96" s="44"/>
      <c r="Q96" s="44"/>
      <c r="R96" s="44"/>
      <c r="S96" s="44"/>
      <c r="T96" s="44"/>
      <c r="U96" s="44"/>
      <c r="V96" s="44"/>
      <c r="W96" s="44"/>
      <c r="X96" s="44"/>
      <c r="Y96" s="44"/>
      <c r="Z96" s="44"/>
      <c r="AA96" s="44"/>
      <c r="AB96" s="44"/>
      <c r="AC96" s="44"/>
    </row>
    <row r="97" spans="1:29" s="43" customFormat="1" ht="63" customHeight="1">
      <c r="A97" s="41" t="str">
        <f t="shared" si="7"/>
        <v>5321</v>
      </c>
      <c r="B97" s="43" t="str">
        <f t="shared" si="8"/>
        <v>2 02 25321</v>
      </c>
      <c r="C97" s="57" t="s">
        <v>178</v>
      </c>
      <c r="D97" s="58" t="s">
        <v>179</v>
      </c>
      <c r="E97" s="50">
        <v>1000000</v>
      </c>
      <c r="F97" s="48"/>
      <c r="G97" s="48"/>
      <c r="H97" s="48"/>
      <c r="I97" s="21"/>
      <c r="J97" s="21"/>
      <c r="K97" s="21"/>
      <c r="L97" s="21"/>
      <c r="M97" s="44"/>
      <c r="N97" s="44"/>
      <c r="O97" s="44"/>
      <c r="P97" s="44"/>
      <c r="Q97" s="44"/>
      <c r="R97" s="44"/>
      <c r="S97" s="44"/>
      <c r="T97" s="44"/>
      <c r="U97" s="44"/>
      <c r="V97" s="44"/>
      <c r="W97" s="44"/>
      <c r="X97" s="44"/>
      <c r="Y97" s="44"/>
      <c r="Z97" s="44"/>
      <c r="AA97" s="44"/>
      <c r="AB97" s="44"/>
      <c r="AC97" s="44"/>
    </row>
    <row r="98" spans="1:29" s="43" customFormat="1" ht="45">
      <c r="A98" s="41" t="str">
        <f t="shared" si="7"/>
        <v>5358</v>
      </c>
      <c r="B98" s="43" t="str">
        <f t="shared" si="8"/>
        <v>2 02 25358</v>
      </c>
      <c r="C98" s="57" t="s">
        <v>180</v>
      </c>
      <c r="D98" s="58" t="s">
        <v>181</v>
      </c>
      <c r="E98" s="50">
        <v>474.7</v>
      </c>
      <c r="F98" s="48"/>
      <c r="G98" s="48"/>
      <c r="H98" s="48"/>
      <c r="I98" s="21"/>
      <c r="J98" s="21"/>
      <c r="K98" s="21"/>
      <c r="L98" s="21"/>
      <c r="M98" s="44"/>
      <c r="N98" s="44"/>
      <c r="O98" s="44"/>
      <c r="P98" s="44"/>
      <c r="Q98" s="44"/>
      <c r="R98" s="44"/>
      <c r="S98" s="44"/>
      <c r="T98" s="44"/>
      <c r="U98" s="44"/>
      <c r="V98" s="44"/>
      <c r="W98" s="44"/>
      <c r="X98" s="44"/>
      <c r="Y98" s="44"/>
      <c r="Z98" s="44"/>
      <c r="AA98" s="44"/>
      <c r="AB98" s="44"/>
      <c r="AC98" s="44"/>
    </row>
    <row r="99" spans="1:29" s="43" customFormat="1" ht="45">
      <c r="A99" s="41" t="str">
        <f t="shared" si="7"/>
        <v>5365</v>
      </c>
      <c r="B99" s="43" t="str">
        <f t="shared" si="8"/>
        <v>2 02 25365</v>
      </c>
      <c r="C99" s="57" t="s">
        <v>182</v>
      </c>
      <c r="D99" s="58" t="s">
        <v>183</v>
      </c>
      <c r="E99" s="50">
        <f>289530.5+15237.38</f>
        <v>304767.88</v>
      </c>
      <c r="F99" s="48"/>
      <c r="G99" s="48"/>
      <c r="H99" s="48"/>
      <c r="I99" s="21"/>
      <c r="J99" s="21"/>
      <c r="K99" s="21"/>
      <c r="L99" s="21"/>
      <c r="M99" s="44"/>
      <c r="N99" s="44"/>
      <c r="O99" s="44"/>
      <c r="P99" s="44"/>
      <c r="Q99" s="44"/>
      <c r="R99" s="44"/>
      <c r="S99" s="44"/>
      <c r="T99" s="44"/>
      <c r="U99" s="44"/>
      <c r="V99" s="44"/>
      <c r="W99" s="44"/>
      <c r="X99" s="44"/>
      <c r="Y99" s="44"/>
      <c r="Z99" s="44"/>
      <c r="AA99" s="44"/>
      <c r="AB99" s="44"/>
      <c r="AC99" s="44"/>
    </row>
    <row r="100" spans="1:29" s="43" customFormat="1" ht="40.5" customHeight="1">
      <c r="A100" s="41" t="str">
        <f t="shared" si="7"/>
        <v>5372</v>
      </c>
      <c r="B100" s="43" t="str">
        <f t="shared" si="8"/>
        <v>2 02 25372</v>
      </c>
      <c r="C100" s="57" t="s">
        <v>184</v>
      </c>
      <c r="D100" s="60" t="s">
        <v>185</v>
      </c>
      <c r="E100" s="50">
        <v>327505.7</v>
      </c>
      <c r="F100" s="48"/>
      <c r="G100" s="48"/>
      <c r="H100" s="48"/>
      <c r="I100" s="21"/>
      <c r="J100" s="21"/>
      <c r="K100" s="21"/>
      <c r="L100" s="21"/>
      <c r="M100" s="44"/>
      <c r="N100" s="44"/>
      <c r="O100" s="44"/>
      <c r="P100" s="44"/>
      <c r="Q100" s="44"/>
      <c r="R100" s="44"/>
      <c r="S100" s="44"/>
      <c r="T100" s="44"/>
      <c r="U100" s="44"/>
      <c r="V100" s="44"/>
      <c r="W100" s="44"/>
      <c r="X100" s="44"/>
      <c r="Y100" s="44"/>
      <c r="Z100" s="44"/>
      <c r="AA100" s="44"/>
      <c r="AB100" s="44"/>
      <c r="AC100" s="44"/>
    </row>
    <row r="101" spans="1:29" s="43" customFormat="1" ht="82.5" customHeight="1">
      <c r="A101" s="41"/>
      <c r="C101" s="57" t="s">
        <v>186</v>
      </c>
      <c r="D101" s="60" t="s">
        <v>187</v>
      </c>
      <c r="E101" s="50">
        <v>13272.8</v>
      </c>
      <c r="F101" s="48"/>
      <c r="G101" s="48"/>
      <c r="H101" s="48"/>
      <c r="I101" s="21"/>
      <c r="J101" s="21"/>
      <c r="K101" s="21"/>
      <c r="L101" s="21"/>
      <c r="M101" s="44"/>
      <c r="N101" s="44"/>
      <c r="O101" s="44"/>
      <c r="P101" s="44"/>
      <c r="Q101" s="44"/>
      <c r="R101" s="44"/>
      <c r="S101" s="44"/>
      <c r="T101" s="44"/>
      <c r="U101" s="44"/>
      <c r="V101" s="44"/>
      <c r="W101" s="44"/>
      <c r="X101" s="44"/>
      <c r="Y101" s="44"/>
      <c r="Z101" s="44"/>
      <c r="AA101" s="44"/>
      <c r="AB101" s="44"/>
      <c r="AC101" s="44"/>
    </row>
    <row r="102" spans="1:29" s="43" customFormat="1" ht="52.5" customHeight="1">
      <c r="A102" s="41" t="str">
        <f t="shared" ref="A102" si="9">RIGHT(B102,4)</f>
        <v>5394</v>
      </c>
      <c r="B102" s="43" t="str">
        <f t="shared" ref="B102" si="10">LEFT(C102,10)</f>
        <v>2 02 25394</v>
      </c>
      <c r="C102" s="57" t="s">
        <v>188</v>
      </c>
      <c r="D102" s="60" t="s">
        <v>189</v>
      </c>
      <c r="E102" s="50">
        <f>590825.2+575300</f>
        <v>1166125.2</v>
      </c>
      <c r="F102" s="48"/>
      <c r="G102" s="48"/>
      <c r="H102" s="48"/>
      <c r="I102" s="21"/>
      <c r="J102" s="21"/>
      <c r="K102" s="21"/>
      <c r="L102" s="21"/>
      <c r="M102" s="44"/>
      <c r="N102" s="44"/>
      <c r="O102" s="44"/>
      <c r="P102" s="44"/>
      <c r="Q102" s="44"/>
      <c r="R102" s="44"/>
      <c r="S102" s="44"/>
      <c r="T102" s="44"/>
      <c r="U102" s="44"/>
      <c r="V102" s="44"/>
      <c r="W102" s="44"/>
      <c r="X102" s="44"/>
      <c r="Y102" s="44"/>
      <c r="Z102" s="44"/>
      <c r="AA102" s="44"/>
      <c r="AB102" s="44"/>
      <c r="AC102" s="44"/>
    </row>
    <row r="103" spans="1:29" s="43" customFormat="1" ht="75">
      <c r="A103" s="41" t="str">
        <f t="shared" si="7"/>
        <v>5402</v>
      </c>
      <c r="B103" s="43" t="str">
        <f t="shared" si="8"/>
        <v>2 02 25402</v>
      </c>
      <c r="C103" s="57" t="s">
        <v>190</v>
      </c>
      <c r="D103" s="58" t="s">
        <v>191</v>
      </c>
      <c r="E103" s="50">
        <v>289.3</v>
      </c>
      <c r="F103" s="48"/>
      <c r="H103" s="48"/>
      <c r="I103" s="21"/>
      <c r="J103" s="21"/>
      <c r="K103" s="21"/>
      <c r="L103" s="21"/>
      <c r="M103" s="44"/>
      <c r="N103" s="44"/>
      <c r="O103" s="44"/>
      <c r="P103" s="44"/>
      <c r="Q103" s="44"/>
      <c r="R103" s="44"/>
      <c r="S103" s="44"/>
      <c r="T103" s="44"/>
      <c r="U103" s="44"/>
      <c r="V103" s="44"/>
      <c r="W103" s="44"/>
      <c r="X103" s="44"/>
      <c r="Y103" s="44"/>
      <c r="Z103" s="44"/>
      <c r="AA103" s="44"/>
      <c r="AB103" s="44"/>
      <c r="AC103" s="44"/>
    </row>
    <row r="104" spans="1:29" s="43" customFormat="1" ht="66" customHeight="1">
      <c r="A104" s="41" t="str">
        <f t="shared" si="7"/>
        <v>5404</v>
      </c>
      <c r="B104" s="43" t="str">
        <f t="shared" si="8"/>
        <v>2 02 25404</v>
      </c>
      <c r="C104" s="57" t="s">
        <v>192</v>
      </c>
      <c r="D104" s="58" t="s">
        <v>193</v>
      </c>
      <c r="E104" s="50">
        <v>580302</v>
      </c>
      <c r="F104" s="48"/>
      <c r="H104" s="48"/>
      <c r="I104" s="21"/>
      <c r="J104" s="21"/>
      <c r="K104" s="21"/>
      <c r="L104" s="21"/>
      <c r="M104" s="44"/>
      <c r="N104" s="44"/>
      <c r="O104" s="44"/>
      <c r="P104" s="44"/>
      <c r="Q104" s="44"/>
      <c r="R104" s="44"/>
      <c r="S104" s="44"/>
      <c r="T104" s="44"/>
      <c r="U104" s="44"/>
      <c r="V104" s="44"/>
      <c r="W104" s="44"/>
      <c r="X104" s="44"/>
      <c r="Y104" s="44"/>
      <c r="Z104" s="44"/>
      <c r="AA104" s="44"/>
      <c r="AB104" s="44"/>
      <c r="AC104" s="44"/>
    </row>
    <row r="105" spans="1:29" s="43" customFormat="1" ht="60">
      <c r="A105" s="41" t="str">
        <f t="shared" si="7"/>
        <v>5424</v>
      </c>
      <c r="B105" s="43" t="str">
        <f t="shared" si="8"/>
        <v>2 02 25424</v>
      </c>
      <c r="C105" s="57" t="s">
        <v>194</v>
      </c>
      <c r="D105" s="58" t="s">
        <v>195</v>
      </c>
      <c r="E105" s="50">
        <v>144768</v>
      </c>
      <c r="F105" s="48"/>
      <c r="G105" s="48"/>
      <c r="H105" s="48"/>
      <c r="I105" s="21"/>
      <c r="J105" s="21"/>
      <c r="K105" s="21"/>
      <c r="L105" s="21"/>
      <c r="M105" s="44"/>
      <c r="N105" s="44"/>
      <c r="O105" s="44"/>
      <c r="P105" s="44"/>
      <c r="Q105" s="44"/>
      <c r="R105" s="44"/>
      <c r="S105" s="44"/>
      <c r="T105" s="44"/>
      <c r="U105" s="44"/>
      <c r="V105" s="44"/>
      <c r="W105" s="44"/>
      <c r="X105" s="44"/>
      <c r="Y105" s="44"/>
      <c r="Z105" s="44"/>
      <c r="AA105" s="44"/>
      <c r="AB105" s="44"/>
      <c r="AC105" s="44"/>
    </row>
    <row r="106" spans="1:29" s="43" customFormat="1" ht="32.25" customHeight="1">
      <c r="A106" s="41" t="str">
        <f t="shared" si="7"/>
        <v>5453</v>
      </c>
      <c r="B106" s="43" t="str">
        <f t="shared" si="8"/>
        <v>2 02 25453</v>
      </c>
      <c r="C106" s="57" t="s">
        <v>196</v>
      </c>
      <c r="D106" s="58" t="s">
        <v>197</v>
      </c>
      <c r="E106" s="50">
        <v>600</v>
      </c>
      <c r="F106" s="48"/>
      <c r="G106" s="48"/>
      <c r="H106" s="48"/>
      <c r="I106" s="21"/>
      <c r="J106" s="21"/>
      <c r="K106" s="21"/>
      <c r="L106" s="21"/>
      <c r="M106" s="44"/>
      <c r="N106" s="44"/>
      <c r="O106" s="44"/>
      <c r="P106" s="44"/>
      <c r="Q106" s="44"/>
      <c r="R106" s="44"/>
      <c r="S106" s="44"/>
      <c r="T106" s="44"/>
      <c r="U106" s="44"/>
      <c r="V106" s="44"/>
      <c r="W106" s="44"/>
      <c r="X106" s="44"/>
      <c r="Y106" s="44"/>
      <c r="Z106" s="44"/>
      <c r="AA106" s="44"/>
      <c r="AB106" s="44"/>
      <c r="AC106" s="44"/>
    </row>
    <row r="107" spans="1:29" s="43" customFormat="1" ht="34.5" customHeight="1">
      <c r="A107" s="41" t="str">
        <f t="shared" si="7"/>
        <v>5454</v>
      </c>
      <c r="B107" s="43" t="str">
        <f t="shared" si="8"/>
        <v>2 02 25454</v>
      </c>
      <c r="C107" s="57" t="s">
        <v>198</v>
      </c>
      <c r="D107" s="58" t="s">
        <v>199</v>
      </c>
      <c r="E107" s="50">
        <v>14850</v>
      </c>
      <c r="F107" s="48"/>
      <c r="G107" s="48"/>
      <c r="H107" s="48"/>
      <c r="I107" s="21"/>
      <c r="J107" s="21"/>
      <c r="K107" s="21"/>
      <c r="L107" s="21"/>
      <c r="M107" s="44"/>
      <c r="N107" s="44"/>
      <c r="O107" s="44"/>
      <c r="P107" s="44"/>
      <c r="Q107" s="44"/>
      <c r="R107" s="44"/>
      <c r="S107" s="44"/>
      <c r="T107" s="44"/>
      <c r="U107" s="44"/>
      <c r="V107" s="44"/>
      <c r="W107" s="44"/>
      <c r="X107" s="44"/>
      <c r="Y107" s="44"/>
      <c r="Z107" s="44"/>
      <c r="AA107" s="44"/>
      <c r="AB107" s="44"/>
      <c r="AC107" s="44"/>
    </row>
    <row r="108" spans="1:29" s="43" customFormat="1" ht="30">
      <c r="A108" s="41" t="str">
        <f t="shared" si="7"/>
        <v>5456</v>
      </c>
      <c r="B108" s="43" t="str">
        <f t="shared" si="8"/>
        <v>2 02 25456</v>
      </c>
      <c r="C108" s="57" t="s">
        <v>200</v>
      </c>
      <c r="D108" s="58" t="s">
        <v>201</v>
      </c>
      <c r="E108" s="50">
        <v>210000</v>
      </c>
      <c r="F108" s="48"/>
      <c r="G108" s="48"/>
      <c r="H108" s="48"/>
      <c r="I108" s="21"/>
      <c r="J108" s="21"/>
      <c r="K108" s="21"/>
      <c r="L108" s="21"/>
      <c r="M108" s="44"/>
      <c r="N108" s="44"/>
      <c r="O108" s="44"/>
      <c r="P108" s="44"/>
      <c r="Q108" s="44"/>
      <c r="R108" s="44"/>
      <c r="S108" s="44"/>
      <c r="T108" s="44"/>
      <c r="U108" s="44"/>
      <c r="V108" s="44"/>
      <c r="W108" s="44"/>
      <c r="X108" s="44"/>
      <c r="Y108" s="44"/>
      <c r="Z108" s="44"/>
      <c r="AA108" s="44"/>
      <c r="AB108" s="44"/>
      <c r="AC108" s="44"/>
    </row>
    <row r="109" spans="1:29" s="43" customFormat="1" ht="45">
      <c r="A109" s="41" t="str">
        <f t="shared" si="7"/>
        <v>5462</v>
      </c>
      <c r="B109" s="43" t="str">
        <f t="shared" si="8"/>
        <v>2 02 25462</v>
      </c>
      <c r="C109" s="57" t="s">
        <v>202</v>
      </c>
      <c r="D109" s="58" t="s">
        <v>203</v>
      </c>
      <c r="E109" s="50">
        <v>147.69999999999999</v>
      </c>
      <c r="F109" s="48"/>
      <c r="G109" s="48"/>
      <c r="H109" s="48"/>
      <c r="I109" s="21"/>
      <c r="J109" s="21"/>
      <c r="K109" s="21"/>
      <c r="L109" s="21"/>
      <c r="M109" s="44"/>
      <c r="N109" s="44"/>
      <c r="O109" s="44"/>
      <c r="P109" s="44"/>
      <c r="Q109" s="44"/>
      <c r="R109" s="44"/>
      <c r="S109" s="44"/>
      <c r="T109" s="44"/>
      <c r="U109" s="44"/>
      <c r="V109" s="44"/>
      <c r="W109" s="44"/>
      <c r="X109" s="44"/>
      <c r="Y109" s="44"/>
      <c r="Z109" s="44"/>
      <c r="AA109" s="44"/>
      <c r="AB109" s="44"/>
      <c r="AC109" s="44"/>
    </row>
    <row r="110" spans="1:29" s="43" customFormat="1" ht="60">
      <c r="A110" s="41" t="str">
        <f t="shared" si="7"/>
        <v>5466</v>
      </c>
      <c r="B110" s="43" t="str">
        <f t="shared" si="8"/>
        <v>2 02 25466</v>
      </c>
      <c r="C110" s="57" t="s">
        <v>204</v>
      </c>
      <c r="D110" s="58" t="s">
        <v>205</v>
      </c>
      <c r="E110" s="50">
        <v>5873.4</v>
      </c>
      <c r="F110" s="48"/>
      <c r="G110" s="48"/>
      <c r="H110" s="48"/>
      <c r="I110" s="21"/>
      <c r="J110" s="21"/>
      <c r="K110" s="21"/>
      <c r="L110" s="21"/>
      <c r="M110" s="44"/>
      <c r="N110" s="44"/>
      <c r="O110" s="44"/>
      <c r="P110" s="44"/>
      <c r="Q110" s="44"/>
      <c r="R110" s="44"/>
      <c r="S110" s="44"/>
      <c r="T110" s="44"/>
      <c r="U110" s="44"/>
      <c r="V110" s="44"/>
      <c r="W110" s="44"/>
      <c r="X110" s="44"/>
      <c r="Y110" s="44"/>
      <c r="Z110" s="44"/>
      <c r="AA110" s="44"/>
      <c r="AB110" s="44"/>
      <c r="AC110" s="44"/>
    </row>
    <row r="111" spans="1:29" s="43" customFormat="1" ht="60">
      <c r="A111" s="41" t="str">
        <f t="shared" si="7"/>
        <v>5467</v>
      </c>
      <c r="B111" s="43" t="str">
        <f t="shared" si="8"/>
        <v>2 02 25467</v>
      </c>
      <c r="C111" s="57" t="s">
        <v>206</v>
      </c>
      <c r="D111" s="58" t="s">
        <v>207</v>
      </c>
      <c r="E111" s="50">
        <v>5503.8</v>
      </c>
      <c r="F111" s="48"/>
      <c r="G111" s="48"/>
      <c r="H111" s="48"/>
      <c r="I111" s="21"/>
      <c r="J111" s="21"/>
      <c r="K111" s="21"/>
      <c r="L111" s="21"/>
      <c r="M111" s="44"/>
      <c r="N111" s="44"/>
      <c r="O111" s="44"/>
      <c r="P111" s="44"/>
      <c r="Q111" s="44"/>
      <c r="R111" s="44"/>
      <c r="S111" s="44"/>
      <c r="T111" s="44"/>
      <c r="U111" s="44"/>
      <c r="V111" s="44"/>
      <c r="W111" s="44"/>
      <c r="X111" s="44"/>
      <c r="Y111" s="44"/>
      <c r="Z111" s="44"/>
      <c r="AA111" s="44"/>
      <c r="AB111" s="44"/>
      <c r="AC111" s="44"/>
    </row>
    <row r="112" spans="1:29" s="43" customFormat="1" ht="30">
      <c r="A112" s="41" t="str">
        <f t="shared" si="7"/>
        <v>5480</v>
      </c>
      <c r="B112" s="43" t="str">
        <f t="shared" si="8"/>
        <v>2 02 25480</v>
      </c>
      <c r="C112" s="57" t="s">
        <v>208</v>
      </c>
      <c r="D112" s="58" t="s">
        <v>209</v>
      </c>
      <c r="E112" s="50">
        <v>93471</v>
      </c>
      <c r="F112" s="48"/>
      <c r="G112" s="48"/>
      <c r="H112" s="48"/>
      <c r="I112" s="21"/>
      <c r="J112" s="21"/>
      <c r="K112" s="21"/>
      <c r="L112" s="21"/>
      <c r="M112" s="44"/>
      <c r="N112" s="44"/>
      <c r="O112" s="44"/>
      <c r="P112" s="44"/>
      <c r="Q112" s="44"/>
      <c r="R112" s="44"/>
      <c r="S112" s="44"/>
      <c r="T112" s="44"/>
      <c r="U112" s="44"/>
      <c r="V112" s="44"/>
      <c r="W112" s="44"/>
      <c r="X112" s="44"/>
      <c r="Y112" s="44"/>
      <c r="Z112" s="44"/>
      <c r="AA112" s="44"/>
      <c r="AB112" s="44"/>
      <c r="AC112" s="44"/>
    </row>
    <row r="113" spans="1:29" s="43" customFormat="1" ht="60">
      <c r="A113" s="41" t="str">
        <f t="shared" si="7"/>
        <v>5490</v>
      </c>
      <c r="B113" s="43" t="str">
        <f t="shared" si="8"/>
        <v>2 02 25490</v>
      </c>
      <c r="C113" s="57" t="s">
        <v>210</v>
      </c>
      <c r="D113" s="58" t="s">
        <v>211</v>
      </c>
      <c r="E113" s="50">
        <f>2317903.4+358647.8</f>
        <v>2676551.1999999997</v>
      </c>
      <c r="F113" s="48"/>
      <c r="G113" s="48"/>
      <c r="H113" s="48"/>
      <c r="I113" s="21"/>
      <c r="J113" s="21"/>
      <c r="K113" s="21"/>
      <c r="L113" s="21"/>
      <c r="M113" s="44"/>
      <c r="N113" s="44"/>
      <c r="O113" s="44"/>
      <c r="P113" s="44"/>
      <c r="Q113" s="44"/>
      <c r="R113" s="44"/>
      <c r="S113" s="44"/>
      <c r="T113" s="44"/>
      <c r="U113" s="44"/>
      <c r="V113" s="44"/>
      <c r="W113" s="44"/>
      <c r="X113" s="44"/>
      <c r="Y113" s="44"/>
      <c r="Z113" s="44"/>
      <c r="AA113" s="44"/>
      <c r="AB113" s="44"/>
      <c r="AC113" s="44"/>
    </row>
    <row r="114" spans="1:29" s="43" customFormat="1" ht="30">
      <c r="A114" s="41" t="str">
        <f t="shared" si="7"/>
        <v>5497</v>
      </c>
      <c r="B114" s="43" t="str">
        <f t="shared" si="8"/>
        <v>2 02 25497</v>
      </c>
      <c r="C114" s="57" t="s">
        <v>212</v>
      </c>
      <c r="D114" s="58" t="s">
        <v>213</v>
      </c>
      <c r="E114" s="50">
        <v>157150.29999999999</v>
      </c>
      <c r="F114" s="48"/>
      <c r="G114" s="48"/>
      <c r="H114" s="48"/>
      <c r="I114" s="21"/>
      <c r="J114" s="21"/>
      <c r="K114" s="21"/>
      <c r="L114" s="21"/>
      <c r="M114" s="44"/>
      <c r="N114" s="44"/>
      <c r="O114" s="44"/>
      <c r="P114" s="44"/>
      <c r="Q114" s="44"/>
      <c r="R114" s="44"/>
      <c r="S114" s="44"/>
      <c r="T114" s="44"/>
      <c r="U114" s="44"/>
      <c r="V114" s="44"/>
      <c r="W114" s="44"/>
      <c r="X114" s="44"/>
      <c r="Y114" s="44"/>
      <c r="Z114" s="44"/>
      <c r="AA114" s="44"/>
      <c r="AB114" s="44"/>
      <c r="AC114" s="44"/>
    </row>
    <row r="115" spans="1:29" s="43" customFormat="1" ht="30">
      <c r="A115" s="41" t="str">
        <f t="shared" si="7"/>
        <v>5501</v>
      </c>
      <c r="B115" s="43" t="str">
        <f t="shared" si="8"/>
        <v>2 02 25501</v>
      </c>
      <c r="C115" s="57" t="s">
        <v>214</v>
      </c>
      <c r="D115" s="58" t="s">
        <v>215</v>
      </c>
      <c r="E115" s="50">
        <v>165791.20000000001</v>
      </c>
      <c r="F115" s="48"/>
      <c r="G115" s="48"/>
      <c r="H115" s="48"/>
      <c r="I115" s="21"/>
      <c r="J115" s="21"/>
      <c r="K115" s="21"/>
      <c r="L115" s="21"/>
      <c r="M115" s="44"/>
      <c r="N115" s="44"/>
      <c r="O115" s="44"/>
      <c r="P115" s="44"/>
      <c r="Q115" s="44"/>
      <c r="R115" s="44"/>
      <c r="S115" s="44"/>
      <c r="T115" s="44"/>
      <c r="U115" s="44"/>
      <c r="V115" s="44"/>
      <c r="W115" s="44"/>
      <c r="X115" s="44"/>
      <c r="Y115" s="44"/>
      <c r="Z115" s="44"/>
      <c r="AA115" s="44"/>
      <c r="AB115" s="44"/>
      <c r="AC115" s="44"/>
    </row>
    <row r="116" spans="1:29" s="43" customFormat="1" ht="30">
      <c r="A116" s="41" t="str">
        <f t="shared" si="7"/>
        <v>5513</v>
      </c>
      <c r="B116" s="43" t="str">
        <f t="shared" si="8"/>
        <v>2 02 25513</v>
      </c>
      <c r="C116" s="57" t="s">
        <v>216</v>
      </c>
      <c r="D116" s="58" t="s">
        <v>217</v>
      </c>
      <c r="E116" s="50">
        <v>50113</v>
      </c>
      <c r="F116" s="48"/>
      <c r="G116" s="48"/>
      <c r="H116" s="48"/>
      <c r="I116" s="21"/>
      <c r="J116" s="21"/>
      <c r="K116" s="21"/>
      <c r="L116" s="21"/>
      <c r="M116" s="44"/>
      <c r="N116" s="44"/>
      <c r="O116" s="44"/>
      <c r="P116" s="44"/>
      <c r="Q116" s="44"/>
      <c r="R116" s="44"/>
      <c r="S116" s="44"/>
      <c r="T116" s="44"/>
      <c r="U116" s="44"/>
      <c r="V116" s="44"/>
      <c r="W116" s="44"/>
      <c r="X116" s="44"/>
      <c r="Y116" s="44"/>
      <c r="Z116" s="44"/>
      <c r="AA116" s="44"/>
      <c r="AB116" s="44"/>
      <c r="AC116" s="44"/>
    </row>
    <row r="117" spans="1:29" s="43" customFormat="1" ht="45">
      <c r="A117" s="41" t="str">
        <f t="shared" si="7"/>
        <v>5517</v>
      </c>
      <c r="B117" s="43" t="str">
        <f t="shared" si="8"/>
        <v>2 02 25517</v>
      </c>
      <c r="C117" s="57" t="s">
        <v>218</v>
      </c>
      <c r="D117" s="58" t="s">
        <v>219</v>
      </c>
      <c r="E117" s="50">
        <v>4843.3</v>
      </c>
      <c r="F117" s="48"/>
      <c r="G117" s="48"/>
      <c r="H117" s="48"/>
      <c r="I117" s="21"/>
      <c r="J117" s="21"/>
      <c r="K117" s="21"/>
      <c r="L117" s="21"/>
      <c r="M117" s="44"/>
      <c r="N117" s="44"/>
      <c r="O117" s="44"/>
      <c r="P117" s="44"/>
      <c r="Q117" s="44"/>
      <c r="R117" s="44"/>
      <c r="S117" s="44"/>
      <c r="T117" s="44"/>
      <c r="U117" s="44"/>
      <c r="V117" s="44"/>
      <c r="W117" s="44"/>
      <c r="X117" s="44"/>
      <c r="Y117" s="44"/>
      <c r="Z117" s="44"/>
      <c r="AA117" s="44"/>
      <c r="AB117" s="44"/>
      <c r="AC117" s="44"/>
    </row>
    <row r="118" spans="1:29" s="43" customFormat="1" ht="49.5" customHeight="1">
      <c r="A118" s="41" t="str">
        <f t="shared" si="7"/>
        <v>5518</v>
      </c>
      <c r="B118" s="43" t="str">
        <f t="shared" si="8"/>
        <v>2 02 25518</v>
      </c>
      <c r="C118" s="57" t="s">
        <v>220</v>
      </c>
      <c r="D118" s="58" t="s">
        <v>221</v>
      </c>
      <c r="E118" s="50">
        <v>10631.4</v>
      </c>
      <c r="F118" s="48"/>
      <c r="G118" s="48"/>
      <c r="H118" s="48"/>
      <c r="I118" s="21"/>
      <c r="J118" s="21"/>
      <c r="K118" s="21"/>
      <c r="L118" s="21"/>
      <c r="M118" s="44"/>
      <c r="N118" s="44"/>
      <c r="O118" s="44"/>
      <c r="P118" s="44"/>
      <c r="Q118" s="44"/>
      <c r="R118" s="44"/>
      <c r="S118" s="44"/>
      <c r="T118" s="44"/>
      <c r="U118" s="44"/>
      <c r="V118" s="44"/>
      <c r="W118" s="44"/>
      <c r="X118" s="44"/>
      <c r="Y118" s="44"/>
      <c r="Z118" s="44"/>
      <c r="AA118" s="44"/>
      <c r="AB118" s="44"/>
      <c r="AC118" s="44"/>
    </row>
    <row r="119" spans="1:29" s="43" customFormat="1" ht="30">
      <c r="A119" s="41" t="str">
        <f t="shared" si="7"/>
        <v>5519</v>
      </c>
      <c r="B119" s="43" t="str">
        <f t="shared" si="8"/>
        <v>2 02 25519</v>
      </c>
      <c r="C119" s="29" t="s">
        <v>222</v>
      </c>
      <c r="D119" s="55" t="s">
        <v>223</v>
      </c>
      <c r="E119" s="50">
        <v>78432.3</v>
      </c>
      <c r="F119" s="48"/>
      <c r="G119" s="48"/>
      <c r="H119" s="48"/>
      <c r="I119" s="21"/>
      <c r="J119" s="21"/>
      <c r="K119" s="21"/>
      <c r="L119" s="21"/>
      <c r="M119" s="44"/>
      <c r="N119" s="44"/>
      <c r="O119" s="44"/>
      <c r="P119" s="44"/>
      <c r="Q119" s="44"/>
      <c r="R119" s="44"/>
      <c r="S119" s="44"/>
      <c r="T119" s="44"/>
      <c r="U119" s="44"/>
      <c r="V119" s="44"/>
      <c r="W119" s="44"/>
      <c r="X119" s="44"/>
      <c r="Y119" s="44"/>
      <c r="Z119" s="44"/>
      <c r="AA119" s="44"/>
      <c r="AB119" s="44"/>
      <c r="AC119" s="44"/>
    </row>
    <row r="120" spans="1:29" s="41" customFormat="1" ht="75">
      <c r="A120" s="41" t="str">
        <f t="shared" si="7"/>
        <v>5527</v>
      </c>
      <c r="B120" s="43" t="str">
        <f t="shared" si="8"/>
        <v>2 02 25527</v>
      </c>
      <c r="C120" s="57" t="s">
        <v>224</v>
      </c>
      <c r="D120" s="58" t="s">
        <v>225</v>
      </c>
      <c r="E120" s="50">
        <v>19303.7</v>
      </c>
      <c r="F120" s="48"/>
      <c r="G120" s="48"/>
      <c r="H120" s="48"/>
      <c r="I120" s="21"/>
      <c r="J120" s="21"/>
      <c r="K120" s="21"/>
      <c r="L120" s="21"/>
      <c r="M120" s="42"/>
      <c r="N120" s="42"/>
      <c r="O120" s="42"/>
      <c r="P120" s="42"/>
      <c r="Q120" s="42"/>
      <c r="R120" s="42"/>
      <c r="S120" s="42"/>
      <c r="T120" s="42"/>
      <c r="U120" s="42"/>
      <c r="V120" s="42"/>
      <c r="W120" s="42"/>
      <c r="X120" s="42"/>
      <c r="Y120" s="42"/>
      <c r="Z120" s="42"/>
      <c r="AA120" s="42"/>
      <c r="AB120" s="42"/>
      <c r="AC120" s="42"/>
    </row>
    <row r="121" spans="1:29" s="41" customFormat="1" ht="32.25" customHeight="1">
      <c r="A121" s="41" t="str">
        <f t="shared" si="7"/>
        <v>5554</v>
      </c>
      <c r="B121" s="43" t="str">
        <f t="shared" si="8"/>
        <v>2 02 25554</v>
      </c>
      <c r="C121" s="57" t="s">
        <v>226</v>
      </c>
      <c r="D121" s="58" t="s">
        <v>227</v>
      </c>
      <c r="E121" s="50">
        <v>202946.4</v>
      </c>
      <c r="F121" s="48"/>
      <c r="G121" s="48"/>
      <c r="H121" s="48"/>
      <c r="I121" s="21"/>
      <c r="J121" s="21"/>
      <c r="K121" s="21"/>
      <c r="L121" s="21"/>
      <c r="M121" s="42"/>
      <c r="N121" s="42"/>
      <c r="O121" s="42"/>
      <c r="P121" s="42"/>
      <c r="Q121" s="42"/>
      <c r="R121" s="42"/>
      <c r="S121" s="42"/>
      <c r="T121" s="42"/>
      <c r="U121" s="42"/>
      <c r="V121" s="42"/>
      <c r="W121" s="42"/>
      <c r="X121" s="42"/>
      <c r="Y121" s="42"/>
      <c r="Z121" s="42"/>
      <c r="AA121" s="42"/>
      <c r="AB121" s="42"/>
      <c r="AC121" s="42"/>
    </row>
    <row r="122" spans="1:29" s="43" customFormat="1" ht="30">
      <c r="A122" s="41" t="str">
        <f t="shared" si="7"/>
        <v>5555</v>
      </c>
      <c r="B122" s="43" t="str">
        <f t="shared" si="8"/>
        <v>2 02 25555</v>
      </c>
      <c r="C122" s="29" t="s">
        <v>228</v>
      </c>
      <c r="D122" s="55" t="s">
        <v>229</v>
      </c>
      <c r="E122" s="50">
        <v>100000</v>
      </c>
      <c r="F122" s="48"/>
      <c r="G122" s="48"/>
      <c r="H122" s="48"/>
      <c r="I122" s="21"/>
      <c r="J122" s="21"/>
      <c r="K122" s="21"/>
      <c r="L122" s="21"/>
      <c r="M122" s="44"/>
      <c r="N122" s="44"/>
      <c r="O122" s="44"/>
      <c r="P122" s="44"/>
      <c r="Q122" s="44"/>
      <c r="R122" s="44"/>
      <c r="S122" s="44"/>
      <c r="T122" s="44"/>
      <c r="U122" s="44"/>
      <c r="V122" s="44"/>
      <c r="W122" s="44"/>
      <c r="X122" s="44"/>
      <c r="Y122" s="44"/>
      <c r="Z122" s="44"/>
      <c r="AA122" s="44"/>
      <c r="AB122" s="44"/>
      <c r="AC122" s="44"/>
    </row>
    <row r="123" spans="1:29" s="43" customFormat="1" ht="45">
      <c r="A123" s="41" t="str">
        <f t="shared" si="7"/>
        <v>5558</v>
      </c>
      <c r="B123" s="43" t="str">
        <f t="shared" si="8"/>
        <v>2 02 25558</v>
      </c>
      <c r="C123" s="29" t="s">
        <v>230</v>
      </c>
      <c r="D123" s="55" t="s">
        <v>231</v>
      </c>
      <c r="E123" s="50">
        <v>29373.599999999999</v>
      </c>
      <c r="F123" s="48"/>
      <c r="G123" s="48"/>
      <c r="H123" s="48"/>
      <c r="I123" s="21"/>
      <c r="J123" s="21"/>
      <c r="K123" s="21"/>
      <c r="L123" s="21"/>
      <c r="M123" s="44"/>
      <c r="N123" s="44"/>
      <c r="O123" s="44"/>
      <c r="P123" s="44"/>
      <c r="Q123" s="44"/>
      <c r="R123" s="44"/>
      <c r="S123" s="44"/>
      <c r="T123" s="44"/>
      <c r="U123" s="44"/>
      <c r="V123" s="44"/>
      <c r="W123" s="44"/>
      <c r="X123" s="44"/>
      <c r="Y123" s="44"/>
      <c r="Z123" s="44"/>
      <c r="AA123" s="44"/>
      <c r="AB123" s="44"/>
      <c r="AC123" s="44"/>
    </row>
    <row r="124" spans="1:29" s="43" customFormat="1" ht="45">
      <c r="A124" s="41" t="str">
        <f t="shared" si="7"/>
        <v>5568</v>
      </c>
      <c r="B124" s="43" t="str">
        <f t="shared" si="8"/>
        <v>2 02 25568</v>
      </c>
      <c r="C124" s="29" t="s">
        <v>232</v>
      </c>
      <c r="D124" s="55" t="s">
        <v>233</v>
      </c>
      <c r="E124" s="50">
        <v>39526.300000000003</v>
      </c>
      <c r="F124" s="48"/>
      <c r="G124" s="48"/>
      <c r="H124" s="48"/>
      <c r="I124" s="21"/>
      <c r="J124" s="21"/>
      <c r="K124" s="21"/>
      <c r="L124" s="21"/>
      <c r="M124" s="44"/>
      <c r="N124" s="44"/>
      <c r="O124" s="44"/>
      <c r="P124" s="44"/>
      <c r="Q124" s="44"/>
      <c r="R124" s="44"/>
      <c r="S124" s="44"/>
      <c r="T124" s="44"/>
      <c r="U124" s="44"/>
      <c r="V124" s="44"/>
      <c r="W124" s="44"/>
      <c r="X124" s="44"/>
      <c r="Y124" s="44"/>
      <c r="Z124" s="44"/>
      <c r="AA124" s="44"/>
      <c r="AB124" s="44"/>
      <c r="AC124" s="44"/>
    </row>
    <row r="125" spans="1:29" s="43" customFormat="1" ht="39.75" customHeight="1">
      <c r="A125" s="41" t="str">
        <f t="shared" si="7"/>
        <v>5576</v>
      </c>
      <c r="B125" s="43" t="str">
        <f t="shared" si="8"/>
        <v>2 02 25576</v>
      </c>
      <c r="C125" s="29" t="s">
        <v>234</v>
      </c>
      <c r="D125" s="55" t="s">
        <v>235</v>
      </c>
      <c r="E125" s="50">
        <v>577446.80000000005</v>
      </c>
      <c r="F125" s="48"/>
      <c r="G125" s="48"/>
      <c r="H125" s="48"/>
      <c r="I125" s="21"/>
      <c r="J125" s="21"/>
      <c r="K125" s="21"/>
      <c r="L125" s="21"/>
      <c r="M125" s="44"/>
      <c r="N125" s="44"/>
      <c r="O125" s="44"/>
      <c r="P125" s="44"/>
      <c r="Q125" s="44"/>
      <c r="R125" s="44"/>
      <c r="S125" s="44"/>
      <c r="T125" s="44"/>
      <c r="U125" s="44"/>
      <c r="V125" s="44"/>
      <c r="W125" s="44"/>
      <c r="X125" s="44"/>
      <c r="Y125" s="44"/>
      <c r="Z125" s="44"/>
      <c r="AA125" s="44"/>
      <c r="AB125" s="44"/>
      <c r="AC125" s="44"/>
    </row>
    <row r="126" spans="1:29" s="43" customFormat="1" ht="47.25" customHeight="1">
      <c r="A126" s="41" t="str">
        <f t="shared" si="7"/>
        <v>5580</v>
      </c>
      <c r="B126" s="43" t="str">
        <f t="shared" si="8"/>
        <v>2 02 25580</v>
      </c>
      <c r="C126" s="29" t="s">
        <v>236</v>
      </c>
      <c r="D126" s="55" t="s">
        <v>237</v>
      </c>
      <c r="E126" s="50">
        <v>22770</v>
      </c>
      <c r="F126" s="48"/>
      <c r="G126" s="48"/>
      <c r="H126" s="48"/>
      <c r="I126" s="21"/>
      <c r="J126" s="21"/>
      <c r="K126" s="21"/>
      <c r="L126" s="21"/>
      <c r="M126" s="44"/>
      <c r="N126" s="44"/>
      <c r="O126" s="44"/>
      <c r="P126" s="44"/>
      <c r="Q126" s="44"/>
      <c r="R126" s="44"/>
      <c r="S126" s="44"/>
      <c r="T126" s="44"/>
      <c r="U126" s="44"/>
      <c r="V126" s="44"/>
      <c r="W126" s="44"/>
      <c r="X126" s="44"/>
      <c r="Y126" s="44"/>
      <c r="Z126" s="44"/>
      <c r="AA126" s="44"/>
      <c r="AB126" s="44"/>
      <c r="AC126" s="44"/>
    </row>
    <row r="127" spans="1:29" s="43" customFormat="1" ht="65.25" customHeight="1">
      <c r="A127" s="41"/>
      <c r="C127" s="29" t="s">
        <v>238</v>
      </c>
      <c r="D127" s="55" t="s">
        <v>239</v>
      </c>
      <c r="E127" s="50">
        <v>19676.900000000001</v>
      </c>
      <c r="F127" s="48"/>
      <c r="G127" s="48"/>
      <c r="H127" s="48"/>
      <c r="I127" s="21"/>
      <c r="J127" s="21"/>
      <c r="K127" s="21"/>
      <c r="L127" s="21"/>
      <c r="M127" s="44"/>
      <c r="N127" s="44"/>
      <c r="O127" s="44"/>
      <c r="P127" s="44"/>
      <c r="Q127" s="44"/>
      <c r="R127" s="44"/>
      <c r="S127" s="44"/>
      <c r="T127" s="44"/>
      <c r="U127" s="44"/>
      <c r="V127" s="44"/>
      <c r="W127" s="44"/>
      <c r="X127" s="44"/>
      <c r="Y127" s="44"/>
      <c r="Z127" s="44"/>
      <c r="AA127" s="44"/>
      <c r="AB127" s="44"/>
      <c r="AC127" s="44"/>
    </row>
    <row r="128" spans="1:29" s="43" customFormat="1" ht="39" customHeight="1">
      <c r="A128" s="41" t="str">
        <f t="shared" ref="A128:A163" si="11">RIGHT(B128,4)</f>
        <v>5590</v>
      </c>
      <c r="B128" s="43" t="str">
        <f t="shared" ref="B128:B162" si="12">LEFT(C128,10)</f>
        <v>2 02 25590</v>
      </c>
      <c r="C128" s="29" t="s">
        <v>240</v>
      </c>
      <c r="D128" s="58" t="s">
        <v>241</v>
      </c>
      <c r="E128" s="50">
        <v>15000</v>
      </c>
      <c r="F128" s="48"/>
      <c r="G128" s="48"/>
      <c r="H128" s="48"/>
      <c r="I128" s="21"/>
      <c r="J128" s="21"/>
      <c r="K128" s="21"/>
      <c r="L128" s="21"/>
      <c r="M128" s="42"/>
      <c r="N128" s="42"/>
      <c r="O128" s="42"/>
      <c r="P128" s="42"/>
      <c r="Q128" s="42"/>
      <c r="R128" s="42"/>
      <c r="S128" s="42"/>
      <c r="T128" s="42"/>
      <c r="U128" s="42"/>
      <c r="V128" s="42"/>
      <c r="W128" s="44"/>
      <c r="X128" s="44"/>
      <c r="Y128" s="44"/>
      <c r="Z128" s="44"/>
      <c r="AA128" s="44"/>
      <c r="AB128" s="44"/>
      <c r="AC128" s="44"/>
    </row>
    <row r="129" spans="1:29" s="43" customFormat="1" ht="70.5" customHeight="1">
      <c r="A129" s="41" t="str">
        <f t="shared" si="11"/>
        <v>5591</v>
      </c>
      <c r="B129" s="43" t="str">
        <f t="shared" si="12"/>
        <v>2 02 25591</v>
      </c>
      <c r="C129" s="29" t="s">
        <v>242</v>
      </c>
      <c r="D129" s="58" t="s">
        <v>243</v>
      </c>
      <c r="E129" s="50">
        <v>26634.5</v>
      </c>
      <c r="F129" s="48"/>
      <c r="G129" s="48"/>
      <c r="H129" s="48"/>
      <c r="I129" s="21"/>
      <c r="J129" s="21"/>
      <c r="K129" s="21"/>
      <c r="L129" s="21"/>
      <c r="M129" s="42"/>
      <c r="N129" s="42"/>
      <c r="O129" s="42"/>
      <c r="P129" s="42"/>
      <c r="Q129" s="42"/>
      <c r="R129" s="42"/>
      <c r="S129" s="42"/>
      <c r="T129" s="42"/>
      <c r="U129" s="42"/>
      <c r="V129" s="42"/>
      <c r="W129" s="44"/>
      <c r="X129" s="44"/>
      <c r="Y129" s="44"/>
      <c r="Z129" s="44"/>
      <c r="AA129" s="44"/>
      <c r="AB129" s="44"/>
      <c r="AC129" s="44"/>
    </row>
    <row r="130" spans="1:29" s="43" customFormat="1" ht="39" customHeight="1">
      <c r="A130" s="41" t="str">
        <f t="shared" si="11"/>
        <v>5597</v>
      </c>
      <c r="B130" s="43" t="str">
        <f t="shared" si="12"/>
        <v>2 02 25597</v>
      </c>
      <c r="C130" s="29" t="s">
        <v>244</v>
      </c>
      <c r="D130" s="58" t="s">
        <v>245</v>
      </c>
      <c r="E130" s="50">
        <v>7920</v>
      </c>
      <c r="F130" s="48"/>
      <c r="G130" s="48"/>
      <c r="H130" s="48"/>
      <c r="I130" s="21"/>
      <c r="J130" s="21"/>
      <c r="K130" s="21"/>
      <c r="L130" s="21"/>
      <c r="M130" s="42"/>
      <c r="N130" s="42"/>
      <c r="O130" s="42"/>
      <c r="P130" s="42"/>
      <c r="Q130" s="42"/>
      <c r="R130" s="42"/>
      <c r="S130" s="42"/>
      <c r="T130" s="42"/>
      <c r="U130" s="42"/>
      <c r="V130" s="42"/>
      <c r="W130" s="44"/>
      <c r="X130" s="44"/>
      <c r="Y130" s="44"/>
      <c r="Z130" s="44"/>
      <c r="AA130" s="44"/>
      <c r="AB130" s="44"/>
      <c r="AC130" s="44"/>
    </row>
    <row r="131" spans="1:29" s="41" customFormat="1" ht="45">
      <c r="A131" s="41" t="str">
        <f t="shared" si="11"/>
        <v>5599</v>
      </c>
      <c r="B131" s="43" t="str">
        <f t="shared" si="12"/>
        <v>2 02 25599</v>
      </c>
      <c r="C131" s="29" t="s">
        <v>246</v>
      </c>
      <c r="D131" s="58" t="s">
        <v>247</v>
      </c>
      <c r="E131" s="50">
        <v>31444.799999999999</v>
      </c>
      <c r="F131" s="48"/>
      <c r="G131" s="48"/>
      <c r="H131" s="48"/>
      <c r="I131" s="21"/>
      <c r="J131" s="21"/>
      <c r="K131" s="21"/>
      <c r="L131" s="21"/>
      <c r="M131" s="42"/>
      <c r="N131" s="42"/>
      <c r="O131" s="42"/>
      <c r="P131" s="42"/>
      <c r="Q131" s="42"/>
      <c r="R131" s="42"/>
      <c r="S131" s="42"/>
      <c r="T131" s="42"/>
      <c r="U131" s="42"/>
      <c r="V131" s="42"/>
      <c r="W131" s="42"/>
      <c r="X131" s="42"/>
      <c r="Y131" s="42"/>
      <c r="Z131" s="42"/>
      <c r="AA131" s="42"/>
      <c r="AB131" s="42"/>
      <c r="AC131" s="42"/>
    </row>
    <row r="132" spans="1:29" s="41" customFormat="1" ht="43.5" customHeight="1">
      <c r="A132" s="41" t="str">
        <f t="shared" si="11"/>
        <v>5750</v>
      </c>
      <c r="B132" s="43" t="str">
        <f t="shared" si="12"/>
        <v>2 02 25750</v>
      </c>
      <c r="C132" s="29" t="s">
        <v>248</v>
      </c>
      <c r="D132" s="58" t="s">
        <v>249</v>
      </c>
      <c r="E132" s="50">
        <v>356878.6</v>
      </c>
      <c r="F132" s="48"/>
      <c r="G132" s="48"/>
      <c r="H132" s="48"/>
      <c r="I132" s="21"/>
      <c r="J132" s="21"/>
      <c r="K132" s="21"/>
      <c r="L132" s="21"/>
      <c r="M132" s="42"/>
      <c r="N132" s="42"/>
      <c r="O132" s="42"/>
      <c r="P132" s="42"/>
      <c r="Q132" s="42"/>
      <c r="R132" s="42"/>
      <c r="S132" s="42"/>
      <c r="T132" s="42"/>
      <c r="U132" s="42"/>
      <c r="V132" s="42"/>
      <c r="W132" s="42"/>
      <c r="X132" s="42"/>
      <c r="Y132" s="42"/>
      <c r="Z132" s="42"/>
      <c r="AA132" s="42"/>
      <c r="AB132" s="42"/>
      <c r="AC132" s="42"/>
    </row>
    <row r="133" spans="1:29" s="41" customFormat="1" ht="60">
      <c r="A133" s="41" t="str">
        <f t="shared" si="11"/>
        <v>5752</v>
      </c>
      <c r="B133" s="43" t="str">
        <f t="shared" si="12"/>
        <v>2 02 25752</v>
      </c>
      <c r="C133" s="57" t="s">
        <v>250</v>
      </c>
      <c r="D133" s="58" t="s">
        <v>251</v>
      </c>
      <c r="E133" s="50">
        <v>39204.1</v>
      </c>
      <c r="F133" s="48"/>
      <c r="G133" s="48"/>
      <c r="H133" s="48"/>
      <c r="I133" s="21"/>
      <c r="J133" s="21"/>
      <c r="K133" s="21"/>
      <c r="L133" s="21"/>
      <c r="M133" s="42"/>
      <c r="N133" s="42"/>
      <c r="O133" s="42"/>
      <c r="P133" s="42"/>
      <c r="Q133" s="42"/>
      <c r="R133" s="42"/>
      <c r="S133" s="42"/>
      <c r="T133" s="42"/>
      <c r="U133" s="42"/>
      <c r="V133" s="42"/>
      <c r="W133" s="42"/>
      <c r="X133" s="42"/>
      <c r="Y133" s="42"/>
      <c r="Z133" s="42"/>
      <c r="AA133" s="42"/>
      <c r="AB133" s="42"/>
      <c r="AC133" s="42"/>
    </row>
    <row r="134" spans="1:29" s="66" customFormat="1" ht="78" customHeight="1">
      <c r="A134" s="61" t="str">
        <f t="shared" si="11"/>
        <v>5755</v>
      </c>
      <c r="B134" s="62" t="str">
        <f t="shared" si="12"/>
        <v>2 02 25755</v>
      </c>
      <c r="C134" s="29" t="s">
        <v>252</v>
      </c>
      <c r="D134" s="58" t="s">
        <v>253</v>
      </c>
      <c r="E134" s="50">
        <v>66191.3</v>
      </c>
      <c r="F134" s="63"/>
      <c r="G134" s="63"/>
      <c r="H134" s="63"/>
      <c r="I134" s="64"/>
      <c r="J134" s="64"/>
      <c r="K134" s="64"/>
      <c r="L134" s="64"/>
      <c r="M134" s="65"/>
      <c r="N134" s="65"/>
      <c r="O134" s="65"/>
      <c r="P134" s="65"/>
      <c r="Q134" s="65"/>
      <c r="R134" s="65"/>
      <c r="S134" s="65"/>
      <c r="T134" s="65"/>
      <c r="U134" s="65"/>
      <c r="V134" s="65"/>
      <c r="W134" s="65"/>
      <c r="X134" s="65"/>
      <c r="Y134" s="65"/>
      <c r="Z134" s="65"/>
      <c r="AA134" s="65"/>
      <c r="AB134" s="65"/>
      <c r="AC134" s="65"/>
    </row>
    <row r="135" spans="1:29" s="66" customFormat="1" ht="36.75" customHeight="1">
      <c r="A135" s="61"/>
      <c r="B135" s="62"/>
      <c r="C135" s="29" t="s">
        <v>254</v>
      </c>
      <c r="D135" s="58" t="s">
        <v>255</v>
      </c>
      <c r="E135" s="50">
        <v>10929.6</v>
      </c>
      <c r="F135" s="63"/>
      <c r="G135" s="63"/>
      <c r="H135" s="63"/>
      <c r="I135" s="64"/>
      <c r="J135" s="64"/>
      <c r="K135" s="64"/>
      <c r="L135" s="64"/>
      <c r="M135" s="65"/>
      <c r="N135" s="65"/>
      <c r="O135" s="65"/>
      <c r="P135" s="65"/>
      <c r="Q135" s="65"/>
      <c r="R135" s="65"/>
      <c r="S135" s="65"/>
      <c r="T135" s="65"/>
      <c r="U135" s="65"/>
      <c r="V135" s="65"/>
      <c r="W135" s="65"/>
      <c r="X135" s="65"/>
      <c r="Y135" s="65"/>
      <c r="Z135" s="65"/>
      <c r="AA135" s="65"/>
      <c r="AB135" s="65"/>
      <c r="AC135" s="65"/>
    </row>
    <row r="136" spans="1:29" s="41" customFormat="1" ht="56.25" customHeight="1">
      <c r="A136" s="41" t="str">
        <f t="shared" si="11"/>
        <v>7111</v>
      </c>
      <c r="B136" s="43" t="str">
        <f t="shared" si="12"/>
        <v>2 02 27111</v>
      </c>
      <c r="C136" s="57" t="s">
        <v>256</v>
      </c>
      <c r="D136" s="58" t="s">
        <v>257</v>
      </c>
      <c r="E136" s="50">
        <v>571699.80000000005</v>
      </c>
      <c r="F136" s="48"/>
      <c r="G136" s="48"/>
      <c r="H136" s="48"/>
      <c r="I136" s="21"/>
      <c r="J136" s="21"/>
      <c r="K136" s="21"/>
      <c r="L136" s="21"/>
      <c r="M136" s="42"/>
      <c r="N136" s="42"/>
      <c r="O136" s="42"/>
      <c r="P136" s="42"/>
      <c r="Q136" s="42"/>
      <c r="R136" s="42"/>
      <c r="S136" s="42"/>
      <c r="T136" s="42"/>
      <c r="U136" s="42"/>
      <c r="V136" s="42"/>
      <c r="W136" s="42"/>
      <c r="X136" s="42"/>
      <c r="Y136" s="42"/>
      <c r="Z136" s="42"/>
      <c r="AA136" s="42"/>
      <c r="AB136" s="42"/>
      <c r="AC136" s="42"/>
    </row>
    <row r="137" spans="1:29" s="41" customFormat="1" ht="23.25" customHeight="1">
      <c r="A137" s="41" t="str">
        <f t="shared" si="11"/>
        <v>0000</v>
      </c>
      <c r="B137" s="43" t="str">
        <f t="shared" si="12"/>
        <v>2 02 30000</v>
      </c>
      <c r="C137" s="51" t="s">
        <v>258</v>
      </c>
      <c r="D137" s="52" t="s">
        <v>259</v>
      </c>
      <c r="E137" s="53">
        <f>SUM(E138:E153)</f>
        <v>1433411.2</v>
      </c>
      <c r="F137" s="48"/>
      <c r="G137" s="48"/>
      <c r="H137" s="54"/>
      <c r="I137" s="21"/>
      <c r="J137" s="21"/>
      <c r="K137" s="21"/>
      <c r="L137" s="21"/>
      <c r="M137" s="42"/>
      <c r="N137" s="42"/>
      <c r="O137" s="42"/>
      <c r="P137" s="42"/>
      <c r="Q137" s="42"/>
      <c r="R137" s="42"/>
      <c r="S137" s="42"/>
      <c r="T137" s="42"/>
      <c r="U137" s="42"/>
      <c r="V137" s="42"/>
      <c r="W137" s="42"/>
      <c r="X137" s="42"/>
      <c r="Y137" s="42"/>
      <c r="Z137" s="42"/>
      <c r="AA137" s="42"/>
      <c r="AB137" s="42"/>
      <c r="AC137" s="42"/>
    </row>
    <row r="138" spans="1:29" s="41" customFormat="1" ht="51" customHeight="1">
      <c r="A138" s="41" t="str">
        <f t="shared" si="11"/>
        <v>5118</v>
      </c>
      <c r="B138" s="41" t="str">
        <f t="shared" si="12"/>
        <v>2 02 35118</v>
      </c>
      <c r="C138" s="29" t="s">
        <v>260</v>
      </c>
      <c r="D138" s="49" t="s">
        <v>261</v>
      </c>
      <c r="E138" s="50">
        <v>32153.9</v>
      </c>
      <c r="F138" s="48"/>
      <c r="G138" s="48"/>
      <c r="H138" s="54"/>
      <c r="I138" s="21"/>
      <c r="J138" s="21"/>
      <c r="K138" s="21"/>
      <c r="L138" s="21"/>
      <c r="M138" s="42"/>
      <c r="N138" s="42"/>
      <c r="O138" s="42"/>
      <c r="P138" s="42"/>
      <c r="Q138" s="42"/>
      <c r="R138" s="42"/>
      <c r="S138" s="42"/>
      <c r="T138" s="42"/>
      <c r="U138" s="42"/>
      <c r="V138" s="42"/>
      <c r="W138" s="42"/>
      <c r="X138" s="42"/>
      <c r="Y138" s="42"/>
      <c r="Z138" s="42"/>
      <c r="AA138" s="42"/>
      <c r="AB138" s="42"/>
      <c r="AC138" s="42"/>
    </row>
    <row r="139" spans="1:29" s="41" customFormat="1" ht="60">
      <c r="A139" s="41" t="str">
        <f t="shared" si="11"/>
        <v>5120</v>
      </c>
      <c r="B139" s="43" t="str">
        <f t="shared" si="12"/>
        <v>2 02 35120</v>
      </c>
      <c r="C139" s="29" t="s">
        <v>262</v>
      </c>
      <c r="D139" s="49" t="s">
        <v>263</v>
      </c>
      <c r="E139" s="50">
        <v>465.2</v>
      </c>
      <c r="F139" s="48"/>
      <c r="G139" s="48"/>
      <c r="H139" s="48"/>
      <c r="I139" s="21"/>
      <c r="J139" s="21"/>
      <c r="K139" s="21"/>
      <c r="L139" s="21"/>
      <c r="M139" s="42"/>
      <c r="N139" s="42"/>
      <c r="O139" s="42"/>
      <c r="P139" s="42"/>
      <c r="Q139" s="42"/>
      <c r="R139" s="42"/>
      <c r="S139" s="42"/>
      <c r="T139" s="42"/>
      <c r="U139" s="42"/>
      <c r="V139" s="42"/>
      <c r="W139" s="42"/>
      <c r="X139" s="42"/>
      <c r="Y139" s="42"/>
      <c r="Z139" s="42"/>
      <c r="AA139" s="42"/>
      <c r="AB139" s="42"/>
      <c r="AC139" s="42"/>
    </row>
    <row r="140" spans="1:29" s="41" customFormat="1" ht="60">
      <c r="A140" s="41" t="str">
        <f t="shared" si="11"/>
        <v>5127</v>
      </c>
      <c r="B140" s="43" t="str">
        <f t="shared" si="12"/>
        <v>2 02 35127</v>
      </c>
      <c r="C140" s="29" t="s">
        <v>264</v>
      </c>
      <c r="D140" s="49" t="s">
        <v>265</v>
      </c>
      <c r="E140" s="50">
        <v>19500</v>
      </c>
      <c r="F140" s="48"/>
      <c r="G140" s="48"/>
      <c r="H140" s="48"/>
      <c r="I140" s="21"/>
      <c r="J140" s="21"/>
      <c r="K140" s="21"/>
      <c r="L140" s="21"/>
      <c r="M140" s="42"/>
      <c r="N140" s="42"/>
      <c r="O140" s="42"/>
      <c r="P140" s="42"/>
      <c r="Q140" s="42"/>
      <c r="R140" s="42"/>
      <c r="S140" s="42"/>
      <c r="T140" s="42"/>
      <c r="U140" s="42"/>
      <c r="V140" s="42"/>
      <c r="W140" s="42"/>
      <c r="X140" s="42"/>
      <c r="Y140" s="42"/>
      <c r="Z140" s="42"/>
      <c r="AA140" s="42"/>
      <c r="AB140" s="42"/>
      <c r="AC140" s="42"/>
    </row>
    <row r="141" spans="1:29" s="41" customFormat="1" ht="30">
      <c r="A141" s="41" t="str">
        <f t="shared" si="11"/>
        <v>5128</v>
      </c>
      <c r="B141" s="43" t="str">
        <f t="shared" si="12"/>
        <v>2 02 35128</v>
      </c>
      <c r="C141" s="29" t="s">
        <v>266</v>
      </c>
      <c r="D141" s="49" t="s">
        <v>267</v>
      </c>
      <c r="E141" s="50">
        <v>9240.7000000000007</v>
      </c>
      <c r="F141" s="48"/>
      <c r="G141" s="48"/>
      <c r="H141" s="48"/>
      <c r="I141" s="42"/>
      <c r="J141" s="42"/>
      <c r="K141" s="42"/>
      <c r="L141" s="42"/>
      <c r="M141" s="42"/>
      <c r="N141" s="42"/>
      <c r="O141" s="42"/>
      <c r="P141" s="42"/>
      <c r="Q141" s="42"/>
      <c r="R141" s="42"/>
      <c r="S141" s="42"/>
      <c r="T141" s="42"/>
      <c r="U141" s="42"/>
      <c r="V141" s="42"/>
      <c r="W141" s="42"/>
      <c r="X141" s="42"/>
      <c r="Y141" s="42"/>
      <c r="Z141" s="42"/>
      <c r="AA141" s="42"/>
      <c r="AB141" s="42"/>
      <c r="AC141" s="42"/>
    </row>
    <row r="142" spans="1:29" s="41" customFormat="1" ht="36.75" customHeight="1">
      <c r="A142" s="41" t="str">
        <f t="shared" si="11"/>
        <v>5129</v>
      </c>
      <c r="B142" s="43" t="str">
        <f t="shared" si="12"/>
        <v>2 02 35129</v>
      </c>
      <c r="C142" s="29" t="s">
        <v>268</v>
      </c>
      <c r="D142" s="49" t="s">
        <v>269</v>
      </c>
      <c r="E142" s="50">
        <v>225882.9</v>
      </c>
      <c r="F142" s="48"/>
      <c r="G142" s="48"/>
      <c r="H142" s="48"/>
      <c r="I142" s="42"/>
      <c r="J142" s="42"/>
      <c r="K142" s="42"/>
      <c r="L142" s="42"/>
      <c r="M142" s="42"/>
      <c r="N142" s="42"/>
      <c r="O142" s="42"/>
      <c r="P142" s="42"/>
      <c r="Q142" s="42"/>
      <c r="R142" s="42"/>
      <c r="S142" s="42"/>
      <c r="T142" s="42"/>
      <c r="U142" s="42"/>
      <c r="V142" s="42"/>
      <c r="W142" s="42"/>
      <c r="X142" s="42"/>
      <c r="Y142" s="42"/>
      <c r="Z142" s="42"/>
      <c r="AA142" s="42"/>
      <c r="AB142" s="42"/>
      <c r="AC142" s="42"/>
    </row>
    <row r="143" spans="1:29" s="41" customFormat="1" ht="60">
      <c r="A143" s="41" t="str">
        <f t="shared" si="11"/>
        <v>5135</v>
      </c>
      <c r="B143" s="43" t="str">
        <f t="shared" si="12"/>
        <v>2 02 35135</v>
      </c>
      <c r="C143" s="29" t="s">
        <v>270</v>
      </c>
      <c r="D143" s="49" t="s">
        <v>271</v>
      </c>
      <c r="E143" s="50">
        <v>3862.9</v>
      </c>
      <c r="F143" s="48"/>
      <c r="G143" s="48"/>
      <c r="H143" s="48"/>
      <c r="I143" s="21"/>
      <c r="J143" s="21"/>
      <c r="K143" s="21"/>
      <c r="L143" s="21"/>
      <c r="M143" s="42"/>
      <c r="N143" s="42"/>
      <c r="O143" s="42"/>
      <c r="P143" s="42"/>
      <c r="Q143" s="42"/>
      <c r="R143" s="42"/>
      <c r="S143" s="42"/>
      <c r="T143" s="42"/>
      <c r="U143" s="42"/>
      <c r="V143" s="42"/>
      <c r="W143" s="42"/>
      <c r="X143" s="42"/>
      <c r="Y143" s="42"/>
      <c r="Z143" s="42"/>
      <c r="AA143" s="42"/>
      <c r="AB143" s="42"/>
      <c r="AC143" s="42"/>
    </row>
    <row r="144" spans="1:29" s="41" customFormat="1" ht="75">
      <c r="A144" s="41" t="str">
        <f t="shared" si="11"/>
        <v>5176</v>
      </c>
      <c r="B144" s="43" t="str">
        <f t="shared" si="12"/>
        <v>2 02 35176</v>
      </c>
      <c r="C144" s="29" t="s">
        <v>272</v>
      </c>
      <c r="D144" s="49" t="s">
        <v>273</v>
      </c>
      <c r="E144" s="50">
        <v>10132.6</v>
      </c>
      <c r="F144" s="48"/>
      <c r="G144" s="48"/>
      <c r="H144" s="48"/>
      <c r="I144" s="42"/>
      <c r="J144" s="42"/>
      <c r="K144" s="42"/>
      <c r="L144" s="42"/>
      <c r="M144" s="42"/>
      <c r="N144" s="42"/>
      <c r="O144" s="42"/>
      <c r="P144" s="42"/>
      <c r="Q144" s="42"/>
      <c r="R144" s="42"/>
      <c r="S144" s="42"/>
      <c r="T144" s="42"/>
      <c r="U144" s="42"/>
      <c r="V144" s="42"/>
      <c r="W144" s="42"/>
      <c r="X144" s="42"/>
      <c r="Y144" s="42"/>
      <c r="Z144" s="42"/>
      <c r="AA144" s="42"/>
      <c r="AB144" s="42"/>
      <c r="AC144" s="42"/>
    </row>
    <row r="145" spans="1:29" s="43" customFormat="1" ht="60">
      <c r="A145" s="41" t="str">
        <f t="shared" si="11"/>
        <v>5220</v>
      </c>
      <c r="B145" s="43" t="str">
        <f t="shared" si="12"/>
        <v>2 02 35220</v>
      </c>
      <c r="C145" s="29" t="s">
        <v>274</v>
      </c>
      <c r="D145" s="49" t="s">
        <v>275</v>
      </c>
      <c r="E145" s="50">
        <v>8581</v>
      </c>
      <c r="F145" s="48"/>
      <c r="G145" s="48"/>
      <c r="H145" s="48"/>
      <c r="I145" s="44"/>
      <c r="J145" s="44"/>
      <c r="K145" s="44"/>
      <c r="L145" s="44"/>
      <c r="M145" s="44"/>
      <c r="N145" s="44"/>
      <c r="O145" s="44"/>
      <c r="P145" s="44"/>
      <c r="Q145" s="44"/>
      <c r="R145" s="44"/>
      <c r="S145" s="44"/>
      <c r="T145" s="44"/>
      <c r="U145" s="44"/>
      <c r="V145" s="44"/>
      <c r="W145" s="44"/>
      <c r="X145" s="44"/>
      <c r="Y145" s="44"/>
      <c r="Z145" s="44"/>
      <c r="AA145" s="44"/>
      <c r="AB145" s="44"/>
      <c r="AC145" s="44"/>
    </row>
    <row r="146" spans="1:29" s="43" customFormat="1" ht="90">
      <c r="A146" s="41" t="str">
        <f t="shared" si="11"/>
        <v>5240</v>
      </c>
      <c r="B146" s="43" t="str">
        <f t="shared" si="12"/>
        <v>2 02 35240</v>
      </c>
      <c r="C146" s="29" t="s">
        <v>276</v>
      </c>
      <c r="D146" s="49" t="s">
        <v>277</v>
      </c>
      <c r="E146" s="50">
        <v>121.1</v>
      </c>
      <c r="F146" s="48"/>
      <c r="G146" s="48"/>
      <c r="H146" s="48"/>
      <c r="I146" s="44"/>
      <c r="J146" s="44"/>
      <c r="K146" s="44"/>
      <c r="L146" s="44"/>
      <c r="M146" s="44"/>
      <c r="N146" s="44"/>
      <c r="O146" s="44"/>
      <c r="P146" s="44"/>
      <c r="Q146" s="44"/>
      <c r="R146" s="44"/>
      <c r="S146" s="44"/>
      <c r="T146" s="44"/>
      <c r="U146" s="44"/>
      <c r="V146" s="44"/>
      <c r="W146" s="44"/>
      <c r="X146" s="44"/>
      <c r="Y146" s="44"/>
      <c r="Z146" s="44"/>
      <c r="AA146" s="44"/>
      <c r="AB146" s="44"/>
      <c r="AC146" s="44"/>
    </row>
    <row r="147" spans="1:29" s="43" customFormat="1" ht="30">
      <c r="A147" s="41" t="str">
        <f t="shared" si="11"/>
        <v>5250</v>
      </c>
      <c r="B147" s="43" t="str">
        <f t="shared" si="12"/>
        <v>2 02 35250</v>
      </c>
      <c r="C147" s="29" t="s">
        <v>278</v>
      </c>
      <c r="D147" s="49" t="s">
        <v>279</v>
      </c>
      <c r="E147" s="50">
        <v>126427.2</v>
      </c>
      <c r="F147" s="48"/>
      <c r="G147" s="48"/>
      <c r="H147" s="48"/>
      <c r="I147" s="44"/>
      <c r="J147" s="44"/>
      <c r="K147" s="44"/>
      <c r="L147" s="44"/>
      <c r="M147" s="44"/>
      <c r="N147" s="44"/>
      <c r="O147" s="44"/>
      <c r="P147" s="44"/>
      <c r="Q147" s="44"/>
      <c r="R147" s="44"/>
      <c r="S147" s="44"/>
      <c r="T147" s="44"/>
      <c r="U147" s="44"/>
      <c r="V147" s="44"/>
      <c r="W147" s="44"/>
      <c r="X147" s="44"/>
      <c r="Y147" s="44"/>
      <c r="Z147" s="44"/>
      <c r="AA147" s="44"/>
      <c r="AB147" s="44"/>
      <c r="AC147" s="44"/>
    </row>
    <row r="148" spans="1:29" s="43" customFormat="1" ht="75">
      <c r="A148" s="41" t="str">
        <f t="shared" si="11"/>
        <v>5290</v>
      </c>
      <c r="B148" s="43" t="str">
        <f t="shared" si="12"/>
        <v>2 02 35290</v>
      </c>
      <c r="C148" s="29" t="s">
        <v>280</v>
      </c>
      <c r="D148" s="49" t="s">
        <v>281</v>
      </c>
      <c r="E148" s="50">
        <v>330807.40000000002</v>
      </c>
      <c r="F148" s="48"/>
      <c r="G148" s="48"/>
      <c r="H148" s="48"/>
      <c r="I148" s="44"/>
      <c r="J148" s="44"/>
      <c r="K148" s="44"/>
      <c r="L148" s="44"/>
      <c r="M148" s="44"/>
      <c r="N148" s="44"/>
      <c r="O148" s="44"/>
      <c r="P148" s="44"/>
      <c r="Q148" s="44"/>
      <c r="R148" s="44"/>
      <c r="S148" s="44"/>
      <c r="T148" s="44"/>
      <c r="U148" s="44"/>
      <c r="V148" s="44"/>
      <c r="W148" s="44"/>
      <c r="X148" s="44"/>
      <c r="Y148" s="44"/>
      <c r="Z148" s="44"/>
      <c r="AA148" s="44"/>
      <c r="AB148" s="44"/>
      <c r="AC148" s="44"/>
    </row>
    <row r="149" spans="1:29" s="43" customFormat="1" ht="30">
      <c r="A149" s="41" t="str">
        <f t="shared" si="11"/>
        <v>5345</v>
      </c>
      <c r="B149" s="43" t="str">
        <f t="shared" si="12"/>
        <v>2 02 35345</v>
      </c>
      <c r="C149" s="29" t="s">
        <v>282</v>
      </c>
      <c r="D149" s="49" t="s">
        <v>283</v>
      </c>
      <c r="E149" s="50">
        <v>277566</v>
      </c>
      <c r="F149" s="48"/>
      <c r="G149" s="48"/>
      <c r="H149" s="48"/>
      <c r="I149" s="44"/>
      <c r="J149" s="44"/>
      <c r="K149" s="44"/>
      <c r="L149" s="44"/>
      <c r="M149" s="44"/>
      <c r="N149" s="44"/>
      <c r="O149" s="44"/>
      <c r="P149" s="44"/>
      <c r="Q149" s="44"/>
      <c r="R149" s="44"/>
      <c r="S149" s="44"/>
      <c r="T149" s="44"/>
      <c r="U149" s="44"/>
      <c r="V149" s="44"/>
      <c r="W149" s="44"/>
      <c r="X149" s="44"/>
      <c r="Y149" s="44"/>
      <c r="Z149" s="44"/>
      <c r="AA149" s="44"/>
      <c r="AB149" s="44"/>
      <c r="AC149" s="44"/>
    </row>
    <row r="150" spans="1:29" s="43" customFormat="1" ht="30">
      <c r="A150" s="41" t="str">
        <f t="shared" si="11"/>
        <v>5429</v>
      </c>
      <c r="B150" s="43" t="str">
        <f t="shared" si="12"/>
        <v>2 02 35429</v>
      </c>
      <c r="C150" s="29" t="s">
        <v>284</v>
      </c>
      <c r="D150" s="49" t="s">
        <v>285</v>
      </c>
      <c r="E150" s="50">
        <v>37745.9</v>
      </c>
      <c r="F150" s="48"/>
      <c r="G150" s="48"/>
      <c r="H150" s="48"/>
      <c r="I150" s="44"/>
      <c r="J150" s="44"/>
      <c r="K150" s="44"/>
      <c r="L150" s="44"/>
      <c r="M150" s="44"/>
      <c r="N150" s="44"/>
      <c r="O150" s="44"/>
      <c r="P150" s="44"/>
      <c r="Q150" s="44"/>
      <c r="R150" s="44"/>
      <c r="S150" s="44"/>
      <c r="T150" s="44"/>
      <c r="U150" s="44"/>
      <c r="V150" s="44"/>
      <c r="W150" s="44"/>
      <c r="X150" s="44"/>
      <c r="Y150" s="44"/>
      <c r="Z150" s="44"/>
      <c r="AA150" s="44"/>
      <c r="AB150" s="44"/>
      <c r="AC150" s="44"/>
    </row>
    <row r="151" spans="1:29" s="43" customFormat="1" ht="75">
      <c r="A151" s="41" t="str">
        <f t="shared" si="11"/>
        <v>5432</v>
      </c>
      <c r="B151" s="43" t="str">
        <f t="shared" si="12"/>
        <v>2 02 35432</v>
      </c>
      <c r="C151" s="29" t="s">
        <v>286</v>
      </c>
      <c r="D151" s="49" t="s">
        <v>287</v>
      </c>
      <c r="E151" s="50">
        <v>70779.5</v>
      </c>
      <c r="F151" s="48"/>
      <c r="G151" s="48"/>
      <c r="H151" s="48"/>
      <c r="I151" s="44"/>
      <c r="J151" s="44"/>
      <c r="K151" s="44"/>
      <c r="L151" s="44"/>
      <c r="M151" s="44"/>
      <c r="N151" s="44"/>
      <c r="O151" s="44"/>
      <c r="P151" s="44"/>
      <c r="Q151" s="44"/>
      <c r="R151" s="44"/>
      <c r="S151" s="44"/>
      <c r="T151" s="44"/>
      <c r="U151" s="44"/>
      <c r="V151" s="44"/>
      <c r="W151" s="44"/>
      <c r="X151" s="44"/>
      <c r="Y151" s="44"/>
      <c r="Z151" s="44"/>
      <c r="AA151" s="44"/>
      <c r="AB151" s="44"/>
      <c r="AC151" s="44"/>
    </row>
    <row r="152" spans="1:29" s="43" customFormat="1" ht="105" customHeight="1">
      <c r="A152" s="41" t="str">
        <f t="shared" si="11"/>
        <v>5460</v>
      </c>
      <c r="B152" s="43" t="str">
        <f t="shared" si="12"/>
        <v>2 02 35460</v>
      </c>
      <c r="C152" s="29" t="s">
        <v>288</v>
      </c>
      <c r="D152" s="49" t="s">
        <v>289</v>
      </c>
      <c r="E152" s="50">
        <v>214253.9</v>
      </c>
      <c r="F152" s="48"/>
      <c r="G152" s="48"/>
      <c r="H152" s="48"/>
      <c r="I152" s="44"/>
      <c r="J152" s="44"/>
      <c r="K152" s="44"/>
      <c r="L152" s="44"/>
      <c r="M152" s="44"/>
      <c r="N152" s="44"/>
      <c r="O152" s="44"/>
      <c r="P152" s="44"/>
      <c r="Q152" s="44"/>
      <c r="R152" s="44"/>
      <c r="S152" s="44"/>
      <c r="T152" s="44"/>
      <c r="U152" s="44"/>
      <c r="V152" s="44"/>
      <c r="W152" s="44"/>
      <c r="X152" s="44"/>
      <c r="Y152" s="44"/>
      <c r="Z152" s="44"/>
      <c r="AA152" s="44"/>
      <c r="AB152" s="44"/>
      <c r="AC152" s="44"/>
    </row>
    <row r="153" spans="1:29" s="43" customFormat="1" ht="39" customHeight="1">
      <c r="A153" s="41" t="str">
        <f t="shared" si="11"/>
        <v>5900</v>
      </c>
      <c r="B153" s="43" t="str">
        <f t="shared" si="12"/>
        <v>2 02 35900</v>
      </c>
      <c r="C153" s="29" t="s">
        <v>290</v>
      </c>
      <c r="D153" s="49" t="s">
        <v>291</v>
      </c>
      <c r="E153" s="50">
        <v>65891</v>
      </c>
      <c r="F153" s="48"/>
      <c r="G153" s="48"/>
      <c r="H153" s="48"/>
      <c r="I153" s="44"/>
      <c r="J153" s="44"/>
      <c r="K153" s="44"/>
      <c r="L153" s="44"/>
      <c r="M153" s="44"/>
      <c r="N153" s="44"/>
      <c r="O153" s="44"/>
      <c r="P153" s="44"/>
      <c r="Q153" s="44"/>
      <c r="R153" s="44"/>
      <c r="S153" s="44"/>
      <c r="T153" s="44"/>
      <c r="U153" s="44"/>
      <c r="V153" s="44"/>
      <c r="W153" s="44"/>
      <c r="X153" s="44"/>
      <c r="Y153" s="44"/>
      <c r="Z153" s="44"/>
      <c r="AA153" s="44"/>
      <c r="AB153" s="44"/>
      <c r="AC153" s="44"/>
    </row>
    <row r="154" spans="1:29" s="43" customFormat="1" ht="22.5" customHeight="1">
      <c r="A154" s="41" t="str">
        <f t="shared" si="11"/>
        <v>0000</v>
      </c>
      <c r="B154" s="43" t="str">
        <f t="shared" si="12"/>
        <v>2 02 40000</v>
      </c>
      <c r="C154" s="51" t="s">
        <v>292</v>
      </c>
      <c r="D154" s="67" t="s">
        <v>293</v>
      </c>
      <c r="E154" s="53">
        <f>SUM(E155:E160)</f>
        <v>722586.2</v>
      </c>
      <c r="F154" s="48"/>
      <c r="G154" s="48"/>
      <c r="H154" s="48"/>
      <c r="I154" s="48"/>
      <c r="J154" s="48"/>
      <c r="K154" s="56"/>
      <c r="L154" s="44"/>
      <c r="M154" s="44"/>
      <c r="N154" s="44"/>
      <c r="O154" s="44"/>
      <c r="P154" s="44"/>
      <c r="Q154" s="44"/>
      <c r="R154" s="44"/>
      <c r="S154" s="44"/>
      <c r="T154" s="44"/>
      <c r="U154" s="44"/>
      <c r="V154" s="44"/>
      <c r="W154" s="44"/>
      <c r="X154" s="44"/>
      <c r="Y154" s="44"/>
      <c r="Z154" s="44"/>
      <c r="AA154" s="44"/>
      <c r="AB154" s="44"/>
      <c r="AC154" s="44"/>
    </row>
    <row r="155" spans="1:29" s="41" customFormat="1" ht="59.25" customHeight="1">
      <c r="A155" s="41" t="str">
        <f t="shared" si="11"/>
        <v>5141</v>
      </c>
      <c r="B155" s="43" t="str">
        <f t="shared" si="12"/>
        <v>2 02 45141</v>
      </c>
      <c r="C155" s="29" t="s">
        <v>294</v>
      </c>
      <c r="D155" s="68" t="s">
        <v>295</v>
      </c>
      <c r="E155" s="50">
        <v>30275.200000000001</v>
      </c>
      <c r="F155" s="48"/>
      <c r="G155" s="48"/>
      <c r="H155" s="48"/>
      <c r="I155" s="48"/>
      <c r="J155" s="69"/>
      <c r="K155" s="69"/>
      <c r="L155" s="42"/>
      <c r="M155" s="42"/>
      <c r="N155" s="42"/>
      <c r="O155" s="42"/>
      <c r="P155" s="42"/>
      <c r="Q155" s="42"/>
      <c r="R155" s="42"/>
      <c r="S155" s="42"/>
      <c r="T155" s="42"/>
      <c r="U155" s="42"/>
      <c r="V155" s="42"/>
      <c r="W155" s="42"/>
      <c r="X155" s="42"/>
      <c r="Y155" s="42"/>
      <c r="Z155" s="42"/>
      <c r="AA155" s="42"/>
      <c r="AB155" s="42"/>
      <c r="AC155" s="42"/>
    </row>
    <row r="156" spans="1:29" s="41" customFormat="1" ht="60">
      <c r="A156" s="41" t="str">
        <f t="shared" si="11"/>
        <v>5142</v>
      </c>
      <c r="B156" s="43" t="str">
        <f t="shared" si="12"/>
        <v>2 02 45142</v>
      </c>
      <c r="C156" s="29" t="s">
        <v>296</v>
      </c>
      <c r="D156" s="68" t="s">
        <v>297</v>
      </c>
      <c r="E156" s="50">
        <v>11071.2</v>
      </c>
      <c r="F156" s="48"/>
      <c r="G156" s="48"/>
      <c r="H156" s="48"/>
      <c r="I156" s="48"/>
      <c r="J156" s="42"/>
      <c r="K156" s="42"/>
      <c r="L156" s="42"/>
      <c r="M156" s="42"/>
      <c r="N156" s="42"/>
      <c r="O156" s="42"/>
      <c r="P156" s="42"/>
      <c r="Q156" s="42"/>
      <c r="R156" s="42"/>
      <c r="S156" s="42"/>
      <c r="T156" s="42"/>
      <c r="U156" s="42"/>
      <c r="V156" s="42"/>
      <c r="W156" s="42"/>
      <c r="X156" s="42"/>
      <c r="Y156" s="42"/>
      <c r="Z156" s="42"/>
      <c r="AA156" s="42"/>
      <c r="AB156" s="42"/>
      <c r="AC156" s="42"/>
    </row>
    <row r="157" spans="1:29" s="41" customFormat="1" ht="57" customHeight="1">
      <c r="B157" s="43"/>
      <c r="C157" s="29" t="s">
        <v>298</v>
      </c>
      <c r="D157" s="68" t="s">
        <v>299</v>
      </c>
      <c r="E157" s="50">
        <v>54358.2</v>
      </c>
      <c r="F157" s="48"/>
      <c r="G157" s="48"/>
      <c r="H157" s="48"/>
      <c r="I157" s="48"/>
      <c r="J157" s="42"/>
      <c r="K157" s="42"/>
      <c r="L157" s="42"/>
      <c r="M157" s="42"/>
      <c r="N157" s="42"/>
      <c r="O157" s="42"/>
      <c r="P157" s="42"/>
      <c r="Q157" s="42"/>
      <c r="R157" s="42"/>
      <c r="S157" s="42"/>
      <c r="T157" s="42"/>
      <c r="U157" s="42"/>
      <c r="V157" s="42"/>
      <c r="W157" s="42"/>
      <c r="X157" s="42"/>
      <c r="Y157" s="42"/>
      <c r="Z157" s="42"/>
      <c r="AA157" s="42"/>
      <c r="AB157" s="42"/>
      <c r="AC157" s="42"/>
    </row>
    <row r="158" spans="1:29" ht="105">
      <c r="A158" s="41" t="str">
        <f t="shared" si="11"/>
        <v>5303</v>
      </c>
      <c r="B158" s="43" t="str">
        <f t="shared" si="12"/>
        <v>2 02 45303</v>
      </c>
      <c r="C158" s="57" t="s">
        <v>300</v>
      </c>
      <c r="D158" s="70" t="s">
        <v>301</v>
      </c>
      <c r="E158" s="50">
        <v>575912.5</v>
      </c>
      <c r="F158" s="48"/>
      <c r="G158" s="48"/>
      <c r="H158" s="48"/>
    </row>
    <row r="159" spans="1:29" ht="135">
      <c r="A159" s="41" t="str">
        <f t="shared" si="11"/>
        <v>5363</v>
      </c>
      <c r="B159" s="43" t="str">
        <f t="shared" si="12"/>
        <v>2 02 45363</v>
      </c>
      <c r="C159" s="57" t="s">
        <v>302</v>
      </c>
      <c r="D159" s="70" t="s">
        <v>303</v>
      </c>
      <c r="E159" s="50">
        <v>50869.2</v>
      </c>
      <c r="F159" s="48"/>
      <c r="G159" s="48"/>
      <c r="H159" s="48"/>
    </row>
    <row r="160" spans="1:29" ht="75">
      <c r="A160" s="41" t="str">
        <f t="shared" si="11"/>
        <v>5468</v>
      </c>
      <c r="B160" s="43" t="str">
        <f t="shared" si="12"/>
        <v>2 02 45468</v>
      </c>
      <c r="C160" s="57" t="s">
        <v>304</v>
      </c>
      <c r="D160" s="70" t="s">
        <v>305</v>
      </c>
      <c r="E160" s="50">
        <v>99.9</v>
      </c>
      <c r="F160" s="48"/>
      <c r="G160" s="48"/>
      <c r="H160" s="48"/>
    </row>
    <row r="161" spans="1:8" ht="36.75" customHeight="1">
      <c r="A161" s="41" t="str">
        <f t="shared" si="11"/>
        <v>0000</v>
      </c>
      <c r="B161" s="43" t="str">
        <f t="shared" si="12"/>
        <v>2 03 00000</v>
      </c>
      <c r="C161" s="72" t="s">
        <v>306</v>
      </c>
      <c r="D161" s="73" t="s">
        <v>307</v>
      </c>
      <c r="E161" s="46">
        <f>+E162</f>
        <v>391400</v>
      </c>
      <c r="F161" s="47"/>
      <c r="G161" s="47"/>
      <c r="H161" s="47"/>
    </row>
    <row r="162" spans="1:8" ht="77.25" customHeight="1">
      <c r="A162" s="41" t="str">
        <f t="shared" si="11"/>
        <v>2080</v>
      </c>
      <c r="B162" s="43" t="str">
        <f t="shared" si="12"/>
        <v>2 03 02080</v>
      </c>
      <c r="C162" s="57" t="s">
        <v>308</v>
      </c>
      <c r="D162" s="70" t="s">
        <v>309</v>
      </c>
      <c r="E162" s="50">
        <v>391400</v>
      </c>
      <c r="F162" s="48"/>
      <c r="G162" s="48"/>
      <c r="H162" s="48"/>
    </row>
    <row r="163" spans="1:8">
      <c r="A163" s="41" t="str">
        <f t="shared" si="11"/>
        <v/>
      </c>
      <c r="B163" s="43" t="str">
        <f>LEFT(C163,10)</f>
        <v/>
      </c>
      <c r="C163" s="25"/>
      <c r="D163" s="74" t="s">
        <v>310</v>
      </c>
      <c r="E163" s="46">
        <f>E13+E55</f>
        <v>56138943.580000013</v>
      </c>
      <c r="F163" s="75"/>
      <c r="G163" s="75"/>
      <c r="H163" s="75"/>
    </row>
    <row r="164" spans="1:8">
      <c r="D164" s="76"/>
    </row>
    <row r="165" spans="1:8">
      <c r="D165" s="76"/>
      <c r="E165" s="77">
        <f>E55+E13</f>
        <v>56138943.580000013</v>
      </c>
    </row>
    <row r="166" spans="1:8" s="5" customFormat="1">
      <c r="A166" s="71"/>
      <c r="B166" s="71"/>
      <c r="C166" s="6"/>
      <c r="D166" s="76"/>
      <c r="E166" s="77"/>
    </row>
    <row r="167" spans="1:8" s="5" customFormat="1">
      <c r="A167" s="71"/>
      <c r="B167" s="71"/>
      <c r="C167" s="6"/>
      <c r="D167" s="76"/>
      <c r="E167" s="77"/>
    </row>
    <row r="168" spans="1:8" s="5" customFormat="1">
      <c r="A168" s="71"/>
      <c r="B168" s="71"/>
      <c r="C168" s="6"/>
      <c r="D168" s="76"/>
      <c r="E168" s="77"/>
    </row>
    <row r="169" spans="1:8" s="5" customFormat="1">
      <c r="A169" s="71"/>
      <c r="B169" s="71"/>
      <c r="C169" s="6"/>
      <c r="D169" s="76"/>
      <c r="E169" s="77"/>
    </row>
    <row r="170" spans="1:8" s="5" customFormat="1">
      <c r="A170" s="71"/>
      <c r="B170" s="71"/>
      <c r="C170" s="6"/>
      <c r="D170" s="76"/>
      <c r="E170" s="77"/>
    </row>
    <row r="171" spans="1:8" s="5" customFormat="1">
      <c r="A171" s="71"/>
      <c r="B171" s="71"/>
      <c r="C171" s="6"/>
      <c r="D171" s="78"/>
      <c r="E171" s="77"/>
    </row>
    <row r="172" spans="1:8" s="5" customFormat="1">
      <c r="A172" s="71"/>
      <c r="B172" s="71"/>
      <c r="C172" s="6"/>
      <c r="D172" s="76"/>
      <c r="E172" s="77"/>
    </row>
    <row r="173" spans="1:8" s="5" customFormat="1">
      <c r="A173" s="71"/>
      <c r="B173" s="71"/>
      <c r="C173" s="6"/>
      <c r="D173" s="76"/>
      <c r="E173" s="77"/>
    </row>
    <row r="174" spans="1:8" s="5" customFormat="1">
      <c r="A174" s="71"/>
      <c r="B174" s="71"/>
      <c r="C174" s="6"/>
      <c r="D174" s="76"/>
      <c r="E174" s="77"/>
    </row>
    <row r="175" spans="1:8" s="5" customFormat="1">
      <c r="A175" s="71"/>
      <c r="B175" s="71"/>
      <c r="C175" s="6"/>
      <c r="D175" s="76"/>
      <c r="E175" s="77"/>
    </row>
    <row r="176" spans="1:8" s="5" customFormat="1">
      <c r="A176" s="71"/>
      <c r="B176" s="71"/>
      <c r="C176" s="6"/>
      <c r="D176" s="76"/>
      <c r="E176" s="77"/>
    </row>
    <row r="177" spans="1:29" s="5" customFormat="1">
      <c r="A177" s="71"/>
      <c r="B177" s="71"/>
      <c r="C177" s="6"/>
      <c r="D177" s="76"/>
      <c r="E177" s="77"/>
    </row>
    <row r="178" spans="1:29" s="5" customFormat="1">
      <c r="A178" s="71"/>
      <c r="B178" s="71"/>
      <c r="C178" s="6"/>
      <c r="D178" s="76"/>
      <c r="E178" s="77"/>
    </row>
    <row r="179" spans="1:29" s="5" customFormat="1">
      <c r="A179" s="71"/>
      <c r="B179" s="71"/>
      <c r="C179" s="6"/>
      <c r="D179" s="76"/>
      <c r="E179" s="77"/>
    </row>
    <row r="180" spans="1:29" s="5" customFormat="1">
      <c r="A180" s="71"/>
      <c r="B180" s="71"/>
      <c r="C180" s="6"/>
      <c r="D180" s="76"/>
      <c r="E180" s="77"/>
    </row>
    <row r="181" spans="1:29" s="5" customFormat="1">
      <c r="A181" s="71"/>
      <c r="B181" s="71"/>
      <c r="C181" s="6"/>
      <c r="D181" s="76"/>
      <c r="E181" s="77"/>
    </row>
    <row r="182" spans="1:29" s="77" customFormat="1">
      <c r="A182" s="71"/>
      <c r="B182" s="71"/>
      <c r="C182" s="6"/>
      <c r="D182" s="76"/>
      <c r="F182" s="5"/>
      <c r="G182" s="5"/>
      <c r="H182" s="5"/>
      <c r="I182" s="5"/>
      <c r="J182" s="5"/>
      <c r="K182" s="5"/>
      <c r="L182" s="5"/>
      <c r="M182" s="5"/>
      <c r="N182" s="5"/>
      <c r="O182" s="5"/>
      <c r="P182" s="5"/>
      <c r="Q182" s="5"/>
      <c r="R182" s="5"/>
      <c r="S182" s="5"/>
      <c r="T182" s="5"/>
      <c r="U182" s="5"/>
      <c r="V182" s="5"/>
      <c r="W182" s="5"/>
      <c r="X182" s="5"/>
      <c r="Y182" s="5"/>
      <c r="Z182" s="5"/>
      <c r="AA182" s="5"/>
      <c r="AB182" s="5"/>
      <c r="AC182" s="5"/>
    </row>
    <row r="183" spans="1:29" s="77" customFormat="1">
      <c r="A183" s="71"/>
      <c r="B183" s="71"/>
      <c r="C183" s="6"/>
      <c r="D183" s="76"/>
      <c r="F183" s="5"/>
      <c r="G183" s="5"/>
      <c r="H183" s="5"/>
      <c r="I183" s="5"/>
      <c r="J183" s="5"/>
      <c r="K183" s="5"/>
      <c r="L183" s="5"/>
      <c r="M183" s="5"/>
      <c r="N183" s="5"/>
      <c r="O183" s="5"/>
      <c r="P183" s="5"/>
      <c r="Q183" s="5"/>
      <c r="R183" s="5"/>
      <c r="S183" s="5"/>
      <c r="T183" s="5"/>
      <c r="U183" s="5"/>
      <c r="V183" s="5"/>
      <c r="W183" s="5"/>
      <c r="X183" s="5"/>
      <c r="Y183" s="5"/>
      <c r="Z183" s="5"/>
      <c r="AA183" s="5"/>
      <c r="AB183" s="5"/>
      <c r="AC183" s="5"/>
    </row>
    <row r="184" spans="1:29" s="77" customFormat="1">
      <c r="A184" s="71"/>
      <c r="B184" s="71"/>
      <c r="C184" s="6"/>
      <c r="D184" s="76"/>
      <c r="F184" s="5"/>
      <c r="G184" s="5"/>
      <c r="H184" s="5"/>
      <c r="I184" s="5"/>
      <c r="J184" s="5"/>
      <c r="K184" s="5"/>
      <c r="L184" s="5"/>
      <c r="M184" s="5"/>
      <c r="N184" s="5"/>
      <c r="O184" s="5"/>
      <c r="P184" s="5"/>
      <c r="Q184" s="5"/>
      <c r="R184" s="5"/>
      <c r="S184" s="5"/>
      <c r="T184" s="5"/>
      <c r="U184" s="5"/>
      <c r="V184" s="5"/>
      <c r="W184" s="5"/>
      <c r="X184" s="5"/>
      <c r="Y184" s="5"/>
      <c r="Z184" s="5"/>
      <c r="AA184" s="5"/>
      <c r="AB184" s="5"/>
      <c r="AC184" s="5"/>
    </row>
    <row r="185" spans="1:29" s="77" customFormat="1">
      <c r="A185" s="71"/>
      <c r="B185" s="71"/>
      <c r="C185" s="6"/>
      <c r="D185" s="76"/>
      <c r="F185" s="5"/>
      <c r="G185" s="5"/>
      <c r="H185" s="5"/>
      <c r="I185" s="5"/>
      <c r="J185" s="5"/>
      <c r="K185" s="5"/>
      <c r="L185" s="5"/>
      <c r="M185" s="5"/>
      <c r="N185" s="5"/>
      <c r="O185" s="5"/>
      <c r="P185" s="5"/>
      <c r="Q185" s="5"/>
      <c r="R185" s="5"/>
      <c r="S185" s="5"/>
      <c r="T185" s="5"/>
      <c r="U185" s="5"/>
      <c r="V185" s="5"/>
      <c r="W185" s="5"/>
      <c r="X185" s="5"/>
      <c r="Y185" s="5"/>
      <c r="Z185" s="5"/>
      <c r="AA185" s="5"/>
      <c r="AB185" s="5"/>
      <c r="AC185" s="5"/>
    </row>
    <row r="186" spans="1:29" s="77" customFormat="1">
      <c r="A186" s="71"/>
      <c r="B186" s="71"/>
      <c r="C186" s="6"/>
      <c r="D186" s="76"/>
      <c r="F186" s="5"/>
      <c r="G186" s="5"/>
      <c r="H186" s="5"/>
      <c r="I186" s="5"/>
      <c r="J186" s="5"/>
      <c r="K186" s="5"/>
      <c r="L186" s="5"/>
      <c r="M186" s="5"/>
      <c r="N186" s="5"/>
      <c r="O186" s="5"/>
      <c r="P186" s="5"/>
      <c r="Q186" s="5"/>
      <c r="R186" s="5"/>
      <c r="S186" s="5"/>
      <c r="T186" s="5"/>
      <c r="U186" s="5"/>
      <c r="V186" s="5"/>
      <c r="W186" s="5"/>
      <c r="X186" s="5"/>
      <c r="Y186" s="5"/>
      <c r="Z186" s="5"/>
      <c r="AA186" s="5"/>
      <c r="AB186" s="5"/>
      <c r="AC186" s="5"/>
    </row>
    <row r="187" spans="1:29" s="77" customFormat="1">
      <c r="A187" s="71"/>
      <c r="B187" s="71"/>
      <c r="C187" s="6"/>
      <c r="D187" s="76"/>
      <c r="F187" s="5"/>
      <c r="G187" s="5"/>
      <c r="H187" s="5"/>
      <c r="I187" s="5"/>
      <c r="J187" s="5"/>
      <c r="K187" s="5"/>
      <c r="L187" s="5"/>
      <c r="M187" s="5"/>
      <c r="N187" s="5"/>
      <c r="O187" s="5"/>
      <c r="P187" s="5"/>
      <c r="Q187" s="5"/>
      <c r="R187" s="5"/>
      <c r="S187" s="5"/>
      <c r="T187" s="5"/>
      <c r="U187" s="5"/>
      <c r="V187" s="5"/>
      <c r="W187" s="5"/>
      <c r="X187" s="5"/>
      <c r="Y187" s="5"/>
      <c r="Z187" s="5"/>
      <c r="AA187" s="5"/>
      <c r="AB187" s="5"/>
      <c r="AC187" s="5"/>
    </row>
    <row r="188" spans="1:29" s="77" customFormat="1">
      <c r="A188" s="71"/>
      <c r="B188" s="71"/>
      <c r="C188" s="6"/>
      <c r="D188" s="76"/>
      <c r="F188" s="5"/>
      <c r="G188" s="5"/>
      <c r="H188" s="5"/>
      <c r="I188" s="5"/>
      <c r="J188" s="5"/>
      <c r="K188" s="5"/>
      <c r="L188" s="5"/>
      <c r="M188" s="5"/>
      <c r="N188" s="5"/>
      <c r="O188" s="5"/>
      <c r="P188" s="5"/>
      <c r="Q188" s="5"/>
      <c r="R188" s="5"/>
      <c r="S188" s="5"/>
      <c r="T188" s="5"/>
      <c r="U188" s="5"/>
      <c r="V188" s="5"/>
      <c r="W188" s="5"/>
      <c r="X188" s="5"/>
      <c r="Y188" s="5"/>
      <c r="Z188" s="5"/>
      <c r="AA188" s="5"/>
      <c r="AB188" s="5"/>
      <c r="AC188" s="5"/>
    </row>
    <row r="189" spans="1:29" s="77" customFormat="1">
      <c r="A189" s="71"/>
      <c r="B189" s="71"/>
      <c r="C189" s="6"/>
      <c r="D189" s="76"/>
      <c r="F189" s="5"/>
      <c r="G189" s="5"/>
      <c r="H189" s="5"/>
      <c r="I189" s="5"/>
      <c r="J189" s="5"/>
      <c r="K189" s="5"/>
      <c r="L189" s="5"/>
      <c r="M189" s="5"/>
      <c r="N189" s="5"/>
      <c r="O189" s="5"/>
      <c r="P189" s="5"/>
      <c r="Q189" s="5"/>
      <c r="R189" s="5"/>
      <c r="S189" s="5"/>
      <c r="T189" s="5"/>
      <c r="U189" s="5"/>
      <c r="V189" s="5"/>
      <c r="W189" s="5"/>
      <c r="X189" s="5"/>
      <c r="Y189" s="5"/>
      <c r="Z189" s="5"/>
      <c r="AA189" s="5"/>
      <c r="AB189" s="5"/>
      <c r="AC189" s="5"/>
    </row>
    <row r="190" spans="1:29" s="77" customFormat="1">
      <c r="A190" s="71"/>
      <c r="B190" s="71"/>
      <c r="C190" s="6"/>
      <c r="D190" s="76"/>
      <c r="F190" s="5"/>
      <c r="G190" s="5"/>
      <c r="H190" s="5"/>
      <c r="I190" s="5"/>
      <c r="J190" s="5"/>
      <c r="K190" s="5"/>
      <c r="L190" s="5"/>
      <c r="M190" s="5"/>
      <c r="N190" s="5"/>
      <c r="O190" s="5"/>
      <c r="P190" s="5"/>
      <c r="Q190" s="5"/>
      <c r="R190" s="5"/>
      <c r="S190" s="5"/>
      <c r="T190" s="5"/>
      <c r="U190" s="5"/>
      <c r="V190" s="5"/>
      <c r="W190" s="5"/>
      <c r="X190" s="5"/>
      <c r="Y190" s="5"/>
      <c r="Z190" s="5"/>
      <c r="AA190" s="5"/>
      <c r="AB190" s="5"/>
      <c r="AC190" s="5"/>
    </row>
    <row r="191" spans="1:29" s="77" customFormat="1">
      <c r="A191" s="71"/>
      <c r="B191" s="71"/>
      <c r="C191" s="6"/>
      <c r="D191" s="76"/>
      <c r="F191" s="5"/>
      <c r="G191" s="5"/>
      <c r="H191" s="5"/>
      <c r="I191" s="5"/>
      <c r="J191" s="5"/>
      <c r="K191" s="5"/>
      <c r="L191" s="5"/>
      <c r="M191" s="5"/>
      <c r="N191" s="5"/>
      <c r="O191" s="5"/>
      <c r="P191" s="5"/>
      <c r="Q191" s="5"/>
      <c r="R191" s="5"/>
      <c r="S191" s="5"/>
      <c r="T191" s="5"/>
      <c r="U191" s="5"/>
      <c r="V191" s="5"/>
      <c r="W191" s="5"/>
      <c r="X191" s="5"/>
      <c r="Y191" s="5"/>
      <c r="Z191" s="5"/>
      <c r="AA191" s="5"/>
      <c r="AB191" s="5"/>
      <c r="AC191" s="5"/>
    </row>
    <row r="192" spans="1:29" s="77" customFormat="1">
      <c r="A192" s="71"/>
      <c r="B192" s="71"/>
      <c r="C192" s="6"/>
      <c r="D192" s="76"/>
      <c r="F192" s="5"/>
      <c r="G192" s="5"/>
      <c r="H192" s="5"/>
      <c r="I192" s="5"/>
      <c r="J192" s="5"/>
      <c r="K192" s="5"/>
      <c r="L192" s="5"/>
      <c r="M192" s="5"/>
      <c r="N192" s="5"/>
      <c r="O192" s="5"/>
      <c r="P192" s="5"/>
      <c r="Q192" s="5"/>
      <c r="R192" s="5"/>
      <c r="S192" s="5"/>
      <c r="T192" s="5"/>
      <c r="U192" s="5"/>
      <c r="V192" s="5"/>
      <c r="W192" s="5"/>
      <c r="X192" s="5"/>
      <c r="Y192" s="5"/>
      <c r="Z192" s="5"/>
      <c r="AA192" s="5"/>
      <c r="AB192" s="5"/>
      <c r="AC192" s="5"/>
    </row>
    <row r="193" spans="1:29" s="77" customFormat="1">
      <c r="A193" s="71"/>
      <c r="B193" s="71"/>
      <c r="C193" s="6"/>
      <c r="D193" s="76"/>
      <c r="F193" s="5"/>
      <c r="G193" s="5"/>
      <c r="H193" s="5"/>
      <c r="I193" s="5"/>
      <c r="J193" s="5"/>
      <c r="K193" s="5"/>
      <c r="L193" s="5"/>
      <c r="M193" s="5"/>
      <c r="N193" s="5"/>
      <c r="O193" s="5"/>
      <c r="P193" s="5"/>
      <c r="Q193" s="5"/>
      <c r="R193" s="5"/>
      <c r="S193" s="5"/>
      <c r="T193" s="5"/>
      <c r="U193" s="5"/>
      <c r="V193" s="5"/>
      <c r="W193" s="5"/>
      <c r="X193" s="5"/>
      <c r="Y193" s="5"/>
      <c r="Z193" s="5"/>
      <c r="AA193" s="5"/>
      <c r="AB193" s="5"/>
      <c r="AC193" s="5"/>
    </row>
    <row r="194" spans="1:29" s="77" customFormat="1">
      <c r="A194" s="71"/>
      <c r="B194" s="71"/>
      <c r="C194" s="6"/>
      <c r="D194" s="76"/>
      <c r="F194" s="5"/>
      <c r="G194" s="5"/>
      <c r="H194" s="5"/>
      <c r="I194" s="5"/>
      <c r="J194" s="5"/>
      <c r="K194" s="5"/>
      <c r="L194" s="5"/>
      <c r="M194" s="5"/>
      <c r="N194" s="5"/>
      <c r="O194" s="5"/>
      <c r="P194" s="5"/>
      <c r="Q194" s="5"/>
      <c r="R194" s="5"/>
      <c r="S194" s="5"/>
      <c r="T194" s="5"/>
      <c r="U194" s="5"/>
      <c r="V194" s="5"/>
      <c r="W194" s="5"/>
      <c r="X194" s="5"/>
      <c r="Y194" s="5"/>
      <c r="Z194" s="5"/>
      <c r="AA194" s="5"/>
      <c r="AB194" s="5"/>
      <c r="AC194" s="5"/>
    </row>
    <row r="195" spans="1:29" s="77" customFormat="1">
      <c r="A195" s="71"/>
      <c r="B195" s="71"/>
      <c r="C195" s="6"/>
      <c r="D195" s="76"/>
      <c r="F195" s="5"/>
      <c r="G195" s="5"/>
      <c r="H195" s="5"/>
      <c r="I195" s="5"/>
      <c r="J195" s="5"/>
      <c r="K195" s="5"/>
      <c r="L195" s="5"/>
      <c r="M195" s="5"/>
      <c r="N195" s="5"/>
      <c r="O195" s="5"/>
      <c r="P195" s="5"/>
      <c r="Q195" s="5"/>
      <c r="R195" s="5"/>
      <c r="S195" s="5"/>
      <c r="T195" s="5"/>
      <c r="U195" s="5"/>
      <c r="V195" s="5"/>
      <c r="W195" s="5"/>
      <c r="X195" s="5"/>
      <c r="Y195" s="5"/>
      <c r="Z195" s="5"/>
      <c r="AA195" s="5"/>
      <c r="AB195" s="5"/>
      <c r="AC195" s="5"/>
    </row>
    <row r="196" spans="1:29" s="77" customFormat="1">
      <c r="A196" s="71"/>
      <c r="B196" s="71"/>
      <c r="C196" s="6"/>
      <c r="D196" s="76"/>
      <c r="F196" s="5"/>
      <c r="G196" s="5"/>
      <c r="H196" s="5"/>
      <c r="I196" s="5"/>
      <c r="J196" s="5"/>
      <c r="K196" s="5"/>
      <c r="L196" s="5"/>
      <c r="M196" s="5"/>
      <c r="N196" s="5"/>
      <c r="O196" s="5"/>
      <c r="P196" s="5"/>
      <c r="Q196" s="5"/>
      <c r="R196" s="5"/>
      <c r="S196" s="5"/>
      <c r="T196" s="5"/>
      <c r="U196" s="5"/>
      <c r="V196" s="5"/>
      <c r="W196" s="5"/>
      <c r="X196" s="5"/>
      <c r="Y196" s="5"/>
      <c r="Z196" s="5"/>
      <c r="AA196" s="5"/>
      <c r="AB196" s="5"/>
      <c r="AC196" s="5"/>
    </row>
    <row r="197" spans="1:29" s="77" customFormat="1">
      <c r="A197" s="71"/>
      <c r="B197" s="71"/>
      <c r="C197" s="6"/>
      <c r="D197" s="76"/>
      <c r="F197" s="5"/>
      <c r="G197" s="5"/>
      <c r="H197" s="5"/>
      <c r="I197" s="5"/>
      <c r="J197" s="5"/>
      <c r="K197" s="5"/>
      <c r="L197" s="5"/>
      <c r="M197" s="5"/>
      <c r="N197" s="5"/>
      <c r="O197" s="5"/>
      <c r="P197" s="5"/>
      <c r="Q197" s="5"/>
      <c r="R197" s="5"/>
      <c r="S197" s="5"/>
      <c r="T197" s="5"/>
      <c r="U197" s="5"/>
      <c r="V197" s="5"/>
      <c r="W197" s="5"/>
      <c r="X197" s="5"/>
      <c r="Y197" s="5"/>
      <c r="Z197" s="5"/>
      <c r="AA197" s="5"/>
      <c r="AB197" s="5"/>
      <c r="AC197" s="5"/>
    </row>
    <row r="198" spans="1:29" s="77" customFormat="1">
      <c r="A198" s="71"/>
      <c r="B198" s="71"/>
      <c r="C198" s="6"/>
      <c r="D198" s="76"/>
      <c r="F198" s="5"/>
      <c r="G198" s="5"/>
      <c r="H198" s="5"/>
      <c r="I198" s="5"/>
      <c r="J198" s="5"/>
      <c r="K198" s="5"/>
      <c r="L198" s="5"/>
      <c r="M198" s="5"/>
      <c r="N198" s="5"/>
      <c r="O198" s="5"/>
      <c r="P198" s="5"/>
      <c r="Q198" s="5"/>
      <c r="R198" s="5"/>
      <c r="S198" s="5"/>
      <c r="T198" s="5"/>
      <c r="U198" s="5"/>
      <c r="V198" s="5"/>
      <c r="W198" s="5"/>
      <c r="X198" s="5"/>
      <c r="Y198" s="5"/>
      <c r="Z198" s="5"/>
      <c r="AA198" s="5"/>
      <c r="AB198" s="5"/>
      <c r="AC198" s="5"/>
    </row>
    <row r="199" spans="1:29" s="77" customFormat="1">
      <c r="A199" s="71"/>
      <c r="B199" s="71"/>
      <c r="C199" s="6"/>
      <c r="D199" s="76"/>
      <c r="F199" s="5"/>
      <c r="G199" s="5"/>
      <c r="H199" s="5"/>
      <c r="I199" s="5"/>
      <c r="J199" s="5"/>
      <c r="K199" s="5"/>
      <c r="L199" s="5"/>
      <c r="M199" s="5"/>
      <c r="N199" s="5"/>
      <c r="O199" s="5"/>
      <c r="P199" s="5"/>
      <c r="Q199" s="5"/>
      <c r="R199" s="5"/>
      <c r="S199" s="5"/>
      <c r="T199" s="5"/>
      <c r="U199" s="5"/>
      <c r="V199" s="5"/>
      <c r="W199" s="5"/>
      <c r="X199" s="5"/>
      <c r="Y199" s="5"/>
      <c r="Z199" s="5"/>
      <c r="AA199" s="5"/>
      <c r="AB199" s="5"/>
      <c r="AC199" s="5"/>
    </row>
    <row r="200" spans="1:29" s="77" customFormat="1">
      <c r="A200" s="71"/>
      <c r="B200" s="71"/>
      <c r="C200" s="6"/>
      <c r="D200" s="76"/>
      <c r="F200" s="5"/>
      <c r="G200" s="5"/>
      <c r="H200" s="5"/>
      <c r="I200" s="5"/>
      <c r="J200" s="5"/>
      <c r="K200" s="5"/>
      <c r="L200" s="5"/>
      <c r="M200" s="5"/>
      <c r="N200" s="5"/>
      <c r="O200" s="5"/>
      <c r="P200" s="5"/>
      <c r="Q200" s="5"/>
      <c r="R200" s="5"/>
      <c r="S200" s="5"/>
      <c r="T200" s="5"/>
      <c r="U200" s="5"/>
      <c r="V200" s="5"/>
      <c r="W200" s="5"/>
      <c r="X200" s="5"/>
      <c r="Y200" s="5"/>
      <c r="Z200" s="5"/>
      <c r="AA200" s="5"/>
      <c r="AB200" s="5"/>
      <c r="AC200" s="5"/>
    </row>
    <row r="201" spans="1:29" s="77" customFormat="1">
      <c r="A201" s="71"/>
      <c r="B201" s="71"/>
      <c r="C201" s="6"/>
      <c r="D201" s="76"/>
      <c r="F201" s="5"/>
      <c r="G201" s="5"/>
      <c r="H201" s="5"/>
      <c r="I201" s="5"/>
      <c r="J201" s="5"/>
      <c r="K201" s="5"/>
      <c r="L201" s="5"/>
      <c r="M201" s="5"/>
      <c r="N201" s="5"/>
      <c r="O201" s="5"/>
      <c r="P201" s="5"/>
      <c r="Q201" s="5"/>
      <c r="R201" s="5"/>
      <c r="S201" s="5"/>
      <c r="T201" s="5"/>
      <c r="U201" s="5"/>
      <c r="V201" s="5"/>
      <c r="W201" s="5"/>
      <c r="X201" s="5"/>
      <c r="Y201" s="5"/>
      <c r="Z201" s="5"/>
      <c r="AA201" s="5"/>
      <c r="AB201" s="5"/>
      <c r="AC201" s="5"/>
    </row>
    <row r="202" spans="1:29" s="77" customFormat="1">
      <c r="A202" s="71"/>
      <c r="B202" s="71"/>
      <c r="C202" s="6"/>
      <c r="D202" s="76"/>
      <c r="F202" s="5"/>
      <c r="G202" s="5"/>
      <c r="H202" s="5"/>
      <c r="I202" s="5"/>
      <c r="J202" s="5"/>
      <c r="K202" s="5"/>
      <c r="L202" s="5"/>
      <c r="M202" s="5"/>
      <c r="N202" s="5"/>
      <c r="O202" s="5"/>
      <c r="P202" s="5"/>
      <c r="Q202" s="5"/>
      <c r="R202" s="5"/>
      <c r="S202" s="5"/>
      <c r="T202" s="5"/>
      <c r="U202" s="5"/>
      <c r="V202" s="5"/>
      <c r="W202" s="5"/>
      <c r="X202" s="5"/>
      <c r="Y202" s="5"/>
      <c r="Z202" s="5"/>
      <c r="AA202" s="5"/>
      <c r="AB202" s="5"/>
      <c r="AC202" s="5"/>
    </row>
    <row r="203" spans="1:29" s="77" customFormat="1">
      <c r="A203" s="71"/>
      <c r="B203" s="71"/>
      <c r="C203" s="6"/>
      <c r="D203" s="76"/>
      <c r="F203" s="5"/>
      <c r="G203" s="5"/>
      <c r="H203" s="5"/>
      <c r="I203" s="5"/>
      <c r="J203" s="5"/>
      <c r="K203" s="5"/>
      <c r="L203" s="5"/>
      <c r="M203" s="5"/>
      <c r="N203" s="5"/>
      <c r="O203" s="5"/>
      <c r="P203" s="5"/>
      <c r="Q203" s="5"/>
      <c r="R203" s="5"/>
      <c r="S203" s="5"/>
      <c r="T203" s="5"/>
      <c r="U203" s="5"/>
      <c r="V203" s="5"/>
      <c r="W203" s="5"/>
      <c r="X203" s="5"/>
      <c r="Y203" s="5"/>
      <c r="Z203" s="5"/>
      <c r="AA203" s="5"/>
      <c r="AB203" s="5"/>
      <c r="AC203" s="5"/>
    </row>
    <row r="204" spans="1:29" s="77" customFormat="1">
      <c r="A204" s="71"/>
      <c r="B204" s="71"/>
      <c r="C204" s="6"/>
      <c r="D204" s="76"/>
      <c r="F204" s="5"/>
      <c r="G204" s="5"/>
      <c r="H204" s="5"/>
      <c r="I204" s="5"/>
      <c r="J204" s="5"/>
      <c r="K204" s="5"/>
      <c r="L204" s="5"/>
      <c r="M204" s="5"/>
      <c r="N204" s="5"/>
      <c r="O204" s="5"/>
      <c r="P204" s="5"/>
      <c r="Q204" s="5"/>
      <c r="R204" s="5"/>
      <c r="S204" s="5"/>
      <c r="T204" s="5"/>
      <c r="U204" s="5"/>
      <c r="V204" s="5"/>
      <c r="W204" s="5"/>
      <c r="X204" s="5"/>
      <c r="Y204" s="5"/>
      <c r="Z204" s="5"/>
      <c r="AA204" s="5"/>
      <c r="AB204" s="5"/>
      <c r="AC204" s="5"/>
    </row>
    <row r="205" spans="1:29" s="77" customFormat="1">
      <c r="A205" s="71"/>
      <c r="B205" s="71"/>
      <c r="C205" s="6"/>
      <c r="D205" s="76"/>
      <c r="F205" s="5"/>
      <c r="G205" s="5"/>
      <c r="H205" s="5"/>
      <c r="I205" s="5"/>
      <c r="J205" s="5"/>
      <c r="K205" s="5"/>
      <c r="L205" s="5"/>
      <c r="M205" s="5"/>
      <c r="N205" s="5"/>
      <c r="O205" s="5"/>
      <c r="P205" s="5"/>
      <c r="Q205" s="5"/>
      <c r="R205" s="5"/>
      <c r="S205" s="5"/>
      <c r="T205" s="5"/>
      <c r="U205" s="5"/>
      <c r="V205" s="5"/>
      <c r="W205" s="5"/>
      <c r="X205" s="5"/>
      <c r="Y205" s="5"/>
      <c r="Z205" s="5"/>
      <c r="AA205" s="5"/>
      <c r="AB205" s="5"/>
      <c r="AC205" s="5"/>
    </row>
    <row r="206" spans="1:29" s="77" customFormat="1">
      <c r="A206" s="71"/>
      <c r="B206" s="71"/>
      <c r="C206" s="6"/>
      <c r="D206" s="76"/>
      <c r="F206" s="5"/>
      <c r="G206" s="5"/>
      <c r="H206" s="5"/>
      <c r="I206" s="5"/>
      <c r="J206" s="5"/>
      <c r="K206" s="5"/>
      <c r="L206" s="5"/>
      <c r="M206" s="5"/>
      <c r="N206" s="5"/>
      <c r="O206" s="5"/>
      <c r="P206" s="5"/>
      <c r="Q206" s="5"/>
      <c r="R206" s="5"/>
      <c r="S206" s="5"/>
      <c r="T206" s="5"/>
      <c r="U206" s="5"/>
      <c r="V206" s="5"/>
      <c r="W206" s="5"/>
      <c r="X206" s="5"/>
      <c r="Y206" s="5"/>
      <c r="Z206" s="5"/>
      <c r="AA206" s="5"/>
      <c r="AB206" s="5"/>
      <c r="AC206" s="5"/>
    </row>
    <row r="207" spans="1:29" s="77" customFormat="1">
      <c r="A207" s="71"/>
      <c r="B207" s="71"/>
      <c r="C207" s="6"/>
      <c r="D207" s="76"/>
      <c r="F207" s="5"/>
      <c r="G207" s="5"/>
      <c r="H207" s="5"/>
      <c r="I207" s="5"/>
      <c r="J207" s="5"/>
      <c r="K207" s="5"/>
      <c r="L207" s="5"/>
      <c r="M207" s="5"/>
      <c r="N207" s="5"/>
      <c r="O207" s="5"/>
      <c r="P207" s="5"/>
      <c r="Q207" s="5"/>
      <c r="R207" s="5"/>
      <c r="S207" s="5"/>
      <c r="T207" s="5"/>
      <c r="U207" s="5"/>
      <c r="V207" s="5"/>
      <c r="W207" s="5"/>
      <c r="X207" s="5"/>
      <c r="Y207" s="5"/>
      <c r="Z207" s="5"/>
      <c r="AA207" s="5"/>
      <c r="AB207" s="5"/>
      <c r="AC207" s="5"/>
    </row>
    <row r="208" spans="1:29" s="77" customFormat="1">
      <c r="A208" s="71"/>
      <c r="B208" s="71"/>
      <c r="C208" s="6"/>
      <c r="D208" s="76"/>
      <c r="F208" s="5"/>
      <c r="G208" s="5"/>
      <c r="H208" s="5"/>
      <c r="I208" s="5"/>
      <c r="J208" s="5"/>
      <c r="K208" s="5"/>
      <c r="L208" s="5"/>
      <c r="M208" s="5"/>
      <c r="N208" s="5"/>
      <c r="O208" s="5"/>
      <c r="P208" s="5"/>
      <c r="Q208" s="5"/>
      <c r="R208" s="5"/>
      <c r="S208" s="5"/>
      <c r="T208" s="5"/>
      <c r="U208" s="5"/>
      <c r="V208" s="5"/>
      <c r="W208" s="5"/>
      <c r="X208" s="5"/>
      <c r="Y208" s="5"/>
      <c r="Z208" s="5"/>
      <c r="AA208" s="5"/>
      <c r="AB208" s="5"/>
      <c r="AC208" s="5"/>
    </row>
    <row r="209" spans="1:29" s="77" customFormat="1">
      <c r="A209" s="71"/>
      <c r="B209" s="71"/>
      <c r="C209" s="6"/>
      <c r="D209" s="76"/>
      <c r="F209" s="5"/>
      <c r="G209" s="5"/>
      <c r="H209" s="5"/>
      <c r="I209" s="5"/>
      <c r="J209" s="5"/>
      <c r="K209" s="5"/>
      <c r="L209" s="5"/>
      <c r="M209" s="5"/>
      <c r="N209" s="5"/>
      <c r="O209" s="5"/>
      <c r="P209" s="5"/>
      <c r="Q209" s="5"/>
      <c r="R209" s="5"/>
      <c r="S209" s="5"/>
      <c r="T209" s="5"/>
      <c r="U209" s="5"/>
      <c r="V209" s="5"/>
      <c r="W209" s="5"/>
      <c r="X209" s="5"/>
      <c r="Y209" s="5"/>
      <c r="Z209" s="5"/>
      <c r="AA209" s="5"/>
      <c r="AB209" s="5"/>
      <c r="AC209" s="5"/>
    </row>
    <row r="210" spans="1:29" s="77" customFormat="1">
      <c r="A210" s="71"/>
      <c r="B210" s="71"/>
      <c r="C210" s="6"/>
      <c r="D210" s="76"/>
      <c r="F210" s="5"/>
      <c r="G210" s="5"/>
      <c r="H210" s="5"/>
      <c r="I210" s="5"/>
      <c r="J210" s="5"/>
      <c r="K210" s="5"/>
      <c r="L210" s="5"/>
      <c r="M210" s="5"/>
      <c r="N210" s="5"/>
      <c r="O210" s="5"/>
      <c r="P210" s="5"/>
      <c r="Q210" s="5"/>
      <c r="R210" s="5"/>
      <c r="S210" s="5"/>
      <c r="T210" s="5"/>
      <c r="U210" s="5"/>
      <c r="V210" s="5"/>
      <c r="W210" s="5"/>
      <c r="X210" s="5"/>
      <c r="Y210" s="5"/>
      <c r="Z210" s="5"/>
      <c r="AA210" s="5"/>
      <c r="AB210" s="5"/>
      <c r="AC210" s="5"/>
    </row>
    <row r="211" spans="1:29" s="77" customFormat="1">
      <c r="A211" s="71"/>
      <c r="B211" s="71"/>
      <c r="C211" s="6"/>
      <c r="D211" s="76"/>
      <c r="F211" s="5"/>
      <c r="G211" s="5"/>
      <c r="H211" s="5"/>
      <c r="I211" s="5"/>
      <c r="J211" s="5"/>
      <c r="K211" s="5"/>
      <c r="L211" s="5"/>
      <c r="M211" s="5"/>
      <c r="N211" s="5"/>
      <c r="O211" s="5"/>
      <c r="P211" s="5"/>
      <c r="Q211" s="5"/>
      <c r="R211" s="5"/>
      <c r="S211" s="5"/>
      <c r="T211" s="5"/>
      <c r="U211" s="5"/>
      <c r="V211" s="5"/>
      <c r="W211" s="5"/>
      <c r="X211" s="5"/>
      <c r="Y211" s="5"/>
      <c r="Z211" s="5"/>
      <c r="AA211" s="5"/>
      <c r="AB211" s="5"/>
      <c r="AC211" s="5"/>
    </row>
    <row r="212" spans="1:29" s="77" customFormat="1">
      <c r="A212" s="71"/>
      <c r="B212" s="71"/>
      <c r="C212" s="6"/>
      <c r="D212" s="76"/>
      <c r="F212" s="5"/>
      <c r="G212" s="5"/>
      <c r="H212" s="5"/>
      <c r="I212" s="5"/>
      <c r="J212" s="5"/>
      <c r="K212" s="5"/>
      <c r="L212" s="5"/>
      <c r="M212" s="5"/>
      <c r="N212" s="5"/>
      <c r="O212" s="5"/>
      <c r="P212" s="5"/>
      <c r="Q212" s="5"/>
      <c r="R212" s="5"/>
      <c r="S212" s="5"/>
      <c r="T212" s="5"/>
      <c r="U212" s="5"/>
      <c r="V212" s="5"/>
      <c r="W212" s="5"/>
      <c r="X212" s="5"/>
      <c r="Y212" s="5"/>
      <c r="Z212" s="5"/>
      <c r="AA212" s="5"/>
      <c r="AB212" s="5"/>
      <c r="AC212" s="5"/>
    </row>
    <row r="213" spans="1:29" s="77" customFormat="1">
      <c r="A213" s="71"/>
      <c r="B213" s="71"/>
      <c r="C213" s="6"/>
      <c r="D213" s="76"/>
      <c r="F213" s="5"/>
      <c r="G213" s="5"/>
      <c r="H213" s="5"/>
      <c r="I213" s="5"/>
      <c r="J213" s="5"/>
      <c r="K213" s="5"/>
      <c r="L213" s="5"/>
      <c r="M213" s="5"/>
      <c r="N213" s="5"/>
      <c r="O213" s="5"/>
      <c r="P213" s="5"/>
      <c r="Q213" s="5"/>
      <c r="R213" s="5"/>
      <c r="S213" s="5"/>
      <c r="T213" s="5"/>
      <c r="U213" s="5"/>
      <c r="V213" s="5"/>
      <c r="W213" s="5"/>
      <c r="X213" s="5"/>
      <c r="Y213" s="5"/>
      <c r="Z213" s="5"/>
      <c r="AA213" s="5"/>
      <c r="AB213" s="5"/>
      <c r="AC213" s="5"/>
    </row>
    <row r="214" spans="1:29" s="77" customFormat="1">
      <c r="A214" s="71"/>
      <c r="B214" s="71"/>
      <c r="C214" s="6"/>
      <c r="D214" s="76"/>
      <c r="F214" s="5"/>
      <c r="G214" s="5"/>
      <c r="H214" s="5"/>
      <c r="I214" s="5"/>
      <c r="J214" s="5"/>
      <c r="K214" s="5"/>
      <c r="L214" s="5"/>
      <c r="M214" s="5"/>
      <c r="N214" s="5"/>
      <c r="O214" s="5"/>
      <c r="P214" s="5"/>
      <c r="Q214" s="5"/>
      <c r="R214" s="5"/>
      <c r="S214" s="5"/>
      <c r="T214" s="5"/>
      <c r="U214" s="5"/>
      <c r="V214" s="5"/>
      <c r="W214" s="5"/>
      <c r="X214" s="5"/>
      <c r="Y214" s="5"/>
      <c r="Z214" s="5"/>
      <c r="AA214" s="5"/>
      <c r="AB214" s="5"/>
      <c r="AC214" s="5"/>
    </row>
    <row r="215" spans="1:29" s="77" customFormat="1">
      <c r="A215" s="71"/>
      <c r="B215" s="71"/>
      <c r="C215" s="6"/>
      <c r="D215" s="76"/>
      <c r="F215" s="5"/>
      <c r="G215" s="5"/>
      <c r="H215" s="5"/>
      <c r="I215" s="5"/>
      <c r="J215" s="5"/>
      <c r="K215" s="5"/>
      <c r="L215" s="5"/>
      <c r="M215" s="5"/>
      <c r="N215" s="5"/>
      <c r="O215" s="5"/>
      <c r="P215" s="5"/>
      <c r="Q215" s="5"/>
      <c r="R215" s="5"/>
      <c r="S215" s="5"/>
      <c r="T215" s="5"/>
      <c r="U215" s="5"/>
      <c r="V215" s="5"/>
      <c r="W215" s="5"/>
      <c r="X215" s="5"/>
      <c r="Y215" s="5"/>
      <c r="Z215" s="5"/>
      <c r="AA215" s="5"/>
      <c r="AB215" s="5"/>
      <c r="AC215" s="5"/>
    </row>
    <row r="216" spans="1:29" s="77" customFormat="1">
      <c r="A216" s="71"/>
      <c r="B216" s="71"/>
      <c r="C216" s="6"/>
      <c r="D216" s="76"/>
      <c r="F216" s="5"/>
      <c r="G216" s="5"/>
      <c r="H216" s="5"/>
      <c r="I216" s="5"/>
      <c r="J216" s="5"/>
      <c r="K216" s="5"/>
      <c r="L216" s="5"/>
      <c r="M216" s="5"/>
      <c r="N216" s="5"/>
      <c r="O216" s="5"/>
      <c r="P216" s="5"/>
      <c r="Q216" s="5"/>
      <c r="R216" s="5"/>
      <c r="S216" s="5"/>
      <c r="T216" s="5"/>
      <c r="U216" s="5"/>
      <c r="V216" s="5"/>
      <c r="W216" s="5"/>
      <c r="X216" s="5"/>
      <c r="Y216" s="5"/>
      <c r="Z216" s="5"/>
      <c r="AA216" s="5"/>
      <c r="AB216" s="5"/>
      <c r="AC216" s="5"/>
    </row>
    <row r="217" spans="1:29" s="77" customFormat="1">
      <c r="A217" s="71"/>
      <c r="B217" s="71"/>
      <c r="C217" s="6"/>
      <c r="D217" s="76"/>
      <c r="F217" s="5"/>
      <c r="G217" s="5"/>
      <c r="H217" s="5"/>
      <c r="I217" s="5"/>
      <c r="J217" s="5"/>
      <c r="K217" s="5"/>
      <c r="L217" s="5"/>
      <c r="M217" s="5"/>
      <c r="N217" s="5"/>
      <c r="O217" s="5"/>
      <c r="P217" s="5"/>
      <c r="Q217" s="5"/>
      <c r="R217" s="5"/>
      <c r="S217" s="5"/>
      <c r="T217" s="5"/>
      <c r="U217" s="5"/>
      <c r="V217" s="5"/>
      <c r="W217" s="5"/>
      <c r="X217" s="5"/>
      <c r="Y217" s="5"/>
      <c r="Z217" s="5"/>
      <c r="AA217" s="5"/>
      <c r="AB217" s="5"/>
      <c r="AC217" s="5"/>
    </row>
    <row r="218" spans="1:29" s="77" customFormat="1">
      <c r="A218" s="71"/>
      <c r="B218" s="71"/>
      <c r="C218" s="6"/>
      <c r="D218" s="76"/>
      <c r="F218" s="5"/>
      <c r="G218" s="5"/>
      <c r="H218" s="5"/>
      <c r="I218" s="5"/>
      <c r="J218" s="5"/>
      <c r="K218" s="5"/>
      <c r="L218" s="5"/>
      <c r="M218" s="5"/>
      <c r="N218" s="5"/>
      <c r="O218" s="5"/>
      <c r="P218" s="5"/>
      <c r="Q218" s="5"/>
      <c r="R218" s="5"/>
      <c r="S218" s="5"/>
      <c r="T218" s="5"/>
      <c r="U218" s="5"/>
      <c r="V218" s="5"/>
      <c r="W218" s="5"/>
      <c r="X218" s="5"/>
      <c r="Y218" s="5"/>
      <c r="Z218" s="5"/>
      <c r="AA218" s="5"/>
      <c r="AB218" s="5"/>
      <c r="AC218" s="5"/>
    </row>
    <row r="219" spans="1:29" s="77" customFormat="1">
      <c r="A219" s="71"/>
      <c r="B219" s="71"/>
      <c r="C219" s="6"/>
      <c r="D219" s="76"/>
      <c r="F219" s="5"/>
      <c r="G219" s="5"/>
      <c r="H219" s="5"/>
      <c r="I219" s="5"/>
      <c r="J219" s="5"/>
      <c r="K219" s="5"/>
      <c r="L219" s="5"/>
      <c r="M219" s="5"/>
      <c r="N219" s="5"/>
      <c r="O219" s="5"/>
      <c r="P219" s="5"/>
      <c r="Q219" s="5"/>
      <c r="R219" s="5"/>
      <c r="S219" s="5"/>
      <c r="T219" s="5"/>
      <c r="U219" s="5"/>
      <c r="V219" s="5"/>
      <c r="W219" s="5"/>
      <c r="X219" s="5"/>
      <c r="Y219" s="5"/>
      <c r="Z219" s="5"/>
      <c r="AA219" s="5"/>
      <c r="AB219" s="5"/>
      <c r="AC219" s="5"/>
    </row>
    <row r="220" spans="1:29" s="77" customFormat="1">
      <c r="A220" s="71"/>
      <c r="B220" s="71"/>
      <c r="C220" s="6"/>
      <c r="D220" s="76"/>
      <c r="F220" s="5"/>
      <c r="G220" s="5"/>
      <c r="H220" s="5"/>
      <c r="I220" s="5"/>
      <c r="J220" s="5"/>
      <c r="K220" s="5"/>
      <c r="L220" s="5"/>
      <c r="M220" s="5"/>
      <c r="N220" s="5"/>
      <c r="O220" s="5"/>
      <c r="P220" s="5"/>
      <c r="Q220" s="5"/>
      <c r="R220" s="5"/>
      <c r="S220" s="5"/>
      <c r="T220" s="5"/>
      <c r="U220" s="5"/>
      <c r="V220" s="5"/>
      <c r="W220" s="5"/>
      <c r="X220" s="5"/>
      <c r="Y220" s="5"/>
      <c r="Z220" s="5"/>
      <c r="AA220" s="5"/>
      <c r="AB220" s="5"/>
      <c r="AC220" s="5"/>
    </row>
    <row r="221" spans="1:29" s="77" customFormat="1">
      <c r="A221" s="71"/>
      <c r="B221" s="71"/>
      <c r="C221" s="6"/>
      <c r="D221" s="76"/>
      <c r="F221" s="5"/>
      <c r="G221" s="5"/>
      <c r="H221" s="5"/>
      <c r="I221" s="5"/>
      <c r="J221" s="5"/>
      <c r="K221" s="5"/>
      <c r="L221" s="5"/>
      <c r="M221" s="5"/>
      <c r="N221" s="5"/>
      <c r="O221" s="5"/>
      <c r="P221" s="5"/>
      <c r="Q221" s="5"/>
      <c r="R221" s="5"/>
      <c r="S221" s="5"/>
      <c r="T221" s="5"/>
      <c r="U221" s="5"/>
      <c r="V221" s="5"/>
      <c r="W221" s="5"/>
      <c r="X221" s="5"/>
      <c r="Y221" s="5"/>
      <c r="Z221" s="5"/>
      <c r="AA221" s="5"/>
      <c r="AB221" s="5"/>
      <c r="AC221" s="5"/>
    </row>
    <row r="222" spans="1:29" s="77" customFormat="1">
      <c r="A222" s="71"/>
      <c r="B222" s="71"/>
      <c r="C222" s="6"/>
      <c r="D222" s="76"/>
      <c r="F222" s="5"/>
      <c r="G222" s="5"/>
      <c r="H222" s="5"/>
      <c r="I222" s="5"/>
      <c r="J222" s="5"/>
      <c r="K222" s="5"/>
      <c r="L222" s="5"/>
      <c r="M222" s="5"/>
      <c r="N222" s="5"/>
      <c r="O222" s="5"/>
      <c r="P222" s="5"/>
      <c r="Q222" s="5"/>
      <c r="R222" s="5"/>
      <c r="S222" s="5"/>
      <c r="T222" s="5"/>
      <c r="U222" s="5"/>
      <c r="V222" s="5"/>
      <c r="W222" s="5"/>
      <c r="X222" s="5"/>
      <c r="Y222" s="5"/>
      <c r="Z222" s="5"/>
      <c r="AA222" s="5"/>
      <c r="AB222" s="5"/>
      <c r="AC222" s="5"/>
    </row>
    <row r="223" spans="1:29" s="77" customFormat="1">
      <c r="A223" s="71"/>
      <c r="B223" s="71"/>
      <c r="C223" s="6"/>
      <c r="D223" s="76"/>
      <c r="F223" s="5"/>
      <c r="G223" s="5"/>
      <c r="H223" s="5"/>
      <c r="I223" s="5"/>
      <c r="J223" s="5"/>
      <c r="K223" s="5"/>
      <c r="L223" s="5"/>
      <c r="M223" s="5"/>
      <c r="N223" s="5"/>
      <c r="O223" s="5"/>
      <c r="P223" s="5"/>
      <c r="Q223" s="5"/>
      <c r="R223" s="5"/>
      <c r="S223" s="5"/>
      <c r="T223" s="5"/>
      <c r="U223" s="5"/>
      <c r="V223" s="5"/>
      <c r="W223" s="5"/>
      <c r="X223" s="5"/>
      <c r="Y223" s="5"/>
      <c r="Z223" s="5"/>
      <c r="AA223" s="5"/>
      <c r="AB223" s="5"/>
      <c r="AC223" s="5"/>
    </row>
    <row r="224" spans="1:29" s="77" customFormat="1">
      <c r="A224" s="71"/>
      <c r="B224" s="71"/>
      <c r="C224" s="6"/>
      <c r="D224" s="76"/>
      <c r="F224" s="5"/>
      <c r="G224" s="5"/>
      <c r="H224" s="5"/>
      <c r="I224" s="5"/>
      <c r="J224" s="5"/>
      <c r="K224" s="5"/>
      <c r="L224" s="5"/>
      <c r="M224" s="5"/>
      <c r="N224" s="5"/>
      <c r="O224" s="5"/>
      <c r="P224" s="5"/>
      <c r="Q224" s="5"/>
      <c r="R224" s="5"/>
      <c r="S224" s="5"/>
      <c r="T224" s="5"/>
      <c r="U224" s="5"/>
      <c r="V224" s="5"/>
      <c r="W224" s="5"/>
      <c r="X224" s="5"/>
      <c r="Y224" s="5"/>
      <c r="Z224" s="5"/>
      <c r="AA224" s="5"/>
      <c r="AB224" s="5"/>
      <c r="AC224" s="5"/>
    </row>
    <row r="225" spans="1:29" s="77" customFormat="1">
      <c r="A225" s="71"/>
      <c r="B225" s="71"/>
      <c r="C225" s="6"/>
      <c r="D225" s="76"/>
      <c r="F225" s="5"/>
      <c r="G225" s="5"/>
      <c r="H225" s="5"/>
      <c r="I225" s="5"/>
      <c r="J225" s="5"/>
      <c r="K225" s="5"/>
      <c r="L225" s="5"/>
      <c r="M225" s="5"/>
      <c r="N225" s="5"/>
      <c r="O225" s="5"/>
      <c r="P225" s="5"/>
      <c r="Q225" s="5"/>
      <c r="R225" s="5"/>
      <c r="S225" s="5"/>
      <c r="T225" s="5"/>
      <c r="U225" s="5"/>
      <c r="V225" s="5"/>
      <c r="W225" s="5"/>
      <c r="X225" s="5"/>
      <c r="Y225" s="5"/>
      <c r="Z225" s="5"/>
      <c r="AA225" s="5"/>
      <c r="AB225" s="5"/>
      <c r="AC225" s="5"/>
    </row>
    <row r="226" spans="1:29" s="77" customFormat="1">
      <c r="A226" s="71"/>
      <c r="B226" s="71"/>
      <c r="C226" s="6"/>
      <c r="D226" s="76"/>
      <c r="F226" s="5"/>
      <c r="G226" s="5"/>
      <c r="H226" s="5"/>
      <c r="I226" s="5"/>
      <c r="J226" s="5"/>
      <c r="K226" s="5"/>
      <c r="L226" s="5"/>
      <c r="M226" s="5"/>
      <c r="N226" s="5"/>
      <c r="O226" s="5"/>
      <c r="P226" s="5"/>
      <c r="Q226" s="5"/>
      <c r="R226" s="5"/>
      <c r="S226" s="5"/>
      <c r="T226" s="5"/>
      <c r="U226" s="5"/>
      <c r="V226" s="5"/>
      <c r="W226" s="5"/>
      <c r="X226" s="5"/>
      <c r="Y226" s="5"/>
      <c r="Z226" s="5"/>
      <c r="AA226" s="5"/>
      <c r="AB226" s="5"/>
      <c r="AC226" s="5"/>
    </row>
    <row r="227" spans="1:29" s="77" customFormat="1">
      <c r="A227" s="71"/>
      <c r="B227" s="71"/>
      <c r="C227" s="6"/>
      <c r="D227" s="76"/>
      <c r="F227" s="5"/>
      <c r="G227" s="5"/>
      <c r="H227" s="5"/>
      <c r="I227" s="5"/>
      <c r="J227" s="5"/>
      <c r="K227" s="5"/>
      <c r="L227" s="5"/>
      <c r="M227" s="5"/>
      <c r="N227" s="5"/>
      <c r="O227" s="5"/>
      <c r="P227" s="5"/>
      <c r="Q227" s="5"/>
      <c r="R227" s="5"/>
      <c r="S227" s="5"/>
      <c r="T227" s="5"/>
      <c r="U227" s="5"/>
      <c r="V227" s="5"/>
      <c r="W227" s="5"/>
      <c r="X227" s="5"/>
      <c r="Y227" s="5"/>
      <c r="Z227" s="5"/>
      <c r="AA227" s="5"/>
      <c r="AB227" s="5"/>
      <c r="AC227" s="5"/>
    </row>
    <row r="228" spans="1:29" s="77" customFormat="1">
      <c r="A228" s="71"/>
      <c r="B228" s="71"/>
      <c r="C228" s="6"/>
      <c r="D228" s="76"/>
      <c r="F228" s="5"/>
      <c r="G228" s="5"/>
      <c r="H228" s="5"/>
      <c r="I228" s="5"/>
      <c r="J228" s="5"/>
      <c r="K228" s="5"/>
      <c r="L228" s="5"/>
      <c r="M228" s="5"/>
      <c r="N228" s="5"/>
      <c r="O228" s="5"/>
      <c r="P228" s="5"/>
      <c r="Q228" s="5"/>
      <c r="R228" s="5"/>
      <c r="S228" s="5"/>
      <c r="T228" s="5"/>
      <c r="U228" s="5"/>
      <c r="V228" s="5"/>
      <c r="W228" s="5"/>
      <c r="X228" s="5"/>
      <c r="Y228" s="5"/>
      <c r="Z228" s="5"/>
      <c r="AA228" s="5"/>
      <c r="AB228" s="5"/>
      <c r="AC228" s="5"/>
    </row>
    <row r="229" spans="1:29" s="77" customFormat="1">
      <c r="A229" s="71"/>
      <c r="B229" s="71"/>
      <c r="C229" s="6"/>
      <c r="D229" s="76"/>
      <c r="F229" s="5"/>
      <c r="G229" s="5"/>
      <c r="H229" s="5"/>
      <c r="I229" s="5"/>
      <c r="J229" s="5"/>
      <c r="K229" s="5"/>
      <c r="L229" s="5"/>
      <c r="M229" s="5"/>
      <c r="N229" s="5"/>
      <c r="O229" s="5"/>
      <c r="P229" s="5"/>
      <c r="Q229" s="5"/>
      <c r="R229" s="5"/>
      <c r="S229" s="5"/>
      <c r="T229" s="5"/>
      <c r="U229" s="5"/>
      <c r="V229" s="5"/>
      <c r="W229" s="5"/>
      <c r="X229" s="5"/>
      <c r="Y229" s="5"/>
      <c r="Z229" s="5"/>
      <c r="AA229" s="5"/>
      <c r="AB229" s="5"/>
      <c r="AC229" s="5"/>
    </row>
    <row r="230" spans="1:29" s="77" customFormat="1">
      <c r="A230" s="71"/>
      <c r="B230" s="71"/>
      <c r="C230" s="6"/>
      <c r="D230" s="76"/>
      <c r="F230" s="5"/>
      <c r="G230" s="5"/>
      <c r="H230" s="5"/>
      <c r="I230" s="5"/>
      <c r="J230" s="5"/>
      <c r="K230" s="5"/>
      <c r="L230" s="5"/>
      <c r="M230" s="5"/>
      <c r="N230" s="5"/>
      <c r="O230" s="5"/>
      <c r="P230" s="5"/>
      <c r="Q230" s="5"/>
      <c r="R230" s="5"/>
      <c r="S230" s="5"/>
      <c r="T230" s="5"/>
      <c r="U230" s="5"/>
      <c r="V230" s="5"/>
      <c r="W230" s="5"/>
      <c r="X230" s="5"/>
      <c r="Y230" s="5"/>
      <c r="Z230" s="5"/>
      <c r="AA230" s="5"/>
      <c r="AB230" s="5"/>
      <c r="AC230" s="5"/>
    </row>
    <row r="231" spans="1:29" s="77" customFormat="1">
      <c r="A231" s="71"/>
      <c r="B231" s="71"/>
      <c r="C231" s="6"/>
      <c r="D231" s="76"/>
      <c r="F231" s="5"/>
      <c r="G231" s="5"/>
      <c r="H231" s="5"/>
      <c r="I231" s="5"/>
      <c r="J231" s="5"/>
      <c r="K231" s="5"/>
      <c r="L231" s="5"/>
      <c r="M231" s="5"/>
      <c r="N231" s="5"/>
      <c r="O231" s="5"/>
      <c r="P231" s="5"/>
      <c r="Q231" s="5"/>
      <c r="R231" s="5"/>
      <c r="S231" s="5"/>
      <c r="T231" s="5"/>
      <c r="U231" s="5"/>
      <c r="V231" s="5"/>
      <c r="W231" s="5"/>
      <c r="X231" s="5"/>
      <c r="Y231" s="5"/>
      <c r="Z231" s="5"/>
      <c r="AA231" s="5"/>
      <c r="AB231" s="5"/>
      <c r="AC231" s="5"/>
    </row>
    <row r="232" spans="1:29" s="77" customFormat="1">
      <c r="A232" s="71"/>
      <c r="B232" s="71"/>
      <c r="C232" s="6"/>
      <c r="D232" s="76"/>
      <c r="F232" s="5"/>
      <c r="G232" s="5"/>
      <c r="H232" s="5"/>
      <c r="I232" s="5"/>
      <c r="J232" s="5"/>
      <c r="K232" s="5"/>
      <c r="L232" s="5"/>
      <c r="M232" s="5"/>
      <c r="N232" s="5"/>
      <c r="O232" s="5"/>
      <c r="P232" s="5"/>
      <c r="Q232" s="5"/>
      <c r="R232" s="5"/>
      <c r="S232" s="5"/>
      <c r="T232" s="5"/>
      <c r="U232" s="5"/>
      <c r="V232" s="5"/>
      <c r="W232" s="5"/>
      <c r="X232" s="5"/>
      <c r="Y232" s="5"/>
      <c r="Z232" s="5"/>
      <c r="AA232" s="5"/>
      <c r="AB232" s="5"/>
      <c r="AC232" s="5"/>
    </row>
    <row r="233" spans="1:29" s="77" customFormat="1">
      <c r="A233" s="71"/>
      <c r="B233" s="71"/>
      <c r="C233" s="6"/>
      <c r="D233" s="76"/>
      <c r="F233" s="5"/>
      <c r="G233" s="5"/>
      <c r="H233" s="5"/>
      <c r="I233" s="5"/>
      <c r="J233" s="5"/>
      <c r="K233" s="5"/>
      <c r="L233" s="5"/>
      <c r="M233" s="5"/>
      <c r="N233" s="5"/>
      <c r="O233" s="5"/>
      <c r="P233" s="5"/>
      <c r="Q233" s="5"/>
      <c r="R233" s="5"/>
      <c r="S233" s="5"/>
      <c r="T233" s="5"/>
      <c r="U233" s="5"/>
      <c r="V233" s="5"/>
      <c r="W233" s="5"/>
      <c r="X233" s="5"/>
      <c r="Y233" s="5"/>
      <c r="Z233" s="5"/>
      <c r="AA233" s="5"/>
      <c r="AB233" s="5"/>
      <c r="AC233" s="5"/>
    </row>
    <row r="234" spans="1:29" s="77" customFormat="1">
      <c r="A234" s="71"/>
      <c r="B234" s="71"/>
      <c r="C234" s="6"/>
      <c r="D234" s="76"/>
      <c r="F234" s="5"/>
      <c r="G234" s="5"/>
      <c r="H234" s="5"/>
      <c r="I234" s="5"/>
      <c r="J234" s="5"/>
      <c r="K234" s="5"/>
      <c r="L234" s="5"/>
      <c r="M234" s="5"/>
      <c r="N234" s="5"/>
      <c r="O234" s="5"/>
      <c r="P234" s="5"/>
      <c r="Q234" s="5"/>
      <c r="R234" s="5"/>
      <c r="S234" s="5"/>
      <c r="T234" s="5"/>
      <c r="U234" s="5"/>
      <c r="V234" s="5"/>
      <c r="W234" s="5"/>
      <c r="X234" s="5"/>
      <c r="Y234" s="5"/>
      <c r="Z234" s="5"/>
      <c r="AA234" s="5"/>
      <c r="AB234" s="5"/>
      <c r="AC234" s="5"/>
    </row>
    <row r="235" spans="1:29" s="77" customFormat="1">
      <c r="A235" s="71"/>
      <c r="B235" s="71"/>
      <c r="C235" s="6"/>
      <c r="D235" s="76"/>
      <c r="F235" s="5"/>
      <c r="G235" s="5"/>
      <c r="H235" s="5"/>
      <c r="I235" s="5"/>
      <c r="J235" s="5"/>
      <c r="K235" s="5"/>
      <c r="L235" s="5"/>
      <c r="M235" s="5"/>
      <c r="N235" s="5"/>
      <c r="O235" s="5"/>
      <c r="P235" s="5"/>
      <c r="Q235" s="5"/>
      <c r="R235" s="5"/>
      <c r="S235" s="5"/>
      <c r="T235" s="5"/>
      <c r="U235" s="5"/>
      <c r="V235" s="5"/>
      <c r="W235" s="5"/>
      <c r="X235" s="5"/>
      <c r="Y235" s="5"/>
      <c r="Z235" s="5"/>
      <c r="AA235" s="5"/>
      <c r="AB235" s="5"/>
      <c r="AC235" s="5"/>
    </row>
    <row r="236" spans="1:29" s="77" customFormat="1">
      <c r="A236" s="71"/>
      <c r="B236" s="71"/>
      <c r="C236" s="6"/>
      <c r="D236" s="76"/>
      <c r="F236" s="5"/>
      <c r="G236" s="5"/>
      <c r="H236" s="5"/>
      <c r="I236" s="5"/>
      <c r="J236" s="5"/>
      <c r="K236" s="5"/>
      <c r="L236" s="5"/>
      <c r="M236" s="5"/>
      <c r="N236" s="5"/>
      <c r="O236" s="5"/>
      <c r="P236" s="5"/>
      <c r="Q236" s="5"/>
      <c r="R236" s="5"/>
      <c r="S236" s="5"/>
      <c r="T236" s="5"/>
      <c r="U236" s="5"/>
      <c r="V236" s="5"/>
      <c r="W236" s="5"/>
      <c r="X236" s="5"/>
      <c r="Y236" s="5"/>
      <c r="Z236" s="5"/>
      <c r="AA236" s="5"/>
      <c r="AB236" s="5"/>
      <c r="AC236" s="5"/>
    </row>
    <row r="237" spans="1:29" s="77" customFormat="1">
      <c r="A237" s="71"/>
      <c r="B237" s="71"/>
      <c r="C237" s="6"/>
      <c r="D237" s="76"/>
      <c r="F237" s="5"/>
      <c r="G237" s="5"/>
      <c r="H237" s="5"/>
      <c r="I237" s="5"/>
      <c r="J237" s="5"/>
      <c r="K237" s="5"/>
      <c r="L237" s="5"/>
      <c r="M237" s="5"/>
      <c r="N237" s="5"/>
      <c r="O237" s="5"/>
      <c r="P237" s="5"/>
      <c r="Q237" s="5"/>
      <c r="R237" s="5"/>
      <c r="S237" s="5"/>
      <c r="T237" s="5"/>
      <c r="U237" s="5"/>
      <c r="V237" s="5"/>
      <c r="W237" s="5"/>
      <c r="X237" s="5"/>
      <c r="Y237" s="5"/>
      <c r="Z237" s="5"/>
      <c r="AA237" s="5"/>
      <c r="AB237" s="5"/>
      <c r="AC237" s="5"/>
    </row>
    <row r="238" spans="1:29" s="77" customFormat="1">
      <c r="A238" s="71"/>
      <c r="B238" s="71"/>
      <c r="C238" s="6"/>
      <c r="D238" s="76"/>
      <c r="F238" s="5"/>
      <c r="G238" s="5"/>
      <c r="H238" s="5"/>
      <c r="I238" s="5"/>
      <c r="J238" s="5"/>
      <c r="K238" s="5"/>
      <c r="L238" s="5"/>
      <c r="M238" s="5"/>
      <c r="N238" s="5"/>
      <c r="O238" s="5"/>
      <c r="P238" s="5"/>
      <c r="Q238" s="5"/>
      <c r="R238" s="5"/>
      <c r="S238" s="5"/>
      <c r="T238" s="5"/>
      <c r="U238" s="5"/>
      <c r="V238" s="5"/>
      <c r="W238" s="5"/>
      <c r="X238" s="5"/>
      <c r="Y238" s="5"/>
      <c r="Z238" s="5"/>
      <c r="AA238" s="5"/>
      <c r="AB238" s="5"/>
      <c r="AC238" s="5"/>
    </row>
    <row r="239" spans="1:29" s="77" customFormat="1">
      <c r="A239" s="71"/>
      <c r="B239" s="71"/>
      <c r="C239" s="6"/>
      <c r="D239" s="76"/>
      <c r="F239" s="5"/>
      <c r="G239" s="5"/>
      <c r="H239" s="5"/>
      <c r="I239" s="5"/>
      <c r="J239" s="5"/>
      <c r="K239" s="5"/>
      <c r="L239" s="5"/>
      <c r="M239" s="5"/>
      <c r="N239" s="5"/>
      <c r="O239" s="5"/>
      <c r="P239" s="5"/>
      <c r="Q239" s="5"/>
      <c r="R239" s="5"/>
      <c r="S239" s="5"/>
      <c r="T239" s="5"/>
      <c r="U239" s="5"/>
      <c r="V239" s="5"/>
      <c r="W239" s="5"/>
      <c r="X239" s="5"/>
      <c r="Y239" s="5"/>
      <c r="Z239" s="5"/>
      <c r="AA239" s="5"/>
      <c r="AB239" s="5"/>
      <c r="AC239" s="5"/>
    </row>
    <row r="240" spans="1:29" s="77" customFormat="1">
      <c r="A240" s="71"/>
      <c r="B240" s="71"/>
      <c r="C240" s="6"/>
      <c r="D240" s="76"/>
      <c r="F240" s="5"/>
      <c r="G240" s="5"/>
      <c r="H240" s="5"/>
      <c r="I240" s="5"/>
      <c r="J240" s="5"/>
      <c r="K240" s="5"/>
      <c r="L240" s="5"/>
      <c r="M240" s="5"/>
      <c r="N240" s="5"/>
      <c r="O240" s="5"/>
      <c r="P240" s="5"/>
      <c r="Q240" s="5"/>
      <c r="R240" s="5"/>
      <c r="S240" s="5"/>
      <c r="T240" s="5"/>
      <c r="U240" s="5"/>
      <c r="V240" s="5"/>
      <c r="W240" s="5"/>
      <c r="X240" s="5"/>
      <c r="Y240" s="5"/>
      <c r="Z240" s="5"/>
      <c r="AA240" s="5"/>
      <c r="AB240" s="5"/>
      <c r="AC240" s="5"/>
    </row>
    <row r="241" spans="1:29" s="77" customFormat="1">
      <c r="A241" s="71"/>
      <c r="B241" s="71"/>
      <c r="C241" s="6"/>
      <c r="D241" s="76"/>
      <c r="F241" s="5"/>
      <c r="G241" s="5"/>
      <c r="H241" s="5"/>
      <c r="I241" s="5"/>
      <c r="J241" s="5"/>
      <c r="K241" s="5"/>
      <c r="L241" s="5"/>
      <c r="M241" s="5"/>
      <c r="N241" s="5"/>
      <c r="O241" s="5"/>
      <c r="P241" s="5"/>
      <c r="Q241" s="5"/>
      <c r="R241" s="5"/>
      <c r="S241" s="5"/>
      <c r="T241" s="5"/>
      <c r="U241" s="5"/>
      <c r="V241" s="5"/>
      <c r="W241" s="5"/>
      <c r="X241" s="5"/>
      <c r="Y241" s="5"/>
      <c r="Z241" s="5"/>
      <c r="AA241" s="5"/>
      <c r="AB241" s="5"/>
      <c r="AC241" s="5"/>
    </row>
    <row r="242" spans="1:29" s="77" customFormat="1">
      <c r="A242" s="71"/>
      <c r="B242" s="71"/>
      <c r="C242" s="6"/>
      <c r="D242" s="76"/>
      <c r="F242" s="5"/>
      <c r="G242" s="5"/>
      <c r="H242" s="5"/>
      <c r="I242" s="5"/>
      <c r="J242" s="5"/>
      <c r="K242" s="5"/>
      <c r="L242" s="5"/>
      <c r="M242" s="5"/>
      <c r="N242" s="5"/>
      <c r="O242" s="5"/>
      <c r="P242" s="5"/>
      <c r="Q242" s="5"/>
      <c r="R242" s="5"/>
      <c r="S242" s="5"/>
      <c r="T242" s="5"/>
      <c r="U242" s="5"/>
      <c r="V242" s="5"/>
      <c r="W242" s="5"/>
      <c r="X242" s="5"/>
      <c r="Y242" s="5"/>
      <c r="Z242" s="5"/>
      <c r="AA242" s="5"/>
      <c r="AB242" s="5"/>
      <c r="AC242" s="5"/>
    </row>
    <row r="243" spans="1:29" s="77" customFormat="1">
      <c r="A243" s="71"/>
      <c r="B243" s="71"/>
      <c r="C243" s="6"/>
      <c r="D243" s="76"/>
      <c r="F243" s="5"/>
      <c r="G243" s="5"/>
      <c r="H243" s="5"/>
      <c r="I243" s="5"/>
      <c r="J243" s="5"/>
      <c r="K243" s="5"/>
      <c r="L243" s="5"/>
      <c r="M243" s="5"/>
      <c r="N243" s="5"/>
      <c r="O243" s="5"/>
      <c r="P243" s="5"/>
      <c r="Q243" s="5"/>
      <c r="R243" s="5"/>
      <c r="S243" s="5"/>
      <c r="T243" s="5"/>
      <c r="U243" s="5"/>
      <c r="V243" s="5"/>
      <c r="W243" s="5"/>
      <c r="X243" s="5"/>
      <c r="Y243" s="5"/>
      <c r="Z243" s="5"/>
      <c r="AA243" s="5"/>
      <c r="AB243" s="5"/>
      <c r="AC243" s="5"/>
    </row>
    <row r="244" spans="1:29" s="77" customFormat="1">
      <c r="A244" s="71"/>
      <c r="B244" s="71"/>
      <c r="C244" s="6"/>
      <c r="D244" s="76"/>
      <c r="F244" s="5"/>
      <c r="G244" s="5"/>
      <c r="H244" s="5"/>
      <c r="I244" s="5"/>
      <c r="J244" s="5"/>
      <c r="K244" s="5"/>
      <c r="L244" s="5"/>
      <c r="M244" s="5"/>
      <c r="N244" s="5"/>
      <c r="O244" s="5"/>
      <c r="P244" s="5"/>
      <c r="Q244" s="5"/>
      <c r="R244" s="5"/>
      <c r="S244" s="5"/>
      <c r="T244" s="5"/>
      <c r="U244" s="5"/>
      <c r="V244" s="5"/>
      <c r="W244" s="5"/>
      <c r="X244" s="5"/>
      <c r="Y244" s="5"/>
      <c r="Z244" s="5"/>
      <c r="AA244" s="5"/>
      <c r="AB244" s="5"/>
      <c r="AC244" s="5"/>
    </row>
    <row r="245" spans="1:29" s="77" customFormat="1">
      <c r="A245" s="71"/>
      <c r="B245" s="71"/>
      <c r="C245" s="6"/>
      <c r="D245" s="76"/>
      <c r="F245" s="5"/>
      <c r="G245" s="5"/>
      <c r="H245" s="5"/>
      <c r="I245" s="5"/>
      <c r="J245" s="5"/>
      <c r="K245" s="5"/>
      <c r="L245" s="5"/>
      <c r="M245" s="5"/>
      <c r="N245" s="5"/>
      <c r="O245" s="5"/>
      <c r="P245" s="5"/>
      <c r="Q245" s="5"/>
      <c r="R245" s="5"/>
      <c r="S245" s="5"/>
      <c r="T245" s="5"/>
      <c r="U245" s="5"/>
      <c r="V245" s="5"/>
      <c r="W245" s="5"/>
      <c r="X245" s="5"/>
      <c r="Y245" s="5"/>
      <c r="Z245" s="5"/>
      <c r="AA245" s="5"/>
      <c r="AB245" s="5"/>
      <c r="AC245" s="5"/>
    </row>
    <row r="246" spans="1:29" s="77" customFormat="1">
      <c r="A246" s="71"/>
      <c r="B246" s="71"/>
      <c r="C246" s="6"/>
      <c r="D246" s="76"/>
      <c r="F246" s="5"/>
      <c r="G246" s="5"/>
      <c r="H246" s="5"/>
      <c r="I246" s="5"/>
      <c r="J246" s="5"/>
      <c r="K246" s="5"/>
      <c r="L246" s="5"/>
      <c r="M246" s="5"/>
      <c r="N246" s="5"/>
      <c r="O246" s="5"/>
      <c r="P246" s="5"/>
      <c r="Q246" s="5"/>
      <c r="R246" s="5"/>
      <c r="S246" s="5"/>
      <c r="T246" s="5"/>
      <c r="U246" s="5"/>
      <c r="V246" s="5"/>
      <c r="W246" s="5"/>
      <c r="X246" s="5"/>
      <c r="Y246" s="5"/>
      <c r="Z246" s="5"/>
      <c r="AA246" s="5"/>
      <c r="AB246" s="5"/>
      <c r="AC246" s="5"/>
    </row>
    <row r="247" spans="1:29" s="77" customFormat="1">
      <c r="A247" s="71"/>
      <c r="B247" s="71"/>
      <c r="C247" s="6"/>
      <c r="D247" s="76"/>
      <c r="F247" s="5"/>
      <c r="G247" s="5"/>
      <c r="H247" s="5"/>
      <c r="I247" s="5"/>
      <c r="J247" s="5"/>
      <c r="K247" s="5"/>
      <c r="L247" s="5"/>
      <c r="M247" s="5"/>
      <c r="N247" s="5"/>
      <c r="O247" s="5"/>
      <c r="P247" s="5"/>
      <c r="Q247" s="5"/>
      <c r="R247" s="5"/>
      <c r="S247" s="5"/>
      <c r="T247" s="5"/>
      <c r="U247" s="5"/>
      <c r="V247" s="5"/>
      <c r="W247" s="5"/>
      <c r="X247" s="5"/>
      <c r="Y247" s="5"/>
      <c r="Z247" s="5"/>
      <c r="AA247" s="5"/>
      <c r="AB247" s="5"/>
      <c r="AC247" s="5"/>
    </row>
    <row r="248" spans="1:29" s="77" customFormat="1">
      <c r="A248" s="71"/>
      <c r="B248" s="71"/>
      <c r="C248" s="6"/>
      <c r="D248" s="76"/>
      <c r="F248" s="5"/>
      <c r="G248" s="5"/>
      <c r="H248" s="5"/>
      <c r="I248" s="5"/>
      <c r="J248" s="5"/>
      <c r="K248" s="5"/>
      <c r="L248" s="5"/>
      <c r="M248" s="5"/>
      <c r="N248" s="5"/>
      <c r="O248" s="5"/>
      <c r="P248" s="5"/>
      <c r="Q248" s="5"/>
      <c r="R248" s="5"/>
      <c r="S248" s="5"/>
      <c r="T248" s="5"/>
      <c r="U248" s="5"/>
      <c r="V248" s="5"/>
      <c r="W248" s="5"/>
      <c r="X248" s="5"/>
      <c r="Y248" s="5"/>
      <c r="Z248" s="5"/>
      <c r="AA248" s="5"/>
      <c r="AB248" s="5"/>
      <c r="AC248" s="5"/>
    </row>
    <row r="249" spans="1:29" s="77" customFormat="1">
      <c r="A249" s="71"/>
      <c r="B249" s="71"/>
      <c r="C249" s="6"/>
      <c r="D249" s="76"/>
      <c r="F249" s="5"/>
      <c r="G249" s="5"/>
      <c r="H249" s="5"/>
      <c r="I249" s="5"/>
      <c r="J249" s="5"/>
      <c r="K249" s="5"/>
      <c r="L249" s="5"/>
      <c r="M249" s="5"/>
      <c r="N249" s="5"/>
      <c r="O249" s="5"/>
      <c r="P249" s="5"/>
      <c r="Q249" s="5"/>
      <c r="R249" s="5"/>
      <c r="S249" s="5"/>
      <c r="T249" s="5"/>
      <c r="U249" s="5"/>
      <c r="V249" s="5"/>
      <c r="W249" s="5"/>
      <c r="X249" s="5"/>
      <c r="Y249" s="5"/>
      <c r="Z249" s="5"/>
      <c r="AA249" s="5"/>
      <c r="AB249" s="5"/>
      <c r="AC249" s="5"/>
    </row>
    <row r="250" spans="1:29" s="77" customFormat="1">
      <c r="A250" s="71"/>
      <c r="B250" s="71"/>
      <c r="C250" s="6"/>
      <c r="D250" s="76"/>
      <c r="F250" s="5"/>
      <c r="G250" s="5"/>
      <c r="H250" s="5"/>
      <c r="I250" s="5"/>
      <c r="J250" s="5"/>
      <c r="K250" s="5"/>
      <c r="L250" s="5"/>
      <c r="M250" s="5"/>
      <c r="N250" s="5"/>
      <c r="O250" s="5"/>
      <c r="P250" s="5"/>
      <c r="Q250" s="5"/>
      <c r="R250" s="5"/>
      <c r="S250" s="5"/>
      <c r="T250" s="5"/>
      <c r="U250" s="5"/>
      <c r="V250" s="5"/>
      <c r="W250" s="5"/>
      <c r="X250" s="5"/>
      <c r="Y250" s="5"/>
      <c r="Z250" s="5"/>
      <c r="AA250" s="5"/>
      <c r="AB250" s="5"/>
      <c r="AC250" s="5"/>
    </row>
    <row r="251" spans="1:29" s="77" customFormat="1">
      <c r="A251" s="71"/>
      <c r="B251" s="71"/>
      <c r="C251" s="6"/>
      <c r="D251" s="76"/>
      <c r="F251" s="5"/>
      <c r="G251" s="5"/>
      <c r="H251" s="5"/>
      <c r="I251" s="5"/>
      <c r="J251" s="5"/>
      <c r="K251" s="5"/>
      <c r="L251" s="5"/>
      <c r="M251" s="5"/>
      <c r="N251" s="5"/>
      <c r="O251" s="5"/>
      <c r="P251" s="5"/>
      <c r="Q251" s="5"/>
      <c r="R251" s="5"/>
      <c r="S251" s="5"/>
      <c r="T251" s="5"/>
      <c r="U251" s="5"/>
      <c r="V251" s="5"/>
      <c r="W251" s="5"/>
      <c r="X251" s="5"/>
      <c r="Y251" s="5"/>
      <c r="Z251" s="5"/>
      <c r="AA251" s="5"/>
      <c r="AB251" s="5"/>
      <c r="AC251" s="5"/>
    </row>
    <row r="252" spans="1:29" s="77" customFormat="1">
      <c r="A252" s="71"/>
      <c r="B252" s="71"/>
      <c r="C252" s="6"/>
      <c r="D252" s="76"/>
      <c r="F252" s="5"/>
      <c r="G252" s="5"/>
      <c r="H252" s="5"/>
      <c r="I252" s="5"/>
      <c r="J252" s="5"/>
      <c r="K252" s="5"/>
      <c r="L252" s="5"/>
      <c r="M252" s="5"/>
      <c r="N252" s="5"/>
      <c r="O252" s="5"/>
      <c r="P252" s="5"/>
      <c r="Q252" s="5"/>
      <c r="R252" s="5"/>
      <c r="S252" s="5"/>
      <c r="T252" s="5"/>
      <c r="U252" s="5"/>
      <c r="V252" s="5"/>
      <c r="W252" s="5"/>
      <c r="X252" s="5"/>
      <c r="Y252" s="5"/>
      <c r="Z252" s="5"/>
      <c r="AA252" s="5"/>
      <c r="AB252" s="5"/>
      <c r="AC252" s="5"/>
    </row>
    <row r="253" spans="1:29" s="77" customFormat="1">
      <c r="A253" s="71"/>
      <c r="B253" s="71"/>
      <c r="C253" s="6"/>
      <c r="D253" s="76"/>
      <c r="F253" s="5"/>
      <c r="G253" s="5"/>
      <c r="H253" s="5"/>
      <c r="I253" s="5"/>
      <c r="J253" s="5"/>
      <c r="K253" s="5"/>
      <c r="L253" s="5"/>
      <c r="M253" s="5"/>
      <c r="N253" s="5"/>
      <c r="O253" s="5"/>
      <c r="P253" s="5"/>
      <c r="Q253" s="5"/>
      <c r="R253" s="5"/>
      <c r="S253" s="5"/>
      <c r="T253" s="5"/>
      <c r="U253" s="5"/>
      <c r="V253" s="5"/>
      <c r="W253" s="5"/>
      <c r="X253" s="5"/>
      <c r="Y253" s="5"/>
      <c r="Z253" s="5"/>
      <c r="AA253" s="5"/>
      <c r="AB253" s="5"/>
      <c r="AC253" s="5"/>
    </row>
    <row r="254" spans="1:29" s="77" customFormat="1">
      <c r="A254" s="71"/>
      <c r="B254" s="71"/>
      <c r="C254" s="6"/>
      <c r="D254" s="76"/>
      <c r="F254" s="5"/>
      <c r="G254" s="5"/>
      <c r="H254" s="5"/>
      <c r="I254" s="5"/>
      <c r="J254" s="5"/>
      <c r="K254" s="5"/>
      <c r="L254" s="5"/>
      <c r="M254" s="5"/>
      <c r="N254" s="5"/>
      <c r="O254" s="5"/>
      <c r="P254" s="5"/>
      <c r="Q254" s="5"/>
      <c r="R254" s="5"/>
      <c r="S254" s="5"/>
      <c r="T254" s="5"/>
      <c r="U254" s="5"/>
      <c r="V254" s="5"/>
      <c r="W254" s="5"/>
      <c r="X254" s="5"/>
      <c r="Y254" s="5"/>
      <c r="Z254" s="5"/>
      <c r="AA254" s="5"/>
      <c r="AB254" s="5"/>
      <c r="AC254" s="5"/>
    </row>
    <row r="255" spans="1:29" s="77" customFormat="1">
      <c r="A255" s="71"/>
      <c r="B255" s="71"/>
      <c r="C255" s="6"/>
      <c r="D255" s="76"/>
      <c r="F255" s="5"/>
      <c r="G255" s="5"/>
      <c r="H255" s="5"/>
      <c r="I255" s="5"/>
      <c r="J255" s="5"/>
      <c r="K255" s="5"/>
      <c r="L255" s="5"/>
      <c r="M255" s="5"/>
      <c r="N255" s="5"/>
      <c r="O255" s="5"/>
      <c r="P255" s="5"/>
      <c r="Q255" s="5"/>
      <c r="R255" s="5"/>
      <c r="S255" s="5"/>
      <c r="T255" s="5"/>
      <c r="U255" s="5"/>
      <c r="V255" s="5"/>
      <c r="W255" s="5"/>
      <c r="X255" s="5"/>
      <c r="Y255" s="5"/>
      <c r="Z255" s="5"/>
      <c r="AA255" s="5"/>
      <c r="AB255" s="5"/>
      <c r="AC255" s="5"/>
    </row>
    <row r="256" spans="1:29" s="77" customFormat="1">
      <c r="A256" s="71"/>
      <c r="B256" s="71"/>
      <c r="C256" s="6"/>
      <c r="D256" s="76"/>
      <c r="F256" s="5"/>
      <c r="G256" s="5"/>
      <c r="H256" s="5"/>
      <c r="I256" s="5"/>
      <c r="J256" s="5"/>
      <c r="K256" s="5"/>
      <c r="L256" s="5"/>
      <c r="M256" s="5"/>
      <c r="N256" s="5"/>
      <c r="O256" s="5"/>
      <c r="P256" s="5"/>
      <c r="Q256" s="5"/>
      <c r="R256" s="5"/>
      <c r="S256" s="5"/>
      <c r="T256" s="5"/>
      <c r="U256" s="5"/>
      <c r="V256" s="5"/>
      <c r="W256" s="5"/>
      <c r="X256" s="5"/>
      <c r="Y256" s="5"/>
      <c r="Z256" s="5"/>
      <c r="AA256" s="5"/>
      <c r="AB256" s="5"/>
      <c r="AC256" s="5"/>
    </row>
    <row r="257" spans="1:29" s="77" customFormat="1">
      <c r="A257" s="71"/>
      <c r="B257" s="71"/>
      <c r="C257" s="6"/>
      <c r="D257" s="76"/>
      <c r="F257" s="5"/>
      <c r="G257" s="5"/>
      <c r="H257" s="5"/>
      <c r="I257" s="5"/>
      <c r="J257" s="5"/>
      <c r="K257" s="5"/>
      <c r="L257" s="5"/>
      <c r="M257" s="5"/>
      <c r="N257" s="5"/>
      <c r="O257" s="5"/>
      <c r="P257" s="5"/>
      <c r="Q257" s="5"/>
      <c r="R257" s="5"/>
      <c r="S257" s="5"/>
      <c r="T257" s="5"/>
      <c r="U257" s="5"/>
      <c r="V257" s="5"/>
      <c r="W257" s="5"/>
      <c r="X257" s="5"/>
      <c r="Y257" s="5"/>
      <c r="Z257" s="5"/>
      <c r="AA257" s="5"/>
      <c r="AB257" s="5"/>
      <c r="AC257" s="5"/>
    </row>
    <row r="258" spans="1:29" s="77" customFormat="1">
      <c r="A258" s="71"/>
      <c r="B258" s="71"/>
      <c r="C258" s="6"/>
      <c r="D258" s="76"/>
      <c r="F258" s="5"/>
      <c r="G258" s="5"/>
      <c r="H258" s="5"/>
      <c r="I258" s="5"/>
      <c r="J258" s="5"/>
      <c r="K258" s="5"/>
      <c r="L258" s="5"/>
      <c r="M258" s="5"/>
      <c r="N258" s="5"/>
      <c r="O258" s="5"/>
      <c r="P258" s="5"/>
      <c r="Q258" s="5"/>
      <c r="R258" s="5"/>
      <c r="S258" s="5"/>
      <c r="T258" s="5"/>
      <c r="U258" s="5"/>
      <c r="V258" s="5"/>
      <c r="W258" s="5"/>
      <c r="X258" s="5"/>
      <c r="Y258" s="5"/>
      <c r="Z258" s="5"/>
      <c r="AA258" s="5"/>
      <c r="AB258" s="5"/>
      <c r="AC258" s="5"/>
    </row>
    <row r="259" spans="1:29" s="77" customFormat="1">
      <c r="A259" s="71"/>
      <c r="B259" s="71"/>
      <c r="C259" s="6"/>
      <c r="D259" s="76"/>
      <c r="F259" s="5"/>
      <c r="G259" s="5"/>
      <c r="H259" s="5"/>
      <c r="I259" s="5"/>
      <c r="J259" s="5"/>
      <c r="K259" s="5"/>
      <c r="L259" s="5"/>
      <c r="M259" s="5"/>
      <c r="N259" s="5"/>
      <c r="O259" s="5"/>
      <c r="P259" s="5"/>
      <c r="Q259" s="5"/>
      <c r="R259" s="5"/>
      <c r="S259" s="5"/>
      <c r="T259" s="5"/>
      <c r="U259" s="5"/>
      <c r="V259" s="5"/>
      <c r="W259" s="5"/>
      <c r="X259" s="5"/>
      <c r="Y259" s="5"/>
      <c r="Z259" s="5"/>
      <c r="AA259" s="5"/>
      <c r="AB259" s="5"/>
      <c r="AC259" s="5"/>
    </row>
    <row r="260" spans="1:29" s="77" customFormat="1">
      <c r="A260" s="71"/>
      <c r="B260" s="71"/>
      <c r="C260" s="6"/>
      <c r="D260" s="76"/>
      <c r="F260" s="5"/>
      <c r="G260" s="5"/>
      <c r="H260" s="5"/>
      <c r="I260" s="5"/>
      <c r="J260" s="5"/>
      <c r="K260" s="5"/>
      <c r="L260" s="5"/>
      <c r="M260" s="5"/>
      <c r="N260" s="5"/>
      <c r="O260" s="5"/>
      <c r="P260" s="5"/>
      <c r="Q260" s="5"/>
      <c r="R260" s="5"/>
      <c r="S260" s="5"/>
      <c r="T260" s="5"/>
      <c r="U260" s="5"/>
      <c r="V260" s="5"/>
      <c r="W260" s="5"/>
      <c r="X260" s="5"/>
      <c r="Y260" s="5"/>
      <c r="Z260" s="5"/>
      <c r="AA260" s="5"/>
      <c r="AB260" s="5"/>
      <c r="AC260" s="5"/>
    </row>
    <row r="261" spans="1:29" s="77" customFormat="1">
      <c r="A261" s="71"/>
      <c r="B261" s="71"/>
      <c r="C261" s="6"/>
      <c r="D261" s="76"/>
      <c r="F261" s="5"/>
      <c r="G261" s="5"/>
      <c r="H261" s="5"/>
      <c r="I261" s="5"/>
      <c r="J261" s="5"/>
      <c r="K261" s="5"/>
      <c r="L261" s="5"/>
      <c r="M261" s="5"/>
      <c r="N261" s="5"/>
      <c r="O261" s="5"/>
      <c r="P261" s="5"/>
      <c r="Q261" s="5"/>
      <c r="R261" s="5"/>
      <c r="S261" s="5"/>
      <c r="T261" s="5"/>
      <c r="U261" s="5"/>
      <c r="V261" s="5"/>
      <c r="W261" s="5"/>
      <c r="X261" s="5"/>
      <c r="Y261" s="5"/>
      <c r="Z261" s="5"/>
      <c r="AA261" s="5"/>
      <c r="AB261" s="5"/>
      <c r="AC261" s="5"/>
    </row>
    <row r="262" spans="1:29" s="77" customFormat="1">
      <c r="A262" s="71"/>
      <c r="B262" s="71"/>
      <c r="C262" s="6"/>
      <c r="D262" s="76"/>
      <c r="F262" s="5"/>
      <c r="G262" s="5"/>
      <c r="H262" s="5"/>
      <c r="I262" s="5"/>
      <c r="J262" s="5"/>
      <c r="K262" s="5"/>
      <c r="L262" s="5"/>
      <c r="M262" s="5"/>
      <c r="N262" s="5"/>
      <c r="O262" s="5"/>
      <c r="P262" s="5"/>
      <c r="Q262" s="5"/>
      <c r="R262" s="5"/>
      <c r="S262" s="5"/>
      <c r="T262" s="5"/>
      <c r="U262" s="5"/>
      <c r="V262" s="5"/>
      <c r="W262" s="5"/>
      <c r="X262" s="5"/>
      <c r="Y262" s="5"/>
      <c r="Z262" s="5"/>
      <c r="AA262" s="5"/>
      <c r="AB262" s="5"/>
      <c r="AC262" s="5"/>
    </row>
    <row r="263" spans="1:29" s="77" customFormat="1">
      <c r="A263" s="71"/>
      <c r="B263" s="71"/>
      <c r="C263" s="6"/>
      <c r="D263" s="76"/>
      <c r="F263" s="5"/>
      <c r="G263" s="5"/>
      <c r="H263" s="5"/>
      <c r="I263" s="5"/>
      <c r="J263" s="5"/>
      <c r="K263" s="5"/>
      <c r="L263" s="5"/>
      <c r="M263" s="5"/>
      <c r="N263" s="5"/>
      <c r="O263" s="5"/>
      <c r="P263" s="5"/>
      <c r="Q263" s="5"/>
      <c r="R263" s="5"/>
      <c r="S263" s="5"/>
      <c r="T263" s="5"/>
      <c r="U263" s="5"/>
      <c r="V263" s="5"/>
      <c r="W263" s="5"/>
      <c r="X263" s="5"/>
      <c r="Y263" s="5"/>
      <c r="Z263" s="5"/>
      <c r="AA263" s="5"/>
      <c r="AB263" s="5"/>
      <c r="AC263" s="5"/>
    </row>
    <row r="264" spans="1:29" s="77" customFormat="1">
      <c r="A264" s="71"/>
      <c r="B264" s="71"/>
      <c r="C264" s="6"/>
      <c r="D264" s="76"/>
      <c r="F264" s="5"/>
      <c r="G264" s="5"/>
      <c r="H264" s="5"/>
      <c r="I264" s="5"/>
      <c r="J264" s="5"/>
      <c r="K264" s="5"/>
      <c r="L264" s="5"/>
      <c r="M264" s="5"/>
      <c r="N264" s="5"/>
      <c r="O264" s="5"/>
      <c r="P264" s="5"/>
      <c r="Q264" s="5"/>
      <c r="R264" s="5"/>
      <c r="S264" s="5"/>
      <c r="T264" s="5"/>
      <c r="U264" s="5"/>
      <c r="V264" s="5"/>
      <c r="W264" s="5"/>
      <c r="X264" s="5"/>
      <c r="Y264" s="5"/>
      <c r="Z264" s="5"/>
      <c r="AA264" s="5"/>
      <c r="AB264" s="5"/>
      <c r="AC264" s="5"/>
    </row>
    <row r="265" spans="1:29" s="77" customFormat="1">
      <c r="A265" s="71"/>
      <c r="B265" s="71"/>
      <c r="C265" s="6"/>
      <c r="D265" s="76"/>
      <c r="F265" s="5"/>
      <c r="G265" s="5"/>
      <c r="H265" s="5"/>
      <c r="I265" s="5"/>
      <c r="J265" s="5"/>
      <c r="K265" s="5"/>
      <c r="L265" s="5"/>
      <c r="M265" s="5"/>
      <c r="N265" s="5"/>
      <c r="O265" s="5"/>
      <c r="P265" s="5"/>
      <c r="Q265" s="5"/>
      <c r="R265" s="5"/>
      <c r="S265" s="5"/>
      <c r="T265" s="5"/>
      <c r="U265" s="5"/>
      <c r="V265" s="5"/>
      <c r="W265" s="5"/>
      <c r="X265" s="5"/>
      <c r="Y265" s="5"/>
      <c r="Z265" s="5"/>
      <c r="AA265" s="5"/>
      <c r="AB265" s="5"/>
      <c r="AC265" s="5"/>
    </row>
    <row r="266" spans="1:29" s="77" customFormat="1">
      <c r="A266" s="71"/>
      <c r="B266" s="71"/>
      <c r="C266" s="6"/>
      <c r="D266" s="76"/>
      <c r="F266" s="5"/>
      <c r="G266" s="5"/>
      <c r="H266" s="5"/>
      <c r="I266" s="5"/>
      <c r="J266" s="5"/>
      <c r="K266" s="5"/>
      <c r="L266" s="5"/>
      <c r="M266" s="5"/>
      <c r="N266" s="5"/>
      <c r="O266" s="5"/>
      <c r="P266" s="5"/>
      <c r="Q266" s="5"/>
      <c r="R266" s="5"/>
      <c r="S266" s="5"/>
      <c r="T266" s="5"/>
      <c r="U266" s="5"/>
      <c r="V266" s="5"/>
      <c r="W266" s="5"/>
      <c r="X266" s="5"/>
      <c r="Y266" s="5"/>
      <c r="Z266" s="5"/>
      <c r="AA266" s="5"/>
      <c r="AB266" s="5"/>
      <c r="AC266" s="5"/>
    </row>
    <row r="267" spans="1:29" s="77" customFormat="1">
      <c r="A267" s="71"/>
      <c r="B267" s="71"/>
      <c r="C267" s="6"/>
      <c r="D267" s="76"/>
      <c r="F267" s="5"/>
      <c r="G267" s="5"/>
      <c r="H267" s="5"/>
      <c r="I267" s="5"/>
      <c r="J267" s="5"/>
      <c r="K267" s="5"/>
      <c r="L267" s="5"/>
      <c r="M267" s="5"/>
      <c r="N267" s="5"/>
      <c r="O267" s="5"/>
      <c r="P267" s="5"/>
      <c r="Q267" s="5"/>
      <c r="R267" s="5"/>
      <c r="S267" s="5"/>
      <c r="T267" s="5"/>
      <c r="U267" s="5"/>
      <c r="V267" s="5"/>
      <c r="W267" s="5"/>
      <c r="X267" s="5"/>
      <c r="Y267" s="5"/>
      <c r="Z267" s="5"/>
      <c r="AA267" s="5"/>
      <c r="AB267" s="5"/>
      <c r="AC267" s="5"/>
    </row>
    <row r="268" spans="1:29" s="77" customFormat="1">
      <c r="A268" s="71"/>
      <c r="B268" s="71"/>
      <c r="C268" s="6"/>
      <c r="D268" s="76"/>
      <c r="F268" s="5"/>
      <c r="G268" s="5"/>
      <c r="H268" s="5"/>
      <c r="I268" s="5"/>
      <c r="J268" s="5"/>
      <c r="K268" s="5"/>
      <c r="L268" s="5"/>
      <c r="M268" s="5"/>
      <c r="N268" s="5"/>
      <c r="O268" s="5"/>
      <c r="P268" s="5"/>
      <c r="Q268" s="5"/>
      <c r="R268" s="5"/>
      <c r="S268" s="5"/>
      <c r="T268" s="5"/>
      <c r="U268" s="5"/>
      <c r="V268" s="5"/>
      <c r="W268" s="5"/>
      <c r="X268" s="5"/>
      <c r="Y268" s="5"/>
      <c r="Z268" s="5"/>
      <c r="AA268" s="5"/>
      <c r="AB268" s="5"/>
      <c r="AC268" s="5"/>
    </row>
    <row r="269" spans="1:29" s="77" customFormat="1">
      <c r="A269" s="71"/>
      <c r="B269" s="71"/>
      <c r="C269" s="6"/>
      <c r="D269" s="76"/>
      <c r="F269" s="5"/>
      <c r="G269" s="5"/>
      <c r="H269" s="5"/>
      <c r="I269" s="5"/>
      <c r="J269" s="5"/>
      <c r="K269" s="5"/>
      <c r="L269" s="5"/>
      <c r="M269" s="5"/>
      <c r="N269" s="5"/>
      <c r="O269" s="5"/>
      <c r="P269" s="5"/>
      <c r="Q269" s="5"/>
      <c r="R269" s="5"/>
      <c r="S269" s="5"/>
      <c r="T269" s="5"/>
      <c r="U269" s="5"/>
      <c r="V269" s="5"/>
      <c r="W269" s="5"/>
      <c r="X269" s="5"/>
      <c r="Y269" s="5"/>
      <c r="Z269" s="5"/>
      <c r="AA269" s="5"/>
      <c r="AB269" s="5"/>
      <c r="AC269" s="5"/>
    </row>
    <row r="270" spans="1:29" s="77" customFormat="1">
      <c r="A270" s="71"/>
      <c r="B270" s="71"/>
      <c r="C270" s="6"/>
      <c r="D270" s="76"/>
      <c r="F270" s="5"/>
      <c r="G270" s="5"/>
      <c r="H270" s="5"/>
      <c r="I270" s="5"/>
      <c r="J270" s="5"/>
      <c r="K270" s="5"/>
      <c r="L270" s="5"/>
      <c r="M270" s="5"/>
      <c r="N270" s="5"/>
      <c r="O270" s="5"/>
      <c r="P270" s="5"/>
      <c r="Q270" s="5"/>
      <c r="R270" s="5"/>
      <c r="S270" s="5"/>
      <c r="T270" s="5"/>
      <c r="U270" s="5"/>
      <c r="V270" s="5"/>
      <c r="W270" s="5"/>
      <c r="X270" s="5"/>
      <c r="Y270" s="5"/>
      <c r="Z270" s="5"/>
      <c r="AA270" s="5"/>
      <c r="AB270" s="5"/>
      <c r="AC270" s="5"/>
    </row>
    <row r="271" spans="1:29" s="77" customFormat="1">
      <c r="A271" s="71"/>
      <c r="B271" s="71"/>
      <c r="C271" s="6"/>
      <c r="D271" s="76"/>
      <c r="F271" s="5"/>
      <c r="G271" s="5"/>
      <c r="H271" s="5"/>
      <c r="I271" s="5"/>
      <c r="J271" s="5"/>
      <c r="K271" s="5"/>
      <c r="L271" s="5"/>
      <c r="M271" s="5"/>
      <c r="N271" s="5"/>
      <c r="O271" s="5"/>
      <c r="P271" s="5"/>
      <c r="Q271" s="5"/>
      <c r="R271" s="5"/>
      <c r="S271" s="5"/>
      <c r="T271" s="5"/>
      <c r="U271" s="5"/>
      <c r="V271" s="5"/>
      <c r="W271" s="5"/>
      <c r="X271" s="5"/>
      <c r="Y271" s="5"/>
      <c r="Z271" s="5"/>
      <c r="AA271" s="5"/>
      <c r="AB271" s="5"/>
      <c r="AC271" s="5"/>
    </row>
    <row r="272" spans="1:29" s="77" customFormat="1">
      <c r="A272" s="71"/>
      <c r="B272" s="71"/>
      <c r="C272" s="6"/>
      <c r="D272" s="76"/>
      <c r="F272" s="5"/>
      <c r="G272" s="5"/>
      <c r="H272" s="5"/>
      <c r="I272" s="5"/>
      <c r="J272" s="5"/>
      <c r="K272" s="5"/>
      <c r="L272" s="5"/>
      <c r="M272" s="5"/>
      <c r="N272" s="5"/>
      <c r="O272" s="5"/>
      <c r="P272" s="5"/>
      <c r="Q272" s="5"/>
      <c r="R272" s="5"/>
      <c r="S272" s="5"/>
      <c r="T272" s="5"/>
      <c r="U272" s="5"/>
      <c r="V272" s="5"/>
      <c r="W272" s="5"/>
      <c r="X272" s="5"/>
      <c r="Y272" s="5"/>
      <c r="Z272" s="5"/>
      <c r="AA272" s="5"/>
      <c r="AB272" s="5"/>
      <c r="AC272" s="5"/>
    </row>
    <row r="273" spans="1:29" s="77" customFormat="1">
      <c r="A273" s="71"/>
      <c r="B273" s="71"/>
      <c r="C273" s="6"/>
      <c r="D273" s="76"/>
      <c r="F273" s="5"/>
      <c r="G273" s="5"/>
      <c r="H273" s="5"/>
      <c r="I273" s="5"/>
      <c r="J273" s="5"/>
      <c r="K273" s="5"/>
      <c r="L273" s="5"/>
      <c r="M273" s="5"/>
      <c r="N273" s="5"/>
      <c r="O273" s="5"/>
      <c r="P273" s="5"/>
      <c r="Q273" s="5"/>
      <c r="R273" s="5"/>
      <c r="S273" s="5"/>
      <c r="T273" s="5"/>
      <c r="U273" s="5"/>
      <c r="V273" s="5"/>
      <c r="W273" s="5"/>
      <c r="X273" s="5"/>
      <c r="Y273" s="5"/>
      <c r="Z273" s="5"/>
      <c r="AA273" s="5"/>
      <c r="AB273" s="5"/>
      <c r="AC273" s="5"/>
    </row>
    <row r="274" spans="1:29" s="77" customFormat="1">
      <c r="A274" s="71"/>
      <c r="B274" s="71"/>
      <c r="C274" s="6"/>
      <c r="D274" s="76"/>
      <c r="F274" s="5"/>
      <c r="G274" s="5"/>
      <c r="H274" s="5"/>
      <c r="I274" s="5"/>
      <c r="J274" s="5"/>
      <c r="K274" s="5"/>
      <c r="L274" s="5"/>
      <c r="M274" s="5"/>
      <c r="N274" s="5"/>
      <c r="O274" s="5"/>
      <c r="P274" s="5"/>
      <c r="Q274" s="5"/>
      <c r="R274" s="5"/>
      <c r="S274" s="5"/>
      <c r="T274" s="5"/>
      <c r="U274" s="5"/>
      <c r="V274" s="5"/>
      <c r="W274" s="5"/>
      <c r="X274" s="5"/>
      <c r="Y274" s="5"/>
      <c r="Z274" s="5"/>
      <c r="AA274" s="5"/>
      <c r="AB274" s="5"/>
      <c r="AC274" s="5"/>
    </row>
    <row r="275" spans="1:29" s="77" customFormat="1">
      <c r="A275" s="71"/>
      <c r="B275" s="71"/>
      <c r="C275" s="6"/>
      <c r="D275" s="76"/>
      <c r="F275" s="5"/>
      <c r="G275" s="5"/>
      <c r="H275" s="5"/>
      <c r="I275" s="5"/>
      <c r="J275" s="5"/>
      <c r="K275" s="5"/>
      <c r="L275" s="5"/>
      <c r="M275" s="5"/>
      <c r="N275" s="5"/>
      <c r="O275" s="5"/>
      <c r="P275" s="5"/>
      <c r="Q275" s="5"/>
      <c r="R275" s="5"/>
      <c r="S275" s="5"/>
      <c r="T275" s="5"/>
      <c r="U275" s="5"/>
      <c r="V275" s="5"/>
      <c r="W275" s="5"/>
      <c r="X275" s="5"/>
      <c r="Y275" s="5"/>
      <c r="Z275" s="5"/>
      <c r="AA275" s="5"/>
      <c r="AB275" s="5"/>
      <c r="AC275" s="5"/>
    </row>
    <row r="276" spans="1:29" s="77" customFormat="1">
      <c r="A276" s="71"/>
      <c r="B276" s="71"/>
      <c r="C276" s="6"/>
      <c r="D276" s="76"/>
      <c r="F276" s="5"/>
      <c r="G276" s="5"/>
      <c r="H276" s="5"/>
      <c r="I276" s="5"/>
      <c r="J276" s="5"/>
      <c r="K276" s="5"/>
      <c r="L276" s="5"/>
      <c r="M276" s="5"/>
      <c r="N276" s="5"/>
      <c r="O276" s="5"/>
      <c r="P276" s="5"/>
      <c r="Q276" s="5"/>
      <c r="R276" s="5"/>
      <c r="S276" s="5"/>
      <c r="T276" s="5"/>
      <c r="U276" s="5"/>
      <c r="V276" s="5"/>
      <c r="W276" s="5"/>
      <c r="X276" s="5"/>
      <c r="Y276" s="5"/>
      <c r="Z276" s="5"/>
      <c r="AA276" s="5"/>
      <c r="AB276" s="5"/>
      <c r="AC276" s="5"/>
    </row>
    <row r="277" spans="1:29" s="77" customFormat="1">
      <c r="A277" s="71"/>
      <c r="B277" s="71"/>
      <c r="C277" s="6"/>
      <c r="D277" s="76"/>
      <c r="F277" s="5"/>
      <c r="G277" s="5"/>
      <c r="H277" s="5"/>
      <c r="I277" s="5"/>
      <c r="J277" s="5"/>
      <c r="K277" s="5"/>
      <c r="L277" s="5"/>
      <c r="M277" s="5"/>
      <c r="N277" s="5"/>
      <c r="O277" s="5"/>
      <c r="P277" s="5"/>
      <c r="Q277" s="5"/>
      <c r="R277" s="5"/>
      <c r="S277" s="5"/>
      <c r="T277" s="5"/>
      <c r="U277" s="5"/>
      <c r="V277" s="5"/>
      <c r="W277" s="5"/>
      <c r="X277" s="5"/>
      <c r="Y277" s="5"/>
      <c r="Z277" s="5"/>
      <c r="AA277" s="5"/>
      <c r="AB277" s="5"/>
      <c r="AC277" s="5"/>
    </row>
    <row r="278" spans="1:29" s="77" customFormat="1">
      <c r="A278" s="71"/>
      <c r="B278" s="71"/>
      <c r="C278" s="6"/>
      <c r="D278" s="76"/>
      <c r="F278" s="5"/>
      <c r="G278" s="5"/>
      <c r="H278" s="5"/>
      <c r="I278" s="5"/>
      <c r="J278" s="5"/>
      <c r="K278" s="5"/>
      <c r="L278" s="5"/>
      <c r="M278" s="5"/>
      <c r="N278" s="5"/>
      <c r="O278" s="5"/>
      <c r="P278" s="5"/>
      <c r="Q278" s="5"/>
      <c r="R278" s="5"/>
      <c r="S278" s="5"/>
      <c r="T278" s="5"/>
      <c r="U278" s="5"/>
      <c r="V278" s="5"/>
      <c r="W278" s="5"/>
      <c r="X278" s="5"/>
      <c r="Y278" s="5"/>
      <c r="Z278" s="5"/>
      <c r="AA278" s="5"/>
      <c r="AB278" s="5"/>
      <c r="AC278" s="5"/>
    </row>
    <row r="279" spans="1:29" s="77" customFormat="1">
      <c r="A279" s="71"/>
      <c r="B279" s="71"/>
      <c r="C279" s="6"/>
      <c r="D279" s="76"/>
      <c r="F279" s="5"/>
      <c r="G279" s="5"/>
      <c r="H279" s="5"/>
      <c r="I279" s="5"/>
      <c r="J279" s="5"/>
      <c r="K279" s="5"/>
      <c r="L279" s="5"/>
      <c r="M279" s="5"/>
      <c r="N279" s="5"/>
      <c r="O279" s="5"/>
      <c r="P279" s="5"/>
      <c r="Q279" s="5"/>
      <c r="R279" s="5"/>
      <c r="S279" s="5"/>
      <c r="T279" s="5"/>
      <c r="U279" s="5"/>
      <c r="V279" s="5"/>
      <c r="W279" s="5"/>
      <c r="X279" s="5"/>
      <c r="Y279" s="5"/>
      <c r="Z279" s="5"/>
      <c r="AA279" s="5"/>
      <c r="AB279" s="5"/>
      <c r="AC279" s="5"/>
    </row>
    <row r="280" spans="1:29" s="77" customFormat="1">
      <c r="A280" s="71"/>
      <c r="B280" s="71"/>
      <c r="C280" s="6"/>
      <c r="D280" s="76"/>
      <c r="F280" s="5"/>
      <c r="G280" s="5"/>
      <c r="H280" s="5"/>
      <c r="I280" s="5"/>
      <c r="J280" s="5"/>
      <c r="K280" s="5"/>
      <c r="L280" s="5"/>
      <c r="M280" s="5"/>
      <c r="N280" s="5"/>
      <c r="O280" s="5"/>
      <c r="P280" s="5"/>
      <c r="Q280" s="5"/>
      <c r="R280" s="5"/>
      <c r="S280" s="5"/>
      <c r="T280" s="5"/>
      <c r="U280" s="5"/>
      <c r="V280" s="5"/>
      <c r="W280" s="5"/>
      <c r="X280" s="5"/>
      <c r="Y280" s="5"/>
      <c r="Z280" s="5"/>
      <c r="AA280" s="5"/>
      <c r="AB280" s="5"/>
      <c r="AC280" s="5"/>
    </row>
    <row r="281" spans="1:29" s="77" customFormat="1">
      <c r="A281" s="71"/>
      <c r="B281" s="71"/>
      <c r="C281" s="6"/>
      <c r="D281" s="76"/>
      <c r="F281" s="5"/>
      <c r="G281" s="5"/>
      <c r="H281" s="5"/>
      <c r="I281" s="5"/>
      <c r="J281" s="5"/>
      <c r="K281" s="5"/>
      <c r="L281" s="5"/>
      <c r="M281" s="5"/>
      <c r="N281" s="5"/>
      <c r="O281" s="5"/>
      <c r="P281" s="5"/>
      <c r="Q281" s="5"/>
      <c r="R281" s="5"/>
      <c r="S281" s="5"/>
      <c r="T281" s="5"/>
      <c r="U281" s="5"/>
      <c r="V281" s="5"/>
      <c r="W281" s="5"/>
      <c r="X281" s="5"/>
      <c r="Y281" s="5"/>
      <c r="Z281" s="5"/>
      <c r="AA281" s="5"/>
      <c r="AB281" s="5"/>
      <c r="AC281" s="5"/>
    </row>
    <row r="282" spans="1:29" s="77" customFormat="1">
      <c r="A282" s="71"/>
      <c r="B282" s="71"/>
      <c r="C282" s="6"/>
      <c r="D282" s="76"/>
      <c r="F282" s="5"/>
      <c r="G282" s="5"/>
      <c r="H282" s="5"/>
      <c r="I282" s="5"/>
      <c r="J282" s="5"/>
      <c r="K282" s="5"/>
      <c r="L282" s="5"/>
      <c r="M282" s="5"/>
      <c r="N282" s="5"/>
      <c r="O282" s="5"/>
      <c r="P282" s="5"/>
      <c r="Q282" s="5"/>
      <c r="R282" s="5"/>
      <c r="S282" s="5"/>
      <c r="T282" s="5"/>
      <c r="U282" s="5"/>
      <c r="V282" s="5"/>
      <c r="W282" s="5"/>
      <c r="X282" s="5"/>
      <c r="Y282" s="5"/>
      <c r="Z282" s="5"/>
      <c r="AA282" s="5"/>
      <c r="AB282" s="5"/>
      <c r="AC282" s="5"/>
    </row>
    <row r="283" spans="1:29" s="77" customFormat="1">
      <c r="A283" s="71"/>
      <c r="B283" s="71"/>
      <c r="C283" s="6"/>
      <c r="D283" s="76"/>
      <c r="F283" s="5"/>
      <c r="G283" s="5"/>
      <c r="H283" s="5"/>
      <c r="I283" s="5"/>
      <c r="J283" s="5"/>
      <c r="K283" s="5"/>
      <c r="L283" s="5"/>
      <c r="M283" s="5"/>
      <c r="N283" s="5"/>
      <c r="O283" s="5"/>
      <c r="P283" s="5"/>
      <c r="Q283" s="5"/>
      <c r="R283" s="5"/>
      <c r="S283" s="5"/>
      <c r="T283" s="5"/>
      <c r="U283" s="5"/>
      <c r="V283" s="5"/>
      <c r="W283" s="5"/>
      <c r="X283" s="5"/>
      <c r="Y283" s="5"/>
      <c r="Z283" s="5"/>
      <c r="AA283" s="5"/>
      <c r="AB283" s="5"/>
      <c r="AC283" s="5"/>
    </row>
    <row r="284" spans="1:29" s="77" customFormat="1">
      <c r="A284" s="71"/>
      <c r="B284" s="71"/>
      <c r="C284" s="6"/>
      <c r="D284" s="76"/>
      <c r="F284" s="5"/>
      <c r="G284" s="5"/>
      <c r="H284" s="5"/>
      <c r="I284" s="5"/>
      <c r="J284" s="5"/>
      <c r="K284" s="5"/>
      <c r="L284" s="5"/>
      <c r="M284" s="5"/>
      <c r="N284" s="5"/>
      <c r="O284" s="5"/>
      <c r="P284" s="5"/>
      <c r="Q284" s="5"/>
      <c r="R284" s="5"/>
      <c r="S284" s="5"/>
      <c r="T284" s="5"/>
      <c r="U284" s="5"/>
      <c r="V284" s="5"/>
      <c r="W284" s="5"/>
      <c r="X284" s="5"/>
      <c r="Y284" s="5"/>
      <c r="Z284" s="5"/>
      <c r="AA284" s="5"/>
      <c r="AB284" s="5"/>
      <c r="AC284" s="5"/>
    </row>
    <row r="285" spans="1:29" s="77" customFormat="1">
      <c r="A285" s="71"/>
      <c r="B285" s="71"/>
      <c r="C285" s="6"/>
      <c r="D285" s="76"/>
      <c r="F285" s="5"/>
      <c r="G285" s="5"/>
      <c r="H285" s="5"/>
      <c r="I285" s="5"/>
      <c r="J285" s="5"/>
      <c r="K285" s="5"/>
      <c r="L285" s="5"/>
      <c r="M285" s="5"/>
      <c r="N285" s="5"/>
      <c r="O285" s="5"/>
      <c r="P285" s="5"/>
      <c r="Q285" s="5"/>
      <c r="R285" s="5"/>
      <c r="S285" s="5"/>
      <c r="T285" s="5"/>
      <c r="U285" s="5"/>
      <c r="V285" s="5"/>
      <c r="W285" s="5"/>
      <c r="X285" s="5"/>
      <c r="Y285" s="5"/>
      <c r="Z285" s="5"/>
      <c r="AA285" s="5"/>
      <c r="AB285" s="5"/>
      <c r="AC285" s="5"/>
    </row>
    <row r="286" spans="1:29" s="77" customFormat="1">
      <c r="A286" s="71"/>
      <c r="B286" s="71"/>
      <c r="C286" s="6"/>
      <c r="D286" s="76"/>
      <c r="F286" s="5"/>
      <c r="G286" s="5"/>
      <c r="H286" s="5"/>
      <c r="I286" s="5"/>
      <c r="J286" s="5"/>
      <c r="K286" s="5"/>
      <c r="L286" s="5"/>
      <c r="M286" s="5"/>
      <c r="N286" s="5"/>
      <c r="O286" s="5"/>
      <c r="P286" s="5"/>
      <c r="Q286" s="5"/>
      <c r="R286" s="5"/>
      <c r="S286" s="5"/>
      <c r="T286" s="5"/>
      <c r="U286" s="5"/>
      <c r="V286" s="5"/>
      <c r="W286" s="5"/>
      <c r="X286" s="5"/>
      <c r="Y286" s="5"/>
      <c r="Z286" s="5"/>
      <c r="AA286" s="5"/>
      <c r="AB286" s="5"/>
      <c r="AC286" s="5"/>
    </row>
    <row r="287" spans="1:29" s="77" customFormat="1">
      <c r="A287" s="71"/>
      <c r="B287" s="71"/>
      <c r="C287" s="6"/>
      <c r="D287" s="76"/>
      <c r="F287" s="5"/>
      <c r="G287" s="5"/>
      <c r="H287" s="5"/>
      <c r="I287" s="5"/>
      <c r="J287" s="5"/>
      <c r="K287" s="5"/>
      <c r="L287" s="5"/>
      <c r="M287" s="5"/>
      <c r="N287" s="5"/>
      <c r="O287" s="5"/>
      <c r="P287" s="5"/>
      <c r="Q287" s="5"/>
      <c r="R287" s="5"/>
      <c r="S287" s="5"/>
      <c r="T287" s="5"/>
      <c r="U287" s="5"/>
      <c r="V287" s="5"/>
      <c r="W287" s="5"/>
      <c r="X287" s="5"/>
      <c r="Y287" s="5"/>
      <c r="Z287" s="5"/>
      <c r="AA287" s="5"/>
      <c r="AB287" s="5"/>
      <c r="AC287" s="5"/>
    </row>
    <row r="288" spans="1:29" s="77" customFormat="1">
      <c r="A288" s="71"/>
      <c r="B288" s="71"/>
      <c r="C288" s="6"/>
      <c r="D288" s="76"/>
      <c r="F288" s="5"/>
      <c r="G288" s="5"/>
      <c r="H288" s="5"/>
      <c r="I288" s="5"/>
      <c r="J288" s="5"/>
      <c r="K288" s="5"/>
      <c r="L288" s="5"/>
      <c r="M288" s="5"/>
      <c r="N288" s="5"/>
      <c r="O288" s="5"/>
      <c r="P288" s="5"/>
      <c r="Q288" s="5"/>
      <c r="R288" s="5"/>
      <c r="S288" s="5"/>
      <c r="T288" s="5"/>
      <c r="U288" s="5"/>
      <c r="V288" s="5"/>
      <c r="W288" s="5"/>
      <c r="X288" s="5"/>
      <c r="Y288" s="5"/>
      <c r="Z288" s="5"/>
      <c r="AA288" s="5"/>
      <c r="AB288" s="5"/>
      <c r="AC288" s="5"/>
    </row>
    <row r="289" spans="1:29" s="77" customFormat="1">
      <c r="A289" s="71"/>
      <c r="B289" s="71"/>
      <c r="C289" s="6"/>
      <c r="D289" s="76"/>
      <c r="F289" s="5"/>
      <c r="G289" s="5"/>
      <c r="H289" s="5"/>
      <c r="I289" s="5"/>
      <c r="J289" s="5"/>
      <c r="K289" s="5"/>
      <c r="L289" s="5"/>
      <c r="M289" s="5"/>
      <c r="N289" s="5"/>
      <c r="O289" s="5"/>
      <c r="P289" s="5"/>
      <c r="Q289" s="5"/>
      <c r="R289" s="5"/>
      <c r="S289" s="5"/>
      <c r="T289" s="5"/>
      <c r="U289" s="5"/>
      <c r="V289" s="5"/>
      <c r="W289" s="5"/>
      <c r="X289" s="5"/>
      <c r="Y289" s="5"/>
      <c r="Z289" s="5"/>
      <c r="AA289" s="5"/>
      <c r="AB289" s="5"/>
      <c r="AC289" s="5"/>
    </row>
    <row r="290" spans="1:29" s="77" customFormat="1">
      <c r="A290" s="71"/>
      <c r="B290" s="71"/>
      <c r="C290" s="6"/>
      <c r="D290" s="76"/>
      <c r="F290" s="5"/>
      <c r="G290" s="5"/>
      <c r="H290" s="5"/>
      <c r="I290" s="5"/>
      <c r="J290" s="5"/>
      <c r="K290" s="5"/>
      <c r="L290" s="5"/>
      <c r="M290" s="5"/>
      <c r="N290" s="5"/>
      <c r="O290" s="5"/>
      <c r="P290" s="5"/>
      <c r="Q290" s="5"/>
      <c r="R290" s="5"/>
      <c r="S290" s="5"/>
      <c r="T290" s="5"/>
      <c r="U290" s="5"/>
      <c r="V290" s="5"/>
      <c r="W290" s="5"/>
      <c r="X290" s="5"/>
      <c r="Y290" s="5"/>
      <c r="Z290" s="5"/>
      <c r="AA290" s="5"/>
      <c r="AB290" s="5"/>
      <c r="AC290" s="5"/>
    </row>
    <row r="291" spans="1:29" s="77" customFormat="1">
      <c r="A291" s="71"/>
      <c r="B291" s="71"/>
      <c r="C291" s="6"/>
      <c r="D291" s="76"/>
      <c r="F291" s="5"/>
      <c r="G291" s="5"/>
      <c r="H291" s="5"/>
      <c r="I291" s="5"/>
      <c r="J291" s="5"/>
      <c r="K291" s="5"/>
      <c r="L291" s="5"/>
      <c r="M291" s="5"/>
      <c r="N291" s="5"/>
      <c r="O291" s="5"/>
      <c r="P291" s="5"/>
      <c r="Q291" s="5"/>
      <c r="R291" s="5"/>
      <c r="S291" s="5"/>
      <c r="T291" s="5"/>
      <c r="U291" s="5"/>
      <c r="V291" s="5"/>
      <c r="W291" s="5"/>
      <c r="X291" s="5"/>
      <c r="Y291" s="5"/>
      <c r="Z291" s="5"/>
      <c r="AA291" s="5"/>
      <c r="AB291" s="5"/>
      <c r="AC291" s="5"/>
    </row>
    <row r="292" spans="1:29" s="77" customFormat="1">
      <c r="A292" s="71"/>
      <c r="B292" s="71"/>
      <c r="C292" s="6"/>
      <c r="D292" s="76"/>
      <c r="F292" s="5"/>
      <c r="G292" s="5"/>
      <c r="H292" s="5"/>
      <c r="I292" s="5"/>
      <c r="J292" s="5"/>
      <c r="K292" s="5"/>
      <c r="L292" s="5"/>
      <c r="M292" s="5"/>
      <c r="N292" s="5"/>
      <c r="O292" s="5"/>
      <c r="P292" s="5"/>
      <c r="Q292" s="5"/>
      <c r="R292" s="5"/>
      <c r="S292" s="5"/>
      <c r="T292" s="5"/>
      <c r="U292" s="5"/>
      <c r="V292" s="5"/>
      <c r="W292" s="5"/>
      <c r="X292" s="5"/>
      <c r="Y292" s="5"/>
      <c r="Z292" s="5"/>
      <c r="AA292" s="5"/>
      <c r="AB292" s="5"/>
      <c r="AC292" s="5"/>
    </row>
    <row r="293" spans="1:29" s="77" customFormat="1">
      <c r="A293" s="71"/>
      <c r="B293" s="71"/>
      <c r="C293" s="6"/>
      <c r="D293" s="76"/>
      <c r="F293" s="5"/>
      <c r="G293" s="5"/>
      <c r="H293" s="5"/>
      <c r="I293" s="5"/>
      <c r="J293" s="5"/>
      <c r="K293" s="5"/>
      <c r="L293" s="5"/>
      <c r="M293" s="5"/>
      <c r="N293" s="5"/>
      <c r="O293" s="5"/>
      <c r="P293" s="5"/>
      <c r="Q293" s="5"/>
      <c r="R293" s="5"/>
      <c r="S293" s="5"/>
      <c r="T293" s="5"/>
      <c r="U293" s="5"/>
      <c r="V293" s="5"/>
      <c r="W293" s="5"/>
      <c r="X293" s="5"/>
      <c r="Y293" s="5"/>
      <c r="Z293" s="5"/>
      <c r="AA293" s="5"/>
      <c r="AB293" s="5"/>
      <c r="AC293" s="5"/>
    </row>
    <row r="294" spans="1:29" s="77" customFormat="1">
      <c r="A294" s="71"/>
      <c r="B294" s="71"/>
      <c r="C294" s="6"/>
      <c r="D294" s="76"/>
      <c r="F294" s="5"/>
      <c r="G294" s="5"/>
      <c r="H294" s="5"/>
      <c r="I294" s="5"/>
      <c r="J294" s="5"/>
      <c r="K294" s="5"/>
      <c r="L294" s="5"/>
      <c r="M294" s="5"/>
      <c r="N294" s="5"/>
      <c r="O294" s="5"/>
      <c r="P294" s="5"/>
      <c r="Q294" s="5"/>
      <c r="R294" s="5"/>
      <c r="S294" s="5"/>
      <c r="T294" s="5"/>
      <c r="U294" s="5"/>
      <c r="V294" s="5"/>
      <c r="W294" s="5"/>
      <c r="X294" s="5"/>
      <c r="Y294" s="5"/>
      <c r="Z294" s="5"/>
      <c r="AA294" s="5"/>
      <c r="AB294" s="5"/>
      <c r="AC294" s="5"/>
    </row>
    <row r="295" spans="1:29" s="77" customFormat="1">
      <c r="A295" s="71"/>
      <c r="B295" s="71"/>
      <c r="C295" s="6"/>
      <c r="D295" s="76"/>
      <c r="F295" s="5"/>
      <c r="G295" s="5"/>
      <c r="H295" s="5"/>
      <c r="I295" s="5"/>
      <c r="J295" s="5"/>
      <c r="K295" s="5"/>
      <c r="L295" s="5"/>
      <c r="M295" s="5"/>
      <c r="N295" s="5"/>
      <c r="O295" s="5"/>
      <c r="P295" s="5"/>
      <c r="Q295" s="5"/>
      <c r="R295" s="5"/>
      <c r="S295" s="5"/>
      <c r="T295" s="5"/>
      <c r="U295" s="5"/>
      <c r="V295" s="5"/>
      <c r="W295" s="5"/>
      <c r="X295" s="5"/>
      <c r="Y295" s="5"/>
      <c r="Z295" s="5"/>
      <c r="AA295" s="5"/>
      <c r="AB295" s="5"/>
      <c r="AC295" s="5"/>
    </row>
    <row r="296" spans="1:29" s="77" customFormat="1">
      <c r="A296" s="71"/>
      <c r="B296" s="71"/>
      <c r="C296" s="6"/>
      <c r="D296" s="76"/>
      <c r="F296" s="5"/>
      <c r="G296" s="5"/>
      <c r="H296" s="5"/>
      <c r="I296" s="5"/>
      <c r="J296" s="5"/>
      <c r="K296" s="5"/>
      <c r="L296" s="5"/>
      <c r="M296" s="5"/>
      <c r="N296" s="5"/>
      <c r="O296" s="5"/>
      <c r="P296" s="5"/>
      <c r="Q296" s="5"/>
      <c r="R296" s="5"/>
      <c r="S296" s="5"/>
      <c r="T296" s="5"/>
      <c r="U296" s="5"/>
      <c r="V296" s="5"/>
      <c r="W296" s="5"/>
      <c r="X296" s="5"/>
      <c r="Y296" s="5"/>
      <c r="Z296" s="5"/>
      <c r="AA296" s="5"/>
      <c r="AB296" s="5"/>
      <c r="AC296" s="5"/>
    </row>
    <row r="297" spans="1:29" s="77" customFormat="1">
      <c r="A297" s="71"/>
      <c r="B297" s="71"/>
      <c r="C297" s="6"/>
      <c r="D297" s="76"/>
      <c r="F297" s="5"/>
      <c r="G297" s="5"/>
      <c r="H297" s="5"/>
      <c r="I297" s="5"/>
      <c r="J297" s="5"/>
      <c r="K297" s="5"/>
      <c r="L297" s="5"/>
      <c r="M297" s="5"/>
      <c r="N297" s="5"/>
      <c r="O297" s="5"/>
      <c r="P297" s="5"/>
      <c r="Q297" s="5"/>
      <c r="R297" s="5"/>
      <c r="S297" s="5"/>
      <c r="T297" s="5"/>
      <c r="U297" s="5"/>
      <c r="V297" s="5"/>
      <c r="W297" s="5"/>
      <c r="X297" s="5"/>
      <c r="Y297" s="5"/>
      <c r="Z297" s="5"/>
      <c r="AA297" s="5"/>
      <c r="AB297" s="5"/>
      <c r="AC297" s="5"/>
    </row>
    <row r="298" spans="1:29" s="77" customFormat="1">
      <c r="A298" s="71"/>
      <c r="B298" s="71"/>
      <c r="C298" s="6"/>
      <c r="D298" s="76"/>
      <c r="F298" s="5"/>
      <c r="G298" s="5"/>
      <c r="H298" s="5"/>
      <c r="I298" s="5"/>
      <c r="J298" s="5"/>
      <c r="K298" s="5"/>
      <c r="L298" s="5"/>
      <c r="M298" s="5"/>
      <c r="N298" s="5"/>
      <c r="O298" s="5"/>
      <c r="P298" s="5"/>
      <c r="Q298" s="5"/>
      <c r="R298" s="5"/>
      <c r="S298" s="5"/>
      <c r="T298" s="5"/>
      <c r="U298" s="5"/>
      <c r="V298" s="5"/>
      <c r="W298" s="5"/>
      <c r="X298" s="5"/>
      <c r="Y298" s="5"/>
      <c r="Z298" s="5"/>
      <c r="AA298" s="5"/>
      <c r="AB298" s="5"/>
      <c r="AC298" s="5"/>
    </row>
    <row r="299" spans="1:29" s="77" customFormat="1">
      <c r="A299" s="71"/>
      <c r="B299" s="71"/>
      <c r="C299" s="6"/>
      <c r="D299" s="76"/>
      <c r="F299" s="5"/>
      <c r="G299" s="5"/>
      <c r="H299" s="5"/>
      <c r="I299" s="5"/>
      <c r="J299" s="5"/>
      <c r="K299" s="5"/>
      <c r="L299" s="5"/>
      <c r="M299" s="5"/>
      <c r="N299" s="5"/>
      <c r="O299" s="5"/>
      <c r="P299" s="5"/>
      <c r="Q299" s="5"/>
      <c r="R299" s="5"/>
      <c r="S299" s="5"/>
      <c r="T299" s="5"/>
      <c r="U299" s="5"/>
      <c r="V299" s="5"/>
      <c r="W299" s="5"/>
      <c r="X299" s="5"/>
      <c r="Y299" s="5"/>
      <c r="Z299" s="5"/>
      <c r="AA299" s="5"/>
      <c r="AB299" s="5"/>
      <c r="AC299" s="5"/>
    </row>
    <row r="300" spans="1:29" s="77" customFormat="1">
      <c r="A300" s="71"/>
      <c r="B300" s="71"/>
      <c r="C300" s="6"/>
      <c r="D300" s="76"/>
      <c r="F300" s="5"/>
      <c r="G300" s="5"/>
      <c r="H300" s="5"/>
      <c r="I300" s="5"/>
      <c r="J300" s="5"/>
      <c r="K300" s="5"/>
      <c r="L300" s="5"/>
      <c r="M300" s="5"/>
      <c r="N300" s="5"/>
      <c r="O300" s="5"/>
      <c r="P300" s="5"/>
      <c r="Q300" s="5"/>
      <c r="R300" s="5"/>
      <c r="S300" s="5"/>
      <c r="T300" s="5"/>
      <c r="U300" s="5"/>
      <c r="V300" s="5"/>
      <c r="W300" s="5"/>
      <c r="X300" s="5"/>
      <c r="Y300" s="5"/>
      <c r="Z300" s="5"/>
      <c r="AA300" s="5"/>
      <c r="AB300" s="5"/>
      <c r="AC300" s="5"/>
    </row>
    <row r="301" spans="1:29" s="77" customFormat="1">
      <c r="A301" s="71"/>
      <c r="B301" s="71"/>
      <c r="C301" s="6"/>
      <c r="D301" s="76"/>
      <c r="F301" s="5"/>
      <c r="G301" s="5"/>
      <c r="H301" s="5"/>
      <c r="I301" s="5"/>
      <c r="J301" s="5"/>
      <c r="K301" s="5"/>
      <c r="L301" s="5"/>
      <c r="M301" s="5"/>
      <c r="N301" s="5"/>
      <c r="O301" s="5"/>
      <c r="P301" s="5"/>
      <c r="Q301" s="5"/>
      <c r="R301" s="5"/>
      <c r="S301" s="5"/>
      <c r="T301" s="5"/>
      <c r="U301" s="5"/>
      <c r="V301" s="5"/>
      <c r="W301" s="5"/>
      <c r="X301" s="5"/>
      <c r="Y301" s="5"/>
      <c r="Z301" s="5"/>
      <c r="AA301" s="5"/>
      <c r="AB301" s="5"/>
      <c r="AC301" s="5"/>
    </row>
    <row r="302" spans="1:29" s="77" customFormat="1">
      <c r="A302" s="71"/>
      <c r="B302" s="71"/>
      <c r="C302" s="6"/>
      <c r="D302" s="76"/>
      <c r="F302" s="5"/>
      <c r="G302" s="5"/>
      <c r="H302" s="5"/>
      <c r="I302" s="5"/>
      <c r="J302" s="5"/>
      <c r="K302" s="5"/>
      <c r="L302" s="5"/>
      <c r="M302" s="5"/>
      <c r="N302" s="5"/>
      <c r="O302" s="5"/>
      <c r="P302" s="5"/>
      <c r="Q302" s="5"/>
      <c r="R302" s="5"/>
      <c r="S302" s="5"/>
      <c r="T302" s="5"/>
      <c r="U302" s="5"/>
      <c r="V302" s="5"/>
      <c r="W302" s="5"/>
      <c r="X302" s="5"/>
      <c r="Y302" s="5"/>
      <c r="Z302" s="5"/>
      <c r="AA302" s="5"/>
      <c r="AB302" s="5"/>
      <c r="AC302" s="5"/>
    </row>
    <row r="303" spans="1:29" s="77" customFormat="1">
      <c r="A303" s="71"/>
      <c r="B303" s="71"/>
      <c r="C303" s="6"/>
      <c r="D303" s="76"/>
      <c r="F303" s="5"/>
      <c r="G303" s="5"/>
      <c r="H303" s="5"/>
      <c r="I303" s="5"/>
      <c r="J303" s="5"/>
      <c r="K303" s="5"/>
      <c r="L303" s="5"/>
      <c r="M303" s="5"/>
      <c r="N303" s="5"/>
      <c r="O303" s="5"/>
      <c r="P303" s="5"/>
      <c r="Q303" s="5"/>
      <c r="R303" s="5"/>
      <c r="S303" s="5"/>
      <c r="T303" s="5"/>
      <c r="U303" s="5"/>
      <c r="V303" s="5"/>
      <c r="W303" s="5"/>
      <c r="X303" s="5"/>
      <c r="Y303" s="5"/>
      <c r="Z303" s="5"/>
      <c r="AA303" s="5"/>
      <c r="AB303" s="5"/>
      <c r="AC303" s="5"/>
    </row>
    <row r="304" spans="1:29" s="77" customFormat="1">
      <c r="A304" s="71"/>
      <c r="B304" s="71"/>
      <c r="C304" s="6"/>
      <c r="D304" s="76"/>
      <c r="F304" s="5"/>
      <c r="G304" s="5"/>
      <c r="H304" s="5"/>
      <c r="I304" s="5"/>
      <c r="J304" s="5"/>
      <c r="K304" s="5"/>
      <c r="L304" s="5"/>
      <c r="M304" s="5"/>
      <c r="N304" s="5"/>
      <c r="O304" s="5"/>
      <c r="P304" s="5"/>
      <c r="Q304" s="5"/>
      <c r="R304" s="5"/>
      <c r="S304" s="5"/>
      <c r="T304" s="5"/>
      <c r="U304" s="5"/>
      <c r="V304" s="5"/>
      <c r="W304" s="5"/>
      <c r="X304" s="5"/>
      <c r="Y304" s="5"/>
      <c r="Z304" s="5"/>
      <c r="AA304" s="5"/>
      <c r="AB304" s="5"/>
      <c r="AC304" s="5"/>
    </row>
    <row r="305" spans="1:29" s="77" customFormat="1">
      <c r="A305" s="71"/>
      <c r="B305" s="71"/>
      <c r="C305" s="6"/>
      <c r="D305" s="76"/>
      <c r="F305" s="5"/>
      <c r="G305" s="5"/>
      <c r="H305" s="5"/>
      <c r="I305" s="5"/>
      <c r="J305" s="5"/>
      <c r="K305" s="5"/>
      <c r="L305" s="5"/>
      <c r="M305" s="5"/>
      <c r="N305" s="5"/>
      <c r="O305" s="5"/>
      <c r="P305" s="5"/>
      <c r="Q305" s="5"/>
      <c r="R305" s="5"/>
      <c r="S305" s="5"/>
      <c r="T305" s="5"/>
      <c r="U305" s="5"/>
      <c r="V305" s="5"/>
      <c r="W305" s="5"/>
      <c r="X305" s="5"/>
      <c r="Y305" s="5"/>
      <c r="Z305" s="5"/>
      <c r="AA305" s="5"/>
      <c r="AB305" s="5"/>
      <c r="AC305" s="5"/>
    </row>
    <row r="306" spans="1:29" s="77" customFormat="1">
      <c r="A306" s="71"/>
      <c r="B306" s="71"/>
      <c r="C306" s="6"/>
      <c r="D306" s="76"/>
      <c r="F306" s="5"/>
      <c r="G306" s="5"/>
      <c r="H306" s="5"/>
      <c r="I306" s="5"/>
      <c r="J306" s="5"/>
      <c r="K306" s="5"/>
      <c r="L306" s="5"/>
      <c r="M306" s="5"/>
      <c r="N306" s="5"/>
      <c r="O306" s="5"/>
      <c r="P306" s="5"/>
      <c r="Q306" s="5"/>
      <c r="R306" s="5"/>
      <c r="S306" s="5"/>
      <c r="T306" s="5"/>
      <c r="U306" s="5"/>
      <c r="V306" s="5"/>
      <c r="W306" s="5"/>
      <c r="X306" s="5"/>
      <c r="Y306" s="5"/>
      <c r="Z306" s="5"/>
      <c r="AA306" s="5"/>
      <c r="AB306" s="5"/>
      <c r="AC306" s="5"/>
    </row>
    <row r="307" spans="1:29" s="77" customFormat="1">
      <c r="A307" s="71"/>
      <c r="B307" s="71"/>
      <c r="C307" s="6"/>
      <c r="D307" s="76"/>
      <c r="F307" s="5"/>
      <c r="G307" s="5"/>
      <c r="H307" s="5"/>
      <c r="I307" s="5"/>
      <c r="J307" s="5"/>
      <c r="K307" s="5"/>
      <c r="L307" s="5"/>
      <c r="M307" s="5"/>
      <c r="N307" s="5"/>
      <c r="O307" s="5"/>
      <c r="P307" s="5"/>
      <c r="Q307" s="5"/>
      <c r="R307" s="5"/>
      <c r="S307" s="5"/>
      <c r="T307" s="5"/>
      <c r="U307" s="5"/>
      <c r="V307" s="5"/>
      <c r="W307" s="5"/>
      <c r="X307" s="5"/>
      <c r="Y307" s="5"/>
      <c r="Z307" s="5"/>
      <c r="AA307" s="5"/>
      <c r="AB307" s="5"/>
      <c r="AC307" s="5"/>
    </row>
    <row r="308" spans="1:29" s="77" customFormat="1">
      <c r="A308" s="71"/>
      <c r="B308" s="71"/>
      <c r="C308" s="6"/>
      <c r="D308" s="76"/>
      <c r="F308" s="5"/>
      <c r="G308" s="5"/>
      <c r="H308" s="5"/>
      <c r="I308" s="5"/>
      <c r="J308" s="5"/>
      <c r="K308" s="5"/>
      <c r="L308" s="5"/>
      <c r="M308" s="5"/>
      <c r="N308" s="5"/>
      <c r="O308" s="5"/>
      <c r="P308" s="5"/>
      <c r="Q308" s="5"/>
      <c r="R308" s="5"/>
      <c r="S308" s="5"/>
      <c r="T308" s="5"/>
      <c r="U308" s="5"/>
      <c r="V308" s="5"/>
      <c r="W308" s="5"/>
      <c r="X308" s="5"/>
      <c r="Y308" s="5"/>
      <c r="Z308" s="5"/>
      <c r="AA308" s="5"/>
      <c r="AB308" s="5"/>
      <c r="AC308" s="5"/>
    </row>
    <row r="309" spans="1:29" s="77" customFormat="1">
      <c r="A309" s="71"/>
      <c r="B309" s="71"/>
      <c r="C309" s="6"/>
      <c r="D309" s="76"/>
      <c r="F309" s="5"/>
      <c r="G309" s="5"/>
      <c r="H309" s="5"/>
      <c r="I309" s="5"/>
      <c r="J309" s="5"/>
      <c r="K309" s="5"/>
      <c r="L309" s="5"/>
      <c r="M309" s="5"/>
      <c r="N309" s="5"/>
      <c r="O309" s="5"/>
      <c r="P309" s="5"/>
      <c r="Q309" s="5"/>
      <c r="R309" s="5"/>
      <c r="S309" s="5"/>
      <c r="T309" s="5"/>
      <c r="U309" s="5"/>
      <c r="V309" s="5"/>
      <c r="W309" s="5"/>
      <c r="X309" s="5"/>
      <c r="Y309" s="5"/>
      <c r="Z309" s="5"/>
      <c r="AA309" s="5"/>
      <c r="AB309" s="5"/>
      <c r="AC309" s="5"/>
    </row>
    <row r="310" spans="1:29" s="77" customFormat="1">
      <c r="A310" s="71"/>
      <c r="B310" s="71"/>
      <c r="C310" s="6"/>
      <c r="D310" s="76"/>
      <c r="F310" s="5"/>
      <c r="G310" s="5"/>
      <c r="H310" s="5"/>
      <c r="I310" s="5"/>
      <c r="J310" s="5"/>
      <c r="K310" s="5"/>
      <c r="L310" s="5"/>
      <c r="M310" s="5"/>
      <c r="N310" s="5"/>
      <c r="O310" s="5"/>
      <c r="P310" s="5"/>
      <c r="Q310" s="5"/>
      <c r="R310" s="5"/>
      <c r="S310" s="5"/>
      <c r="T310" s="5"/>
      <c r="U310" s="5"/>
      <c r="V310" s="5"/>
      <c r="W310" s="5"/>
      <c r="X310" s="5"/>
      <c r="Y310" s="5"/>
      <c r="Z310" s="5"/>
      <c r="AA310" s="5"/>
      <c r="AB310" s="5"/>
      <c r="AC310" s="5"/>
    </row>
    <row r="311" spans="1:29" s="77" customFormat="1">
      <c r="A311" s="71"/>
      <c r="B311" s="71"/>
      <c r="C311" s="6"/>
      <c r="D311" s="76"/>
      <c r="F311" s="5"/>
      <c r="G311" s="5"/>
      <c r="H311" s="5"/>
      <c r="I311" s="5"/>
      <c r="J311" s="5"/>
      <c r="K311" s="5"/>
      <c r="L311" s="5"/>
      <c r="M311" s="5"/>
      <c r="N311" s="5"/>
      <c r="O311" s="5"/>
      <c r="P311" s="5"/>
      <c r="Q311" s="5"/>
      <c r="R311" s="5"/>
      <c r="S311" s="5"/>
      <c r="T311" s="5"/>
      <c r="U311" s="5"/>
      <c r="V311" s="5"/>
      <c r="W311" s="5"/>
      <c r="X311" s="5"/>
      <c r="Y311" s="5"/>
      <c r="Z311" s="5"/>
      <c r="AA311" s="5"/>
      <c r="AB311" s="5"/>
      <c r="AC311" s="5"/>
    </row>
  </sheetData>
  <autoFilter ref="A55:V167"/>
  <mergeCells count="2">
    <mergeCell ref="C7:E7"/>
    <mergeCell ref="C8:E8"/>
  </mergeCells>
  <pageMargins left="0.6692913385826772" right="0.43307086614173229" top="0.43307086614173229" bottom="0.47244094488188981" header="0.15748031496062992" footer="0.15748031496062992"/>
  <pageSetup paperSize="9" scale="76" fitToHeight="0" orientation="portrait" useFirstPageNumber="1" r:id="rId1"/>
  <headerFooter differentFirst="1" alignWithMargins="0">
    <oddFooter>&amp;R&amp;"Times New Roman,обычный"&amp;P</oddFooter>
  </headerFooter>
  <rowBreaks count="1" manualBreakCount="1">
    <brk id="157" min="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 24г</vt:lpstr>
      <vt:lpstr>'Пр5 доходы 24г'!Заголовки_для_печати</vt:lpstr>
      <vt:lpstr>'Пр5 доходы 24г'!Область_печати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Сат Тайгаана Александровна</dc:creator>
  <cp:lastModifiedBy>Сат Тайгаана Александровна</cp:lastModifiedBy>
  <dcterms:created xsi:type="dcterms:W3CDTF">2023-11-26T12:19:20Z</dcterms:created>
  <dcterms:modified xsi:type="dcterms:W3CDTF">2023-11-26T12:19:54Z</dcterms:modified>
</cp:coreProperties>
</file>