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1075" windowHeight="11325"/>
  </bookViews>
  <sheets>
    <sheet name="Пр2 ист" sheetId="1" r:id="rId1"/>
  </sheets>
  <externalReferences>
    <externalReference r:id="rId2"/>
  </externalReferences>
  <definedNames>
    <definedName name="_xlnm.Print_Area" localSheetId="0">'Пр2 ист'!$A$1:$E$26</definedName>
  </definedNames>
  <calcPr calcId="144525"/>
</workbook>
</file>

<file path=xl/calcChain.xml><?xml version="1.0" encoding="utf-8"?>
<calcChain xmlns="http://schemas.openxmlformats.org/spreadsheetml/2006/main">
  <c r="D29" i="1" l="1"/>
  <c r="C29" i="1"/>
  <c r="D21" i="1"/>
  <c r="C21" i="1"/>
  <c r="D18" i="1"/>
  <c r="C18" i="1"/>
  <c r="D16" i="1"/>
  <c r="D12" i="1"/>
  <c r="C12" i="1"/>
  <c r="C11" i="1"/>
  <c r="C10" i="1" s="1"/>
  <c r="C9" i="1" l="1"/>
  <c r="D11" i="1"/>
  <c r="D10" i="1" s="1"/>
  <c r="D9" i="1" s="1"/>
  <c r="C26" i="1"/>
  <c r="D26" i="1"/>
</calcChain>
</file>

<file path=xl/sharedStrings.xml><?xml version="1.0" encoding="utf-8"?>
<sst xmlns="http://schemas.openxmlformats.org/spreadsheetml/2006/main" count="45" uniqueCount="39">
  <si>
    <t>Приложение 2</t>
  </si>
  <si>
    <t xml:space="preserve">к Закону Республики Тыва </t>
  </si>
  <si>
    <t>"О республиканском бюджете Республики Тыва на</t>
  </si>
  <si>
    <t>2024 год и на плановый период 2025 и 2026 годов"</t>
  </si>
  <si>
    <t>Источники внутреннего финансирования дефицита республиканского бюджета Республики Тыва на плановый период 2025-2026 годов</t>
  </si>
  <si>
    <t>(тыс. рублей)</t>
  </si>
  <si>
    <t>Код</t>
  </si>
  <si>
    <t>Наименование</t>
  </si>
  <si>
    <t>2025 год</t>
  </si>
  <si>
    <t>2026 год</t>
  </si>
  <si>
    <t>Изменения +, -)</t>
  </si>
  <si>
    <t>Сумма на 2025 год с учетом изменений</t>
  </si>
  <si>
    <t xml:space="preserve"> 01 02 00 00 00 0000 000</t>
  </si>
  <si>
    <t>Кредиты кредитных организаций в валюте Российской Федерации</t>
  </si>
  <si>
    <t>01 02 00 00 02 0000 710</t>
  </si>
  <si>
    <t>Привлечение субъектами Российской Федерации кредитов от кредитных организаций в валюте Российской Федерации</t>
  </si>
  <si>
    <t>01 02 00 00 02 0000 810</t>
  </si>
  <si>
    <t>Погашение субъектами Российской Федерации кредитов от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</si>
  <si>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</si>
  <si>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</si>
  <si>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01 03 01 00 02 2700 710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</si>
  <si>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</si>
  <si>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01 03 01 00 02 0000 710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</si>
  <si>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</si>
  <si>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</si>
  <si>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01 03 01 00 02 2700 810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</si>
  <si>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</si>
  <si>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</si>
  <si>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</si>
  <si>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</si>
  <si>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</si>
  <si>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дефицита бюджета</t>
  </si>
  <si>
    <t>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</si>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</sst>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#,##0.00_ ;[Red]\-#,##0.00\ "/>
    <numFmt numFmtId="165" formatCode="#,##0.0_ ;[Red]\-#,##0.0\ "/>
    <numFmt numFmtId="166" formatCode="#,##0.000_ ;[Red]\-#,##0.000\ "/>
    <numFmt numFmtId="167" formatCode="[$-419]General"/>
    <numFmt numFmtId="168" formatCode="#,##0.00&quot; &quot;[$руб.-419];[Red]&quot;-&quot;#,##0.00&quot; &quot;[$руб.-419]"/>
    <numFmt numFmtId="169" formatCode="_-* #,##0.00&quot;р.&quot;_-;\-* #,##0.00&quot;р.&quot;_-;_-* &quot;-&quot;??&quot;р.&quot;_-;_-@_-"/>
    <numFmt numFmtId="170" formatCode="&quot;Да&quot;;&quot;Да&quot;;&quot;Нет&quot;"/>
    <numFmt numFmtId="171" formatCode="_(* #,##0.00_);_(* \(#,##0.00\);_(* &quot;-&quot;??_);_(@_)"/>
    <numFmt numFmtId="172" formatCode="_-* #,##0.00_р_._-;\-* #,##0.00_р_._-;_-* &quot;-&quot;??_р_._-;_-@_-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1">
    <xf numFmtId="0" fontId="0" fillId="0" borderId="0"/>
    <xf numFmtId="0" fontId="2" fillId="0" borderId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7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68" fontId="17" fillId="0" borderId="0" applyBorder="0" applyProtection="0"/>
    <xf numFmtId="0" fontId="18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left" vertical="top"/>
    </xf>
    <xf numFmtId="0" fontId="21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center" vertical="center"/>
    </xf>
    <xf numFmtId="0" fontId="20" fillId="0" borderId="0">
      <alignment horizontal="left" vertical="center"/>
    </xf>
    <xf numFmtId="0" fontId="20" fillId="0" borderId="0">
      <alignment horizontal="left" vertical="center"/>
    </xf>
    <xf numFmtId="0" fontId="23" fillId="0" borderId="0">
      <alignment horizontal="right" vertical="top"/>
    </xf>
    <xf numFmtId="0" fontId="20" fillId="0" borderId="0">
      <alignment horizontal="left" vertical="center"/>
    </xf>
    <xf numFmtId="0" fontId="23" fillId="0" borderId="0">
      <alignment horizontal="left" vertical="top"/>
    </xf>
    <xf numFmtId="0" fontId="23" fillId="0" borderId="0">
      <alignment horizontal="right" vertical="top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center" vertical="top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1" fillId="0" borderId="0">
      <alignment horizontal="left" vertical="top"/>
    </xf>
    <xf numFmtId="0" fontId="23" fillId="0" borderId="0">
      <alignment horizontal="center" vertical="top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19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right" vertical="center"/>
    </xf>
    <xf numFmtId="0" fontId="20" fillId="0" borderId="0">
      <alignment horizontal="left" vertical="center"/>
    </xf>
    <xf numFmtId="0" fontId="21" fillId="0" borderId="0">
      <alignment horizontal="left" vertical="top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21" fillId="0" borderId="0">
      <alignment horizontal="right" vertical="center"/>
    </xf>
    <xf numFmtId="0" fontId="20" fillId="0" borderId="0">
      <alignment horizontal="left" vertical="center"/>
    </xf>
    <xf numFmtId="0" fontId="22" fillId="0" borderId="0">
      <alignment horizontal="left" vertical="top"/>
    </xf>
    <xf numFmtId="0" fontId="20" fillId="0" borderId="0">
      <alignment horizontal="right" vertical="center"/>
    </xf>
    <xf numFmtId="0" fontId="21" fillId="0" borderId="0">
      <alignment horizontal="right" vertical="center"/>
    </xf>
    <xf numFmtId="0" fontId="22" fillId="0" borderId="0">
      <alignment horizontal="left" vertical="top"/>
    </xf>
    <xf numFmtId="0" fontId="21" fillId="0" borderId="0">
      <alignment horizontal="left" vertical="center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0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left" vertical="top"/>
    </xf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5" applyNumberFormat="0" applyAlignment="0" applyProtection="0"/>
    <xf numFmtId="0" fontId="26" fillId="11" borderId="6" applyNumberFormat="0" applyAlignment="0" applyProtection="0"/>
    <xf numFmtId="0" fontId="27" fillId="11" borderId="5" applyNumberFormat="0" applyAlignment="0" applyProtection="0"/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12" borderId="7" applyNumberFormat="0">
      <alignment horizontal="right" vertical="top"/>
    </xf>
    <xf numFmtId="0" fontId="3" fillId="0" borderId="0"/>
    <xf numFmtId="169" fontId="1" fillId="0" borderId="0" applyFont="0" applyFill="0" applyBorder="0" applyAlignment="0" applyProtection="0"/>
    <xf numFmtId="49" fontId="3" fillId="11" borderId="7">
      <alignment horizontal="left" vertical="top"/>
    </xf>
    <xf numFmtId="49" fontId="28" fillId="0" borderId="7">
      <alignment horizontal="left" vertical="top"/>
    </xf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" fillId="13" borderId="7">
      <alignment horizontal="left" vertical="top" wrapText="1"/>
    </xf>
    <xf numFmtId="0" fontId="28" fillId="0" borderId="7">
      <alignment horizontal="left" vertical="top" wrapText="1"/>
    </xf>
    <xf numFmtId="0" fontId="3" fillId="14" borderId="7">
      <alignment horizontal="left" vertical="top" wrapText="1"/>
    </xf>
    <xf numFmtId="0" fontId="3" fillId="15" borderId="7">
      <alignment horizontal="left" vertical="top" wrapText="1"/>
    </xf>
    <xf numFmtId="0" fontId="3" fillId="16" borderId="7">
      <alignment horizontal="left" vertical="top" wrapText="1"/>
    </xf>
    <xf numFmtId="0" fontId="3" fillId="17" borderId="7">
      <alignment horizontal="left" vertical="top" wrapText="1"/>
    </xf>
    <xf numFmtId="0" fontId="3" fillId="0" borderId="7">
      <alignment horizontal="left" vertical="top" wrapText="1"/>
    </xf>
    <xf numFmtId="0" fontId="32" fillId="0" borderId="0">
      <alignment horizontal="left" vertical="top"/>
    </xf>
    <xf numFmtId="0" fontId="33" fillId="0" borderId="11" applyNumberFormat="0" applyFill="0" applyAlignment="0" applyProtection="0"/>
    <xf numFmtId="0" fontId="34" fillId="18" borderId="12" applyNumberFormat="0" applyAlignment="0" applyProtection="0"/>
    <xf numFmtId="0" fontId="35" fillId="0" borderId="0" applyNumberFormat="0" applyFill="0" applyBorder="0" applyAlignment="0" applyProtection="0"/>
    <xf numFmtId="0" fontId="36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7" fontId="39" fillId="0" borderId="0" applyBorder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" fillId="0" borderId="0"/>
    <xf numFmtId="0" fontId="1" fillId="0" borderId="0"/>
    <xf numFmtId="0" fontId="37" fillId="0" borderId="0"/>
    <xf numFmtId="0" fontId="3" fillId="0" borderId="0"/>
    <xf numFmtId="0" fontId="40" fillId="0" borderId="0"/>
    <xf numFmtId="0" fontId="1" fillId="0" borderId="0"/>
    <xf numFmtId="0" fontId="3" fillId="13" borderId="13" applyNumberFormat="0">
      <alignment horizontal="right" vertical="top"/>
    </xf>
    <xf numFmtId="0" fontId="3" fillId="14" borderId="13" applyNumberFormat="0">
      <alignment horizontal="right" vertical="top"/>
    </xf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15" borderId="13" applyNumberFormat="0">
      <alignment horizontal="right" vertical="top"/>
    </xf>
    <xf numFmtId="0" fontId="3" fillId="0" borderId="7" applyNumberFormat="0">
      <alignment horizontal="right" vertical="top"/>
    </xf>
    <xf numFmtId="0" fontId="41" fillId="20" borderId="0" applyNumberFormat="0" applyBorder="0" applyAlignment="0" applyProtection="0"/>
    <xf numFmtId="0" fontId="42" fillId="0" borderId="0" applyNumberFormat="0" applyFill="0" applyBorder="0" applyAlignment="0" applyProtection="0"/>
    <xf numFmtId="0" fontId="3" fillId="21" borderId="14" applyNumberFormat="0" applyFont="0" applyAlignment="0" applyProtection="0"/>
    <xf numFmtId="9" fontId="3" fillId="0" borderId="0" applyFont="0" applyFill="0" applyBorder="0" applyAlignment="0" applyProtection="0"/>
    <xf numFmtId="49" fontId="43" fillId="19" borderId="7">
      <alignment horizontal="left" vertical="top" wrapText="1"/>
    </xf>
    <xf numFmtId="49" fontId="3" fillId="0" borderId="7">
      <alignment horizontal="left" vertical="top" wrapText="1"/>
    </xf>
    <xf numFmtId="0" fontId="44" fillId="0" borderId="15" applyNumberFormat="0" applyFill="0" applyAlignment="0" applyProtection="0"/>
    <xf numFmtId="0" fontId="45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46" fillId="22" borderId="0" applyNumberFormat="0" applyBorder="0" applyAlignment="0" applyProtection="0"/>
    <xf numFmtId="0" fontId="3" fillId="17" borderId="7">
      <alignment horizontal="left" vertical="top" wrapText="1"/>
    </xf>
    <xf numFmtId="0" fontId="3" fillId="0" borderId="7">
      <alignment horizontal="left" vertical="top" wrapText="1"/>
    </xf>
  </cellStyleXfs>
  <cellXfs count="38">
    <xf numFmtId="0" fontId="0" fillId="0" borderId="0" xfId="0"/>
    <xf numFmtId="0" fontId="2" fillId="0" borderId="0" xfId="1"/>
    <xf numFmtId="0" fontId="4" fillId="0" borderId="0" xfId="2" applyFont="1" applyFill="1" applyAlignment="1">
      <alignment horizontal="right"/>
    </xf>
    <xf numFmtId="164" fontId="2" fillId="0" borderId="0" xfId="1" applyNumberFormat="1"/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right"/>
    </xf>
    <xf numFmtId="0" fontId="7" fillId="0" borderId="1" xfId="3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165" fontId="7" fillId="0" borderId="2" xfId="3" applyNumberFormat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165" fontId="9" fillId="0" borderId="3" xfId="1" applyNumberFormat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/>
    </xf>
    <xf numFmtId="165" fontId="7" fillId="0" borderId="3" xfId="1" applyNumberFormat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64" fontId="2" fillId="0" borderId="0" xfId="1" applyNumberFormat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164" fontId="11" fillId="0" borderId="0" xfId="1" applyNumberFormat="1" applyFont="1"/>
    <xf numFmtId="0" fontId="11" fillId="0" borderId="0" xfId="1" applyFont="1"/>
    <xf numFmtId="0" fontId="10" fillId="0" borderId="3" xfId="1" applyFont="1" applyFill="1" applyBorder="1" applyAlignment="1">
      <alignment horizontal="left" vertical="center" wrapText="1"/>
    </xf>
    <xf numFmtId="165" fontId="10" fillId="0" borderId="3" xfId="1" applyNumberFormat="1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top" wrapText="1"/>
    </xf>
    <xf numFmtId="0" fontId="4" fillId="0" borderId="3" xfId="1" applyFont="1" applyFill="1" applyBorder="1" applyAlignment="1">
      <alignment vertical="center" wrapText="1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justify"/>
    </xf>
    <xf numFmtId="165" fontId="4" fillId="0" borderId="3" xfId="1" applyNumberFormat="1" applyFont="1" applyFill="1" applyBorder="1" applyAlignment="1">
      <alignment horizontal="justify"/>
    </xf>
    <xf numFmtId="165" fontId="6" fillId="0" borderId="3" xfId="1" applyNumberFormat="1" applyFont="1" applyFill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top"/>
    </xf>
    <xf numFmtId="0" fontId="13" fillId="0" borderId="4" xfId="1" applyFont="1" applyBorder="1" applyAlignment="1">
      <alignment horizontal="center" vertical="top" wrapText="1"/>
    </xf>
    <xf numFmtId="165" fontId="14" fillId="0" borderId="4" xfId="1" applyNumberFormat="1" applyFont="1" applyBorder="1" applyAlignment="1">
      <alignment horizontal="center" vertical="center"/>
    </xf>
    <xf numFmtId="0" fontId="2" fillId="0" borderId="0" xfId="1" applyBorder="1"/>
    <xf numFmtId="165" fontId="2" fillId="0" borderId="0" xfId="1" applyNumberFormat="1"/>
    <xf numFmtId="0" fontId="2" fillId="0" borderId="0" xfId="1" applyFont="1" applyAlignment="1">
      <alignment horizontal="right"/>
    </xf>
    <xf numFmtId="166" fontId="2" fillId="0" borderId="0" xfId="1" applyNumberFormat="1"/>
  </cellXfs>
  <cellStyles count="161">
    <cellStyle name="20% - Акцент6 2" xfId="4"/>
    <cellStyle name="20% - Акцент6 3" xfId="5"/>
    <cellStyle name="20% - Акцент6 3 2" xfId="6"/>
    <cellStyle name="20% - Акцент6 3 2 2" xfId="7"/>
    <cellStyle name="20% - Акцент6 3 2 2 2" xfId="8"/>
    <cellStyle name="20% - Акцент6 3 2 2 3" xfId="9"/>
    <cellStyle name="Excel Built-in Normal" xfId="10"/>
    <cellStyle name="Heading" xfId="11"/>
    <cellStyle name="Heading1" xfId="12"/>
    <cellStyle name="Result" xfId="13"/>
    <cellStyle name="Result2" xfId="14"/>
    <cellStyle name="S0" xfId="15"/>
    <cellStyle name="S1" xfId="16"/>
    <cellStyle name="S1 2" xfId="17"/>
    <cellStyle name="S10" xfId="18"/>
    <cellStyle name="S10 2" xfId="19"/>
    <cellStyle name="S11" xfId="20"/>
    <cellStyle name="S11 2" xfId="21"/>
    <cellStyle name="S12" xfId="22"/>
    <cellStyle name="S13" xfId="23"/>
    <cellStyle name="S13 2" xfId="24"/>
    <cellStyle name="S14" xfId="25"/>
    <cellStyle name="S14 2" xfId="26"/>
    <cellStyle name="S15" xfId="27"/>
    <cellStyle name="S15 2" xfId="28"/>
    <cellStyle name="S16" xfId="29"/>
    <cellStyle name="S16 2" xfId="30"/>
    <cellStyle name="S17" xfId="31"/>
    <cellStyle name="S17 2" xfId="32"/>
    <cellStyle name="S18" xfId="33"/>
    <cellStyle name="S18 2" xfId="34"/>
    <cellStyle name="S19" xfId="35"/>
    <cellStyle name="S2" xfId="36"/>
    <cellStyle name="S2 2" xfId="37"/>
    <cellStyle name="S20" xfId="38"/>
    <cellStyle name="S21" xfId="39"/>
    <cellStyle name="S22" xfId="40"/>
    <cellStyle name="S22 2" xfId="41"/>
    <cellStyle name="S23" xfId="42"/>
    <cellStyle name="S23 2" xfId="43"/>
    <cellStyle name="S24" xfId="44"/>
    <cellStyle name="S25" xfId="45"/>
    <cellStyle name="S3" xfId="46"/>
    <cellStyle name="S3 2" xfId="47"/>
    <cellStyle name="S4" xfId="48"/>
    <cellStyle name="S4 2" xfId="49"/>
    <cellStyle name="S5" xfId="50"/>
    <cellStyle name="S5 2" xfId="51"/>
    <cellStyle name="S6" xfId="52"/>
    <cellStyle name="S6 2" xfId="53"/>
    <cellStyle name="S7" xfId="54"/>
    <cellStyle name="S7 2" xfId="55"/>
    <cellStyle name="S8" xfId="56"/>
    <cellStyle name="S8 2" xfId="57"/>
    <cellStyle name="S9" xfId="58"/>
    <cellStyle name="S9 2" xfId="59"/>
    <cellStyle name="Акцент1 2" xfId="60"/>
    <cellStyle name="Акцент2 2" xfId="61"/>
    <cellStyle name="Акцент3 2" xfId="62"/>
    <cellStyle name="Акцент4 2" xfId="63"/>
    <cellStyle name="Акцент5 2" xfId="64"/>
    <cellStyle name="Акцент6 2" xfId="65"/>
    <cellStyle name="Ввод  2" xfId="66"/>
    <cellStyle name="Вывод 2" xfId="67"/>
    <cellStyle name="Вычисление 2" xfId="68"/>
    <cellStyle name="Данные (редактируемые)" xfId="69"/>
    <cellStyle name="Данные (только для чтения)" xfId="70"/>
    <cellStyle name="Данные для удаления" xfId="71"/>
    <cellStyle name="Денежный 2" xfId="72"/>
    <cellStyle name="Денежный 3" xfId="73"/>
    <cellStyle name="Заголовки полей" xfId="74"/>
    <cellStyle name="Заголовки полей [печать]" xfId="75"/>
    <cellStyle name="Заголовок 1 2" xfId="76"/>
    <cellStyle name="Заголовок 2 2" xfId="77"/>
    <cellStyle name="Заголовок 3 2" xfId="78"/>
    <cellStyle name="Заголовок 4 2" xfId="79"/>
    <cellStyle name="Заголовок меры" xfId="80"/>
    <cellStyle name="Заголовок показателя [печать]" xfId="81"/>
    <cellStyle name="Заголовок показателя константы" xfId="82"/>
    <cellStyle name="Заголовок результата расчета" xfId="83"/>
    <cellStyle name="Заголовок свободного показателя" xfId="84"/>
    <cellStyle name="Значение фильтра" xfId="85"/>
    <cellStyle name="Значение фильтра [печать]" xfId="86"/>
    <cellStyle name="Информация о задаче" xfId="87"/>
    <cellStyle name="Итог 2" xfId="88"/>
    <cellStyle name="Контрольная ячейка 2" xfId="89"/>
    <cellStyle name="Название 2" xfId="90"/>
    <cellStyle name="Нейтральный 2" xfId="91"/>
    <cellStyle name="Обычный" xfId="0" builtinId="0"/>
    <cellStyle name="Обычный 10" xfId="92"/>
    <cellStyle name="Обычный 10 2" xfId="93"/>
    <cellStyle name="Обычный 10 3" xfId="94"/>
    <cellStyle name="Обычный 10 4" xfId="95"/>
    <cellStyle name="Обычный 11" xfId="96"/>
    <cellStyle name="Обычный 11 2" xfId="97"/>
    <cellStyle name="Обычный 12" xfId="98"/>
    <cellStyle name="Обычный 12 2" xfId="99"/>
    <cellStyle name="Обычный 13" xfId="100"/>
    <cellStyle name="Обычный 13 2" xfId="101"/>
    <cellStyle name="Обычный 14" xfId="102"/>
    <cellStyle name="Обычный 14 2" xfId="103"/>
    <cellStyle name="Обычный 15" xfId="104"/>
    <cellStyle name="Обычный 15 2" xfId="105"/>
    <cellStyle name="Обычный 16" xfId="106"/>
    <cellStyle name="Обычный 17" xfId="107"/>
    <cellStyle name="Обычный 2" xfId="2"/>
    <cellStyle name="Обычный 2 2" xfId="108"/>
    <cellStyle name="Обычный 2 2 2" xfId="109"/>
    <cellStyle name="Обычный 2 2 2 2" xfId="110"/>
    <cellStyle name="Обычный 2 3" xfId="111"/>
    <cellStyle name="Обычный 2 3 2" xfId="112"/>
    <cellStyle name="Обычный 2 4" xfId="113"/>
    <cellStyle name="Обычный 2 5" xfId="114"/>
    <cellStyle name="Обычный 2 6" xfId="115"/>
    <cellStyle name="Обычный 2 7" xfId="116"/>
    <cellStyle name="Обычный 2 8" xfId="117"/>
    <cellStyle name="Обычный 3" xfId="118"/>
    <cellStyle name="Обычный 3 2" xfId="119"/>
    <cellStyle name="Обычный 3 3" xfId="120"/>
    <cellStyle name="Обычный 4" xfId="121"/>
    <cellStyle name="Обычный 4 2" xfId="122"/>
    <cellStyle name="Обычный 5" xfId="123"/>
    <cellStyle name="Обычный 5 2" xfId="124"/>
    <cellStyle name="Обычный 5 3" xfId="125"/>
    <cellStyle name="Обычный 6" xfId="126"/>
    <cellStyle name="Обычный 6 2" xfId="127"/>
    <cellStyle name="Обычный 7" xfId="128"/>
    <cellStyle name="Обычный 8" xfId="129"/>
    <cellStyle name="Обычный 8 2" xfId="130"/>
    <cellStyle name="Обычный 9" xfId="131"/>
    <cellStyle name="Обычный 9 2" xfId="132"/>
    <cellStyle name="Обычный_прил.финпом" xfId="1"/>
    <cellStyle name="Обычный_республиканский  2005 г" xfId="3"/>
    <cellStyle name="Отдельная ячейка" xfId="133"/>
    <cellStyle name="Отдельная ячейка - константа" xfId="134"/>
    <cellStyle name="Отдельная ячейка - константа [печать]" xfId="135"/>
    <cellStyle name="Отдельная ячейка [печать]" xfId="136"/>
    <cellStyle name="Отдельная ячейка-результат" xfId="137"/>
    <cellStyle name="Отдельная ячейка-результат [печать]" xfId="138"/>
    <cellStyle name="Плохой 2" xfId="139"/>
    <cellStyle name="Пояснение 2" xfId="140"/>
    <cellStyle name="Примечание 2" xfId="141"/>
    <cellStyle name="Процентный 2" xfId="142"/>
    <cellStyle name="Свойства элементов измерения" xfId="143"/>
    <cellStyle name="Свойства элементов измерения [печать]" xfId="144"/>
    <cellStyle name="Связанная ячейка 2" xfId="145"/>
    <cellStyle name="Текст предупреждения 2" xfId="146"/>
    <cellStyle name="Финансовый 2" xfId="147"/>
    <cellStyle name="Финансовый 2 2" xfId="148"/>
    <cellStyle name="Финансовый 2 3" xfId="149"/>
    <cellStyle name="Финансовый 3" xfId="150"/>
    <cellStyle name="Финансовый 3 2" xfId="151"/>
    <cellStyle name="Финансовый 4" xfId="152"/>
    <cellStyle name="Финансовый 4 2" xfId="153"/>
    <cellStyle name="Финансовый 4 3" xfId="154"/>
    <cellStyle name="Финансовый 5" xfId="155"/>
    <cellStyle name="Финансовый 5 2" xfId="156"/>
    <cellStyle name="Финансовый 6" xfId="157"/>
    <cellStyle name="Хороший 2" xfId="158"/>
    <cellStyle name="Элементы осей" xfId="159"/>
    <cellStyle name="Элементы осей [печать]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8.&#1054;&#1090;&#1076;&#1077;&#1083;%20&#1073;&#1102;&#1076;&#1078;&#1077;&#1090;&#1085;&#1086;&#1081;%20&#1087;&#1086;&#1083;&#1080;&#1090;&#1080;&#1082;&#1080;%20&#1080;%20&#1084;&#1077;&#1078;&#1073;&#1102;&#1076;&#1078;&#1077;&#1090;&#1085;&#1099;&#1093;&#1086;&#1090;&#1085;&#1086;&#1096;&#1077;&#1085;&#1080;&#1081;/1.&#1054;&#1073;&#1097;&#1072;&#1103;%20&#1087;&#1072;&#1087;&#1082;&#1072;%20&#1086;&#1090;&#1076;&#1077;&#1083;&#1072;/&#1056;&#1072;&#1073;&#1086;&#1090;&#1072;%202023/&#1055;&#1088;&#1086;&#1077;&#1082;&#1090;%20&#1073;&#1102;&#1076;&#1078;&#1077;&#1090;&#1072;%20&#1056;&#1058;%202024-2026/&#1055;&#1088;&#1080;&#1083;&#1086;&#1078;&#1077;&#1085;&#1080;&#1103;%20&#1082;%20&#1087;&#1088;&#1086;&#1077;&#1082;&#1090;&#1091;%20&#1079;&#1072;&#1082;&#1086;&#1085;&#1072;/&#1055;&#1088;&#1080;&#1083;&#1086;&#1078;&#1077;&#1085;&#1080;&#1103;%20&#1082;%20&#1079;&#1072;&#1082;&#1086;&#1085;&#1091;%202024-2026%20&#1086;&#1082;&#1086;&#1085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1 ист"/>
      <sheetName val="Пр2 ист"/>
      <sheetName val="Пр 19 вн.заим."/>
      <sheetName val="Пр 4 нормат.акцизы"/>
      <sheetName val="Пр5 доходы 24г"/>
      <sheetName val="Пр6 доходы 25-26"/>
      <sheetName val="Пр 7 функц"/>
      <sheetName val="Пр 8 функц"/>
      <sheetName val="Пр9_объект"/>
      <sheetName val="Пр 10 ведом"/>
      <sheetName val="Пр 11 ведом"/>
      <sheetName val="Пр12 Прогр расх"/>
      <sheetName val="Пр13 Прогр расх"/>
      <sheetName val="Пр14 Детский (2025)"/>
      <sheetName val="Пр15 Детский (2025-2026) "/>
      <sheetName val="Пр 16 Субсидии"/>
    </sheetNames>
    <sheetDataSet>
      <sheetData sheetId="0"/>
      <sheetData sheetId="1">
        <row r="11">
          <cell r="C11">
            <v>3033357.2</v>
          </cell>
        </row>
      </sheetData>
      <sheetData sheetId="2"/>
      <sheetData sheetId="3"/>
      <sheetData sheetId="4"/>
      <sheetData sheetId="5"/>
      <sheetData sheetId="6">
        <row r="14">
          <cell r="E14">
            <v>11724969</v>
          </cell>
          <cell r="F14">
            <v>12392070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45"/>
  <sheetViews>
    <sheetView tabSelected="1" view="pageBreakPreview" topLeftCell="A13" zoomScaleNormal="100" workbookViewId="0">
      <selection activeCell="D26" sqref="D26"/>
    </sheetView>
  </sheetViews>
  <sheetFormatPr defaultRowHeight="12.75"/>
  <cols>
    <col min="1" max="1" width="24.42578125" style="1" customWidth="1"/>
    <col min="2" max="2" width="56" style="1" customWidth="1"/>
    <col min="3" max="4" width="13.42578125" style="1" customWidth="1"/>
    <col min="5" max="5" width="15.140625" style="3" hidden="1" customWidth="1"/>
    <col min="6" max="6" width="17" style="3" hidden="1" customWidth="1"/>
    <col min="7" max="7" width="12.42578125" style="3" customWidth="1"/>
    <col min="8" max="8" width="17" style="3" customWidth="1"/>
    <col min="9" max="28" width="9.140625" style="3"/>
    <col min="29" max="16384" width="9.140625" style="1"/>
  </cols>
  <sheetData>
    <row r="1" spans="1:6" ht="15.75">
      <c r="D1" s="2" t="s">
        <v>0</v>
      </c>
    </row>
    <row r="2" spans="1:6" ht="15.75">
      <c r="D2" s="2" t="s">
        <v>1</v>
      </c>
    </row>
    <row r="3" spans="1:6" ht="15.75">
      <c r="D3" s="2" t="s">
        <v>2</v>
      </c>
    </row>
    <row r="4" spans="1:6" ht="15.75">
      <c r="D4" s="2" t="s">
        <v>3</v>
      </c>
    </row>
    <row r="5" spans="1:6" ht="15.75">
      <c r="D5" s="2"/>
    </row>
    <row r="6" spans="1:6" ht="32.25" customHeight="1">
      <c r="A6" s="4" t="s">
        <v>4</v>
      </c>
      <c r="B6" s="4"/>
      <c r="C6" s="4"/>
      <c r="D6" s="4"/>
      <c r="E6" s="4"/>
      <c r="F6" s="4"/>
    </row>
    <row r="7" spans="1:6" ht="15">
      <c r="D7" s="5" t="s">
        <v>5</v>
      </c>
    </row>
    <row r="8" spans="1:6" ht="42.7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</row>
    <row r="9" spans="1:6" ht="31.5">
      <c r="A9" s="7" t="s">
        <v>12</v>
      </c>
      <c r="B9" s="8" t="s">
        <v>13</v>
      </c>
      <c r="C9" s="9">
        <f>+C10+C11</f>
        <v>349254</v>
      </c>
      <c r="D9" s="9">
        <f>+D10+D11</f>
        <v>432579</v>
      </c>
    </row>
    <row r="10" spans="1:6" ht="47.25">
      <c r="A10" s="10" t="s">
        <v>14</v>
      </c>
      <c r="B10" s="11" t="s">
        <v>15</v>
      </c>
      <c r="C10" s="12">
        <f>-C11+349254</f>
        <v>3382611.2</v>
      </c>
      <c r="D10" s="12">
        <f>-D11+432579</f>
        <v>3815190.2</v>
      </c>
    </row>
    <row r="11" spans="1:6" ht="47.25">
      <c r="A11" s="10" t="s">
        <v>16</v>
      </c>
      <c r="B11" s="11" t="s">
        <v>17</v>
      </c>
      <c r="C11" s="12">
        <f>-'[1]пр1 ист'!C11</f>
        <v>-3033357.2</v>
      </c>
      <c r="D11" s="12">
        <f>-C10</f>
        <v>-3382611.2</v>
      </c>
    </row>
    <row r="12" spans="1:6" ht="31.5">
      <c r="A12" s="13" t="s">
        <v>18</v>
      </c>
      <c r="B12" s="14" t="s">
        <v>19</v>
      </c>
      <c r="C12" s="15">
        <f>+C13+C14+C16+C15+C18</f>
        <v>-269001.50000999961</v>
      </c>
      <c r="D12" s="15">
        <f>+D13+D14+D16+D15+D18</f>
        <v>-459357.59642999992</v>
      </c>
    </row>
    <row r="13" spans="1:6" ht="63">
      <c r="A13" s="16" t="s">
        <v>20</v>
      </c>
      <c r="B13" s="11" t="s">
        <v>21</v>
      </c>
      <c r="C13" s="12">
        <v>174859</v>
      </c>
      <c r="D13" s="12"/>
    </row>
    <row r="14" spans="1:6" ht="63">
      <c r="A14" s="16" t="s">
        <v>22</v>
      </c>
      <c r="B14" s="11" t="s">
        <v>21</v>
      </c>
      <c r="C14" s="12">
        <v>6075032.8972700005</v>
      </c>
      <c r="D14" s="12">
        <v>6137445.1972699994</v>
      </c>
    </row>
    <row r="15" spans="1:6" ht="63">
      <c r="A15" s="16" t="s">
        <v>23</v>
      </c>
      <c r="B15" s="11" t="s">
        <v>24</v>
      </c>
      <c r="C15" s="12">
        <v>-376723.00001000002</v>
      </c>
      <c r="D15" s="12">
        <v>-376723.02500000002</v>
      </c>
    </row>
    <row r="16" spans="1:6" ht="63">
      <c r="A16" s="16" t="s">
        <v>25</v>
      </c>
      <c r="B16" s="11" t="s">
        <v>24</v>
      </c>
      <c r="C16" s="12">
        <v>-67137.5</v>
      </c>
      <c r="D16" s="12">
        <f>-82634.57143</f>
        <v>-82634.571429999996</v>
      </c>
    </row>
    <row r="17" spans="1:30" ht="63" hidden="1">
      <c r="A17" s="10" t="s">
        <v>25</v>
      </c>
      <c r="B17" s="11" t="s">
        <v>24</v>
      </c>
      <c r="C17" s="12"/>
      <c r="D17" s="12"/>
    </row>
    <row r="18" spans="1:30" ht="63">
      <c r="A18" s="17" t="s">
        <v>23</v>
      </c>
      <c r="B18" s="11" t="s">
        <v>24</v>
      </c>
      <c r="C18" s="12">
        <f>-C14</f>
        <v>-6075032.8972700005</v>
      </c>
      <c r="D18" s="12">
        <f>-D14</f>
        <v>-6137445.1972699994</v>
      </c>
      <c r="G18" s="18"/>
    </row>
    <row r="19" spans="1:30" s="22" customFormat="1" ht="31.5" hidden="1">
      <c r="A19" s="19" t="s">
        <v>26</v>
      </c>
      <c r="B19" s="20" t="s">
        <v>27</v>
      </c>
      <c r="C19" s="15">
        <v>0</v>
      </c>
      <c r="D19" s="15">
        <v>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30" ht="31.5" hidden="1">
      <c r="A20" s="17" t="s">
        <v>28</v>
      </c>
      <c r="B20" s="23" t="s">
        <v>29</v>
      </c>
      <c r="C20" s="24"/>
      <c r="D20" s="12"/>
    </row>
    <row r="21" spans="1:30" ht="31.5">
      <c r="A21" s="19" t="s">
        <v>30</v>
      </c>
      <c r="B21" s="25" t="s">
        <v>31</v>
      </c>
      <c r="C21" s="15">
        <f>+C23+C24</f>
        <v>100248.22500000001</v>
      </c>
      <c r="D21" s="15">
        <f>+D23+D24</f>
        <v>100248.22500000001</v>
      </c>
    </row>
    <row r="22" spans="1:30" ht="47.25" hidden="1">
      <c r="A22" s="17" t="s">
        <v>32</v>
      </c>
      <c r="B22" s="26" t="s">
        <v>33</v>
      </c>
      <c r="C22" s="12"/>
      <c r="D22" s="12"/>
    </row>
    <row r="23" spans="1:30" s="22" customFormat="1" ht="63">
      <c r="A23" s="10" t="s">
        <v>34</v>
      </c>
      <c r="B23" s="26" t="s">
        <v>35</v>
      </c>
      <c r="C23" s="12">
        <v>100248.22500000001</v>
      </c>
      <c r="D23" s="12">
        <v>100248.22500000001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30" ht="63" hidden="1">
      <c r="A24" s="10" t="s">
        <v>36</v>
      </c>
      <c r="B24" s="26" t="s">
        <v>37</v>
      </c>
      <c r="C24" s="12"/>
      <c r="D24" s="12"/>
    </row>
    <row r="25" spans="1:30" ht="15.75">
      <c r="A25" s="27"/>
      <c r="B25" s="28"/>
      <c r="C25" s="29"/>
      <c r="D25" s="30"/>
    </row>
    <row r="26" spans="1:30" ht="15.75">
      <c r="A26" s="31"/>
      <c r="B26" s="32" t="s">
        <v>38</v>
      </c>
      <c r="C26" s="33">
        <f>+C21+C12+C9</f>
        <v>180500.7249900004</v>
      </c>
      <c r="D26" s="33">
        <f>+D21+D12+D9</f>
        <v>73469.628570000059</v>
      </c>
    </row>
    <row r="27" spans="1:30">
      <c r="A27" s="34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30" s="3" customFormat="1">
      <c r="A28" s="1"/>
      <c r="B28" s="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AC28" s="1"/>
      <c r="AD28" s="1"/>
    </row>
    <row r="29" spans="1:30">
      <c r="B29" s="36"/>
      <c r="C29" s="35">
        <f>+'[1]Пр6 доходы 25-26'!E14*10%</f>
        <v>1172496.9000000001</v>
      </c>
      <c r="D29" s="35">
        <f>+'[1]Пр6 доходы 25-26'!F14*10%</f>
        <v>1239207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30">
      <c r="C30" s="35"/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30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30"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3:17"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3:17"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3:17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3:17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3:17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3:17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3:17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3:17"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3:17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3:17"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3:17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3:17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3:17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</sheetData>
  <mergeCells count="1">
    <mergeCell ref="A6:F6"/>
  </mergeCells>
  <pageMargins left="0.82677165354330717" right="0.19685039370078741" top="0.74803149606299213" bottom="0.23622047244094491" header="0.39370078740157483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Пр2 ист</vt:lpstr>
      <vt:lpstr>'Пр2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dcterms:created xsi:type="dcterms:W3CDTF">2023-11-02T04:14:12Z</dcterms:created>
  <dcterms:modified xsi:type="dcterms:W3CDTF">2023-11-02T04:14:23Z</dcterms:modified>
</cp:coreProperties>
</file>