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795" windowHeight="12075"/>
  </bookViews>
  <sheets>
    <sheet name="Пр6 доходы21-22" sheetId="1" r:id="rId1"/>
  </sheets>
  <definedNames>
    <definedName name="_xlnm.Print_Titles" localSheetId="0">'Пр6 доходы21-22'!$10:$12</definedName>
    <definedName name="_xlnm.Print_Area" localSheetId="0">'Пр6 доходы21-22'!$A$1:$D$120</definedName>
  </definedNames>
  <calcPr calcId="145621" fullCalcOnLoad="1"/>
</workbook>
</file>

<file path=xl/calcChain.xml><?xml version="1.0" encoding="utf-8"?>
<calcChain xmlns="http://schemas.openxmlformats.org/spreadsheetml/2006/main">
  <c r="C15" i="1" l="1"/>
  <c r="C14" i="1" s="1"/>
  <c r="D15" i="1"/>
  <c r="D14" i="1" s="1"/>
  <c r="D120" i="1" s="1"/>
  <c r="C18" i="1"/>
  <c r="D18" i="1"/>
  <c r="C25" i="1"/>
  <c r="D25" i="1"/>
  <c r="C27" i="1"/>
  <c r="D27" i="1"/>
  <c r="C30" i="1"/>
  <c r="D30" i="1"/>
  <c r="C34" i="1"/>
  <c r="D34" i="1"/>
  <c r="C38" i="1"/>
  <c r="D38" i="1"/>
  <c r="C48" i="1"/>
  <c r="D48" i="1"/>
  <c r="C50" i="1"/>
  <c r="C47" i="1" s="1"/>
  <c r="C46" i="1" s="1"/>
  <c r="D50" i="1"/>
  <c r="D47" i="1" s="1"/>
  <c r="D46" i="1" s="1"/>
  <c r="C89" i="1"/>
  <c r="D89" i="1"/>
  <c r="C110" i="1"/>
  <c r="D110" i="1"/>
  <c r="C120" i="1" l="1"/>
</calcChain>
</file>

<file path=xl/sharedStrings.xml><?xml version="1.0" encoding="utf-8"?>
<sst xmlns="http://schemas.openxmlformats.org/spreadsheetml/2006/main" count="223" uniqueCount="223">
  <si>
    <t xml:space="preserve">ИТОГО ДОХОДОВ </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</si>
  <si>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</si>
  <si>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2 02 45468 02 0000 150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</si>
  <si>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</si>
  <si>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</si>
  <si>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 xml:space="preserve">Межбюджетные трансферты, передаваемые бюджетам субъектов Российской Федерации на создание виртуальных концертных залов
</t>
  </si>
  <si>
    <t xml:space="preserve">2 02 45453 02 0000 150
</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</si>
  <si>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</si>
  <si>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</si>
  <si>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</si>
  <si>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</si>
  <si>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</si>
  <si>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</si>
  <si>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</si>
  <si>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2 02 45191 02 0000 150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</si>
  <si>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</si>
  <si>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2 02 45190 02 0000 150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</si>
  <si>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</si>
  <si>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2 02 45161 02 0000 150</t>
  </si>
  <si>
    <t>Иные межбюджетные трансферты</t>
  </si>
  <si>
    <t>2 02 40000 00 0000 150</t>
  </si>
  <si>
    <t>Единая субвенция бюджетам субъектов Российской Федерации и бюджету г. Байконура</t>
  </si>
  <si>
    <t>2 02 35900 02 0000 150</t>
  </si>
  <si>
    <t>Субвенции бюджетам субъектов Российской Федерации на осуществление ежемесячной выплаты в связи с рождением (усыновлением) первого ребенка</t>
  </si>
  <si>
    <t>2 02 35573 02 0000 150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</si>
  <si>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</si>
  <si>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</si>
  <si>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</si>
  <si>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 xml:space="preserve">2 02 35432 02 0000 150
</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</si>
  <si>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</si>
  <si>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2 02 35430 02 0000 150</t>
  </si>
  <si>
    <t>Субвенции бюджетам субъектов Российской Федерации на увеличение площади лесовосстановления</t>
  </si>
  <si>
    <t>2 02 35429 02 0000 150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</si>
  <si>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</si>
  <si>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2 02 35380 02 0000 150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</si>
  <si>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</si>
  <si>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</si>
  <si>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</si>
  <si>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2 02 35280 02 0000 150</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</si>
  <si>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</si>
  <si>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2 02 35270 02 0000 150</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</si>
  <si>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</si>
  <si>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2 02 35260 02 0000 150</t>
  </si>
  <si>
    <t>Субвенции бюджетам субъектов Российской Федерации на оплату жилищно-коммунальных услуг отдельным категориям граждан</t>
  </si>
  <si>
    <t>2 02 35250 02 0000 150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</si>
  <si>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</si>
  <si>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2 02 35220 02 0000 150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</si>
  <si>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№181-ФЗ "О социальной защите инвалидов в Российской Федерации"</t>
  </si>
  <si>
    <t>2 02 35176 00 0000 150</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</si>
  <si>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</si>
  <si>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2 02 35137 02 0000 150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</si>
  <si>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</si>
  <si>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2 02 35135 02 0000 150</t>
  </si>
  <si>
    <t>Субвенции бюджетам субъектов Российской Федерации на осуществление отдельных полномочий в области лесных отношений</t>
  </si>
  <si>
    <t>2 02 35129 02 0000 150</t>
  </si>
  <si>
    <t>Субвенции бюджетам субъектов Российской Федерации на осуществление отдельных полномочий в области водных отношений</t>
  </si>
  <si>
    <t>2 02 35128 02 0000 150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</si>
  <si>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</si>
  <si>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2 02 35120 02 0000 150</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</si>
  <si>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</si>
  <si>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2 02 35118 02 0000 150</t>
  </si>
  <si>
    <t>Субвенции бюджетам бюджетной системы Российской Федерации</t>
  </si>
  <si>
    <t>2 02 30000 00 0000 150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</si>
  <si>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</si>
  <si>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2 02 27372 02 0000 150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</si>
  <si>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центров культурного развития в городах с числом жителей до 300 тысяч человек</t>
  </si>
  <si>
    <t>2 02 27233 02 0000 150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</si>
  <si>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</si>
  <si>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2 02 27121 02 0000 150</t>
  </si>
  <si>
    <t xml:space="preserve">Субсидии бюджетам субъектов Российской Федерации на обеспечение комплексного развития сельских территорий
</t>
  </si>
  <si>
    <t>2 02 25576 02 0000 150</t>
  </si>
  <si>
    <t>Субсидии бюджетам субъектов Российской Федерации на реализацию мероприятий в области мелиорации земель сельскохозяйственного назначения</t>
  </si>
  <si>
    <t>2 02 25568 02 0000 150</t>
  </si>
  <si>
    <t>Субсидии бюджетам субъектов Российской Федерации на обеспечение закупки авиационных работ в целях оказания медицинской помощи</t>
  </si>
  <si>
    <t>2 02 25554 02 0000 150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</si>
  <si>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</si>
  <si>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</si>
  <si>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</si>
  <si>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2 02 25502 02 0000 150</t>
  </si>
  <si>
    <t>Субсидии бюджетам субъектов Российской Федерации на создание системы поддержки фермеров и развитие сельской кооперации</t>
  </si>
  <si>
    <t>2 02 25480 02 0000 150</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</si>
  <si>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</si>
  <si>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2 02 25541 02 0000 150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</si>
  <si>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</si>
  <si>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2 02 25527 02 0000 150</t>
  </si>
  <si>
    <t>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t>
  </si>
  <si>
    <t>2 02 25520 02 0000 150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</si>
  <si>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</si>
  <si>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</si>
  <si>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</si>
  <si>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</si>
  <si>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</si>
  <si>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2 02 25515 02 0000 150</t>
  </si>
  <si>
    <t>Субсидии бюджетам субъектов Российской Федерации на проведение комплексных кадастровых работ</t>
  </si>
  <si>
    <t>2 02 25511 02 0000 150</t>
  </si>
  <si>
    <t>Субсидии бюджетам субъектов Российской Федерации на реализацию мероприятий по обеспечению жильем молодых семей</t>
  </si>
  <si>
    <t>2 02 25497 02 0000 150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</si>
  <si>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</si>
  <si>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</si>
  <si>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</si>
  <si>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2 02 25466 02 0000 150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</si>
  <si>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</si>
  <si>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2 02 25462 02 0000 150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</si>
  <si>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</si>
  <si>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</si>
  <si>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</si>
  <si>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2 02 25299 02 0000 150</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</si>
  <si>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</si>
  <si>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2 02 25256 02 0000 150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</si>
  <si>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</si>
  <si>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</si>
  <si>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</si>
  <si>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</si>
  <si>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</si>
  <si>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</si>
  <si>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</si>
  <si>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2 02 25228 02 0000 150</t>
  </si>
  <si>
    <t>Субсидии бюджетам субъектов Российской Федерации на создание центров цифрового образования детей</t>
  </si>
  <si>
    <t xml:space="preserve">2 02 25219 02 0000 150
</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</si>
  <si>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</si>
  <si>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2 02 25210 02 0000 150</t>
  </si>
  <si>
    <t xml:space="preserve">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 </t>
  </si>
  <si>
    <t>2 02 25202 02 0000 150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</si>
  <si>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</si>
  <si>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</si>
  <si>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</si>
  <si>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2 02 25187 02 0000 150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</si>
  <si>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</si>
  <si>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2 02 25169 02 0000 150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</si>
  <si>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</si>
  <si>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</si>
  <si>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</si>
  <si>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</si>
  <si>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</si>
  <si>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2 02 25086 02 0000 150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</si>
  <si>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</si>
  <si>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2 02 25082 02 0000 150</t>
  </si>
  <si>
    <t>Субсидии бюджетам субъектов Российской Федерации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</si>
  <si>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2 02 25081 02 0000 150</t>
  </si>
  <si>
    <t>Субсидии бюджетам бюджетной системы Российской Федерации (межбюджетные субсидии)</t>
  </si>
  <si>
    <t>2 02 20000 00 0000 150</t>
  </si>
  <si>
    <t>Дотации бюджетам субъектов Российской Федерации на выравнивание бюджетной обеспеченности</t>
  </si>
  <si>
    <t>2 02 15001 02 0000 150</t>
  </si>
  <si>
    <t>Дотации бюджетам бюджетной системы Российской Федераци</t>
  </si>
  <si>
    <t>2 02 10000 00 0000 150</t>
  </si>
  <si>
    <t>Безвозмездные поступления от других бюджетов бюджетной системы Российской Федерации</t>
  </si>
  <si>
    <t>2 02 00000 00 0000 000</t>
  </si>
  <si>
    <t>БЕЗВОЗМЕЗДНЫЕ ПОСТУПЛЕНИЯ</t>
  </si>
  <si>
    <t>2 00 00000 00 0000 000</t>
  </si>
  <si>
    <t>ШТРАФЫ, САНКЦИИ, ВОЗМЕЩЕНИЕ УЩЕРБА</t>
  </si>
  <si>
    <t xml:space="preserve"> 1 16 00000 00 0000 000</t>
  </si>
  <si>
    <t xml:space="preserve">АДМИНИСТРАТИВНЫЕ ПЛАТЕЖИ И СБОРЫ </t>
  </si>
  <si>
    <t>115 00000 00 0000 000</t>
  </si>
  <si>
    <t>ДОХОДЫ ОТ ОКАЗАНИЯ ПЛАТНЫХ УСЛУГ (РАБОТ) И КОМПЕНСАЦИИ ЗАТРАТ ГОСУДАРСТВА</t>
  </si>
  <si>
    <t xml:space="preserve"> 1 13 00000 00 0000 000</t>
  </si>
  <si>
    <t>Плата за использование лесов</t>
  </si>
  <si>
    <t>1 12 04000 00 0000 120</t>
  </si>
  <si>
    <t>Платежи при пользовании недрами</t>
  </si>
  <si>
    <t>1 12 02000 00 0000 120</t>
  </si>
  <si>
    <t>Плата за негативное воздействие на окружающую среду</t>
  </si>
  <si>
    <t>1 12 01000 01 0000 120</t>
  </si>
  <si>
    <t xml:space="preserve">ПЛАТЕЖИ ПРИ ПОЛЬЗОВАНИИ ПРИРОДНЫМИ РЕСУРСАМИ </t>
  </si>
  <si>
    <t xml:space="preserve"> 1 12 00000 00 0000 000</t>
  </si>
  <si>
    <t>Платежи от государственных и муниципальных унитарных предприятий</t>
  </si>
  <si>
    <t xml:space="preserve"> 1 11 07000 00 0000 120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</si>
  <si>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</si>
  <si>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1 11 05000 00 0000 120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</si>
  <si>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</si>
  <si>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1 11 01000 00 0000 120</t>
  </si>
  <si>
    <t>ДОХОДЫ ОТ ИСПОЛЬЗОВАНИЯ ИМУЩЕСТВА, НАХОДЯЩЕГОСЯ В ГОСУДАРСТВЕННОЙ И МУНИЦИПАЛЬНОЙ СОБСТВЕННОСТИ</t>
  </si>
  <si>
    <t xml:space="preserve"> 1 11 00000 00 0000 000</t>
  </si>
  <si>
    <t>ГОСУДАРСТВЕННАЯ ПОШЛИНА</t>
  </si>
  <si>
    <t>1 08 00000 00 0000 000</t>
  </si>
  <si>
    <t xml:space="preserve">Сборы за пользование объектами животного мира и за пользование объектами водных биологических ресурсов </t>
  </si>
  <si>
    <t xml:space="preserve"> 1 07 04000 01 0000 110</t>
  </si>
  <si>
    <t>Налог на добычу полезных ископаемых</t>
  </si>
  <si>
    <t>1 07 01000 01 0000 110</t>
  </si>
  <si>
    <t>НАЛОГИ, СБОРЫ И РЕГУЛЯРНЫЕ ПЛАТЕЖИ ЗА ПОЛЬЗОВАНИЕ ПРИРОДНЫМИ РЕСУРСАМИ</t>
  </si>
  <si>
    <t>1 07 00000 00 0000 000</t>
  </si>
  <si>
    <t>Транспортный налог</t>
  </si>
  <si>
    <t>1 06 04000 02 0000 110</t>
  </si>
  <si>
    <t>Налог на имущество организаций</t>
  </si>
  <si>
    <t>1 06 02000 02 0000 110</t>
  </si>
  <si>
    <t>НАЛОГИ НА ИМУЩЕСТВО</t>
  </si>
  <si>
    <t>1 06 00000 00 0000 000</t>
  </si>
  <si>
    <t>Налог, взимаемый  в связи с применением упрощенной системы налогообложения</t>
  </si>
  <si>
    <t>1 05 01000 00 0000 110</t>
  </si>
  <si>
    <t>НАЛОГИ НА СОВОКУПНЫЙ ДОХОД</t>
  </si>
  <si>
    <t xml:space="preserve"> 1 05 00000 00 0000 000</t>
  </si>
  <si>
    <t xml:space="preserve">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t>
  </si>
  <si>
    <t>1 03 02290 01 0000 110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</si>
  <si>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</si>
  <si>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</si>
  <si>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</si>
  <si>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</si>
  <si>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</si>
  <si>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1 03 02231 01 0000 110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</si>
  <si>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</si>
  <si>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 xml:space="preserve">1 03 02143 01 0000 110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</si>
  <si>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</si>
  <si>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1 03 02142 01 0000 110</t>
  </si>
  <si>
    <t>НАЛОГИ НА ТОВАРЫ (РАБОТЫ,  УСЛУГИ), РЕАЛИЗУЕМЫЕ НА ТЕРРИТОРИИ РОССИЙСКОЙ ФЕДЕРАЦИИ</t>
  </si>
  <si>
    <t>1 03 00000 00 0000 000</t>
  </si>
  <si>
    <t>Налог на доходы физических лиц</t>
  </si>
  <si>
    <t xml:space="preserve">1 01 02000 01 0000 110 </t>
  </si>
  <si>
    <t>Налог на прибыль  организаций</t>
  </si>
  <si>
    <t>1 01 01000 00 0000 110</t>
  </si>
  <si>
    <t>НАЛОГИ НА ПРИБЫЛЬ, ДОХОДЫ</t>
  </si>
  <si>
    <t>1 01 00000 00 0000 000</t>
  </si>
  <si>
    <t>НАЛОГОВЫЕ И НЕНАЛОГОВЫЕ ДОХОДЫ</t>
  </si>
  <si>
    <t>1 00 00000 00 0000 000</t>
  </si>
  <si>
    <t>2022 год</t>
  </si>
  <si>
    <t>2021 год</t>
  </si>
  <si>
    <t>плановый период</t>
  </si>
  <si>
    <t xml:space="preserve">      Наименование доходов </t>
  </si>
  <si>
    <t xml:space="preserve">Коды бюджетной классификации  </t>
  </si>
  <si>
    <t>(тыс. рублей)</t>
  </si>
  <si>
    <t>РЕСПУБЛИКИ ТЫВА НА ПЛАНОВЫЙ ПЕРИОД 2021 И 2022 ГОДОВ</t>
  </si>
  <si>
    <t>ПОСТУПЛЕНИЯ ДОХОДОВ В РЕСПУБЛИКАНСКИЙ  БЮДЖЕТ</t>
  </si>
  <si>
    <t>на 2020 год и на плановый период 2021 и 2022 годов"</t>
  </si>
  <si>
    <t xml:space="preserve">"О  республиканском бюджете Республики Тыва </t>
  </si>
  <si>
    <t xml:space="preserve">к Закону Республики Тыва </t>
  </si>
  <si>
    <t>Приложение 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</si>
</sst>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0.0_ ;[Red]\-#,##0.0\ "/>
    <numFmt numFmtId="165" formatCode="_(* #,##0.00_);_(* \(#,##0.00\);_(* &quot;-&quot;??_);_(@_)"/>
    <numFmt numFmtId="166" formatCode="[$-F800]dddd\,\ mmmm\ dd\,\ yyyy"/>
    <numFmt numFmtId="167" formatCode="&quot;Да&quot;;&quot;Да&quot;;&quot;Нет&quot;"/>
  </numFmts>
  <fonts count="34" x14ac:knownFonts="1">
    <font>
      <sz val="11"/>
      <color theme="1"/>
      <name val="Calibri"/>
      <family val="2"/>
      <charset val="204"/>
      <scheme val="minor"/>
    </font>
    <font>
      <sz val="11"/>
      <color theme="1"/>
      <name val="Calibri"/>
      <family val="2"/>
      <charset val="204"/>
      <scheme val="minor"/>
    </font>
    <font>
      <sz val="10"/>
      <name val="Arial Cyr"/>
      <charset val="204"/>
    </font>
    <font>
      <sz val="11"/>
      <name val="Times New Roman"/>
      <family val="1"/>
      <charset val="204"/>
    </font>
    <font>
      <sz val="10"/>
      <name val="Arial"/>
      <family val="2"/>
      <charset val="204"/>
    </font>
    <font>
      <b/>
      <sz val="11"/>
      <name val="Times New Roman"/>
      <family val="1"/>
      <charset val="204"/>
    </font>
    <font>
      <b/>
      <sz val="11"/>
      <color indexed="8"/>
      <name val="Times New Roman"/>
      <family val="1"/>
      <charset val="204"/>
    </font>
    <font>
      <sz val="11"/>
      <color indexed="8"/>
      <name val="Times New Roman"/>
      <family val="1"/>
      <charset val="204"/>
    </font>
    <font>
      <sz val="10"/>
      <name val="Times New Roman"/>
      <family val="1"/>
      <charset val="204"/>
    </font>
    <font>
      <i/>
      <sz val="11"/>
      <name val="Times New Roman"/>
      <family val="1"/>
      <charset val="204"/>
    </font>
    <font>
      <i/>
      <sz val="10"/>
      <name val="Times New Roman"/>
      <family val="1"/>
      <charset val="204"/>
    </font>
    <font>
      <i/>
      <sz val="11"/>
      <color indexed="8"/>
      <name val="Times New Roman"/>
      <family val="1"/>
      <charset val="204"/>
    </font>
    <font>
      <sz val="11"/>
      <color rgb="FF000000"/>
      <name val="Times New Roman"/>
      <family val="1"/>
      <charset val="204"/>
    </font>
    <font>
      <b/>
      <sz val="10"/>
      <name val="Times New Roman"/>
      <family val="1"/>
      <charset val="204"/>
    </font>
    <font>
      <sz val="11"/>
      <name val="Arial Cyr"/>
      <charset val="204"/>
    </font>
    <font>
      <sz val="12"/>
      <name val="Times New Roman"/>
      <family val="1"/>
      <charset val="204"/>
    </font>
    <font>
      <sz val="12"/>
      <name val="Times New Roman Cyr"/>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color indexed="8"/>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16">
    <fill>
      <patternFill patternType="none"/>
    </fill>
    <fill>
      <patternFill patternType="gray125"/>
    </fill>
    <fill>
      <patternFill patternType="solid">
        <fgColor theme="0"/>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7"/>
      </patternFill>
    </fill>
    <fill>
      <patternFill patternType="solid">
        <fgColor indexed="22"/>
      </patternFill>
    </fill>
    <fill>
      <patternFill patternType="solid">
        <fgColor indexed="55"/>
      </patternFill>
    </fill>
    <fill>
      <patternFill patternType="solid">
        <fgColor indexed="43"/>
      </patternFill>
    </fill>
    <fill>
      <patternFill patternType="solid">
        <fgColor indexed="45"/>
      </patternFill>
    </fill>
    <fill>
      <patternFill patternType="solid">
        <fgColor indexed="26"/>
      </patternFill>
    </fill>
    <fill>
      <patternFill patternType="solid">
        <f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40">
    <xf numFmtId="0" fontId="0" fillId="0" borderId="0"/>
    <xf numFmtId="0" fontId="2" fillId="0" borderId="0"/>
    <xf numFmtId="0" fontId="4" fillId="0" borderId="0"/>
    <xf numFmtId="0" fontId="2" fillId="0" borderId="0"/>
    <xf numFmtId="165" fontId="4" fillId="0" borderId="0" applyFont="0" applyFill="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8" fillId="9" borderId="2" applyNumberFormat="0" applyAlignment="0" applyProtection="0"/>
    <xf numFmtId="0" fontId="19" fillId="10" borderId="3" applyNumberFormat="0" applyAlignment="0" applyProtection="0"/>
    <xf numFmtId="0" fontId="20" fillId="10" borderId="2" applyNumberFormat="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0" borderId="7" applyNumberFormat="0" applyFill="0" applyAlignment="0" applyProtection="0"/>
    <xf numFmtId="0" fontId="25" fillId="11" borderId="8" applyNumberFormat="0" applyAlignment="0" applyProtection="0"/>
    <xf numFmtId="0" fontId="26" fillId="0" borderId="0" applyNumberFormat="0" applyFill="0" applyBorder="0" applyAlignment="0" applyProtection="0"/>
    <xf numFmtId="0" fontId="27" fillId="12" borderId="0" applyNumberFormat="0" applyBorder="0" applyAlignment="0" applyProtection="0"/>
    <xf numFmtId="0" fontId="28" fillId="0" borderId="0"/>
    <xf numFmtId="0" fontId="28" fillId="0" borderId="0"/>
    <xf numFmtId="0" fontId="28" fillId="0" borderId="0"/>
    <xf numFmtId="0" fontId="4" fillId="0" borderId="0"/>
    <xf numFmtId="0" fontId="4" fillId="0" borderId="0"/>
    <xf numFmtId="0" fontId="4" fillId="0" borderId="0"/>
    <xf numFmtId="0" fontId="1" fillId="0" borderId="0"/>
    <xf numFmtId="0" fontId="29" fillId="13" borderId="0" applyNumberFormat="0" applyBorder="0" applyAlignment="0" applyProtection="0"/>
    <xf numFmtId="0" fontId="30" fillId="0" borderId="0" applyNumberFormat="0" applyFill="0" applyBorder="0" applyAlignment="0" applyProtection="0"/>
    <xf numFmtId="0" fontId="4" fillId="14" borderId="9" applyNumberFormat="0" applyFont="0" applyAlignment="0" applyProtection="0"/>
    <xf numFmtId="0" fontId="31" fillId="0" borderId="10" applyNumberFormat="0" applyFill="0" applyAlignment="0" applyProtection="0"/>
    <xf numFmtId="0" fontId="32" fillId="0" borderId="0" applyNumberForma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0" fontId="33" fillId="15" borderId="0" applyNumberFormat="0" applyBorder="0" applyAlignment="0" applyProtection="0"/>
  </cellStyleXfs>
  <cellXfs count="61">
    <xf numFmtId="0" fontId="0" fillId="0" borderId="0" xfId="0"/>
    <xf numFmtId="0" fontId="3" fillId="0" borderId="0" xfId="1" applyFont="1" applyFill="1"/>
    <xf numFmtId="4" fontId="3" fillId="0" borderId="0" xfId="1" applyNumberFormat="1" applyFont="1" applyFill="1"/>
    <xf numFmtId="164" fontId="3" fillId="0" borderId="0" xfId="1" applyNumberFormat="1" applyFont="1" applyFill="1"/>
    <xf numFmtId="164" fontId="5" fillId="0" borderId="0" xfId="2" applyNumberFormat="1" applyFont="1" applyFill="1" applyAlignment="1">
      <alignment horizontal="right" vertical="center"/>
    </xf>
    <xf numFmtId="0" fontId="6" fillId="0" borderId="0" xfId="1" applyFont="1" applyFill="1" applyBorder="1" applyAlignment="1">
      <alignment horizontal="justify" vertical="top" wrapText="1"/>
    </xf>
    <xf numFmtId="0" fontId="5" fillId="0" borderId="0" xfId="1" applyFont="1" applyFill="1" applyBorder="1" applyAlignment="1">
      <alignment horizontal="center" vertical="top" wrapText="1"/>
    </xf>
    <xf numFmtId="164" fontId="3" fillId="0" borderId="0" xfId="2" applyNumberFormat="1" applyFont="1" applyFill="1" applyAlignment="1">
      <alignment horizontal="right" vertical="center"/>
    </xf>
    <xf numFmtId="0" fontId="7" fillId="0" borderId="0" xfId="2" applyFont="1" applyFill="1" applyAlignment="1">
      <alignment vertical="top" wrapText="1"/>
    </xf>
    <xf numFmtId="0" fontId="8" fillId="0" borderId="0" xfId="1" applyFont="1" applyFill="1" applyBorder="1" applyAlignment="1">
      <alignment horizontal="center" vertical="top" wrapText="1"/>
    </xf>
    <xf numFmtId="0" fontId="9" fillId="0" borderId="0" xfId="3" applyFont="1" applyFill="1" applyBorder="1" applyAlignment="1">
      <alignment vertical="top" wrapText="1"/>
    </xf>
    <xf numFmtId="0" fontId="10" fillId="0" borderId="0" xfId="1" applyFont="1" applyFill="1" applyBorder="1" applyAlignment="1">
      <alignment horizontal="center" vertical="top" wrapText="1"/>
    </xf>
    <xf numFmtId="164" fontId="3" fillId="0" borderId="0" xfId="1" applyNumberFormat="1" applyFont="1" applyFill="1" applyAlignment="1">
      <alignment horizontal="right" vertical="center"/>
    </xf>
    <xf numFmtId="0" fontId="9" fillId="0" borderId="0" xfId="2" applyFont="1" applyFill="1"/>
    <xf numFmtId="0" fontId="3" fillId="0" borderId="0" xfId="2" applyFont="1" applyFill="1"/>
    <xf numFmtId="164" fontId="3" fillId="0" borderId="0" xfId="2" applyNumberFormat="1" applyFont="1" applyFill="1"/>
    <xf numFmtId="164" fontId="9" fillId="0" borderId="0" xfId="2" applyNumberFormat="1" applyFont="1" applyFill="1" applyAlignment="1">
      <alignment horizontal="right" vertical="center"/>
    </xf>
    <xf numFmtId="0" fontId="11" fillId="0" borderId="0" xfId="2" applyFont="1" applyFill="1" applyAlignment="1">
      <alignment vertical="top" wrapText="1"/>
    </xf>
    <xf numFmtId="0" fontId="3" fillId="0" borderId="0" xfId="2" applyFont="1" applyFill="1" applyAlignment="1" applyProtection="1">
      <alignment vertical="top" wrapText="1"/>
      <protection locked="0"/>
    </xf>
    <xf numFmtId="0" fontId="8" fillId="0" borderId="0" xfId="1" applyFont="1" applyFill="1" applyBorder="1" applyAlignment="1" applyProtection="1">
      <alignment horizontal="center" vertical="top" wrapText="1"/>
      <protection locked="0"/>
    </xf>
    <xf numFmtId="0" fontId="3" fillId="0" borderId="0" xfId="2" applyFont="1" applyFill="1" applyAlignment="1">
      <alignment vertical="top" wrapText="1"/>
    </xf>
    <xf numFmtId="164" fontId="9" fillId="0" borderId="0" xfId="2" applyNumberFormat="1" applyFont="1" applyFill="1"/>
    <xf numFmtId="0" fontId="12" fillId="0" borderId="0" xfId="2" applyFont="1" applyFill="1" applyAlignment="1">
      <alignment horizontal="justify" vertical="center" wrapText="1"/>
    </xf>
    <xf numFmtId="0" fontId="7" fillId="2" borderId="0" xfId="2" applyFont="1" applyFill="1" applyAlignment="1">
      <alignment vertical="top" wrapText="1"/>
    </xf>
    <xf numFmtId="0" fontId="8" fillId="2" borderId="0" xfId="1" applyFont="1" applyFill="1" applyBorder="1" applyAlignment="1">
      <alignment horizontal="center" vertical="top" wrapText="1"/>
    </xf>
    <xf numFmtId="0" fontId="11" fillId="2" borderId="0" xfId="2" applyFont="1" applyFill="1" applyAlignment="1">
      <alignment vertical="top" wrapText="1"/>
    </xf>
    <xf numFmtId="0" fontId="10" fillId="2" borderId="0" xfId="1" applyFont="1" applyFill="1" applyBorder="1" applyAlignment="1">
      <alignment horizontal="center" vertical="top" wrapText="1"/>
    </xf>
    <xf numFmtId="0" fontId="7" fillId="2" borderId="0" xfId="2" applyFont="1" applyFill="1" applyAlignment="1">
      <alignment vertical="center" wrapText="1"/>
    </xf>
    <xf numFmtId="0" fontId="5" fillId="0" borderId="0" xfId="2" applyFont="1" applyFill="1"/>
    <xf numFmtId="164" fontId="5" fillId="0" borderId="0" xfId="2" applyNumberFormat="1" applyFont="1" applyFill="1"/>
    <xf numFmtId="0" fontId="6" fillId="0" borderId="0" xfId="2" applyFont="1" applyFill="1" applyAlignment="1">
      <alignment horizontal="justify" vertical="top" wrapText="1"/>
    </xf>
    <xf numFmtId="0" fontId="13" fillId="0" borderId="0" xfId="1" applyFont="1" applyFill="1" applyBorder="1" applyAlignment="1">
      <alignment horizontal="center" vertical="top" wrapText="1"/>
    </xf>
    <xf numFmtId="0" fontId="14" fillId="0" borderId="0" xfId="1" applyFont="1" applyFill="1"/>
    <xf numFmtId="164" fontId="14" fillId="0" borderId="0" xfId="1" applyNumberFormat="1" applyFont="1" applyFill="1" applyAlignment="1">
      <alignment horizontal="right" vertical="center"/>
    </xf>
    <xf numFmtId="0" fontId="14" fillId="0" borderId="0" xfId="1" applyFont="1" applyFill="1" applyAlignment="1">
      <alignment vertical="top" wrapText="1"/>
    </xf>
    <xf numFmtId="164" fontId="6" fillId="0" borderId="0" xfId="4" applyNumberFormat="1" applyFont="1" applyFill="1" applyBorder="1" applyAlignment="1">
      <alignment horizontal="right" vertical="center" wrapText="1"/>
    </xf>
    <xf numFmtId="0" fontId="6" fillId="0" borderId="0" xfId="1" applyFont="1" applyFill="1" applyBorder="1" applyAlignment="1">
      <alignment vertical="top" wrapText="1"/>
    </xf>
    <xf numFmtId="164" fontId="7" fillId="0" borderId="0" xfId="4" applyNumberFormat="1" applyFont="1" applyFill="1" applyBorder="1" applyAlignment="1">
      <alignment horizontal="right" vertical="center" wrapText="1"/>
    </xf>
    <xf numFmtId="0" fontId="7" fillId="0" borderId="0" xfId="1" applyFont="1" applyFill="1" applyBorder="1" applyAlignment="1">
      <alignment vertical="top" wrapText="1"/>
    </xf>
    <xf numFmtId="3" fontId="13" fillId="0" borderId="0" xfId="1" applyNumberFormat="1" applyFont="1" applyFill="1" applyBorder="1" applyAlignment="1">
      <alignment horizontal="center" vertical="top" wrapText="1"/>
    </xf>
    <xf numFmtId="164" fontId="3" fillId="0" borderId="0" xfId="4" applyNumberFormat="1" applyFont="1" applyFill="1" applyBorder="1" applyAlignment="1">
      <alignment horizontal="right" vertical="center" wrapText="1"/>
    </xf>
    <xf numFmtId="0" fontId="3" fillId="0" borderId="0" xfId="1" applyFont="1" applyFill="1" applyAlignment="1">
      <alignment vertical="top" wrapText="1"/>
    </xf>
    <xf numFmtId="164" fontId="5" fillId="0" borderId="0" xfId="4" applyNumberFormat="1" applyFont="1" applyFill="1" applyBorder="1" applyAlignment="1">
      <alignment horizontal="right" vertical="center" wrapText="1"/>
    </xf>
    <xf numFmtId="0" fontId="5" fillId="0" borderId="0" xfId="1" applyFont="1" applyFill="1" applyAlignment="1">
      <alignment vertical="top" wrapText="1"/>
    </xf>
    <xf numFmtId="164" fontId="3" fillId="2" borderId="0" xfId="4" applyNumberFormat="1" applyFont="1" applyFill="1" applyBorder="1" applyAlignment="1">
      <alignment horizontal="right" vertical="center" wrapText="1"/>
    </xf>
    <xf numFmtId="0" fontId="3" fillId="0" borderId="0" xfId="1" applyFont="1" applyFill="1" applyBorder="1" applyAlignment="1">
      <alignment horizontal="center"/>
    </xf>
    <xf numFmtId="0" fontId="3" fillId="0" borderId="0" xfId="1" applyFont="1" applyFill="1" applyBorder="1" applyAlignment="1">
      <alignment horizontal="center" vertical="top" wrapText="1"/>
    </xf>
    <xf numFmtId="0" fontId="3" fillId="0" borderId="1" xfId="1" applyFont="1" applyFill="1" applyBorder="1" applyAlignment="1">
      <alignment horizontal="center"/>
    </xf>
    <xf numFmtId="0" fontId="3" fillId="0" borderId="1" xfId="1" applyFont="1" applyFill="1" applyBorder="1" applyAlignment="1">
      <alignment horizontal="center" vertical="top"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xf>
    <xf numFmtId="0" fontId="3" fillId="0" borderId="0" xfId="1" applyFont="1" applyFill="1" applyAlignment="1">
      <alignment horizontal="right"/>
    </xf>
    <xf numFmtId="0" fontId="5" fillId="0" borderId="0" xfId="1" applyFont="1" applyFill="1"/>
    <xf numFmtId="0" fontId="5" fillId="0" borderId="0" xfId="1" applyFont="1" applyFill="1" applyAlignment="1">
      <alignment horizontal="center"/>
    </xf>
    <xf numFmtId="166" fontId="3" fillId="0" borderId="0" xfId="1" applyNumberFormat="1" applyFont="1" applyFill="1"/>
    <xf numFmtId="0" fontId="15" fillId="0" borderId="0" xfId="2" applyFont="1" applyFill="1" applyAlignment="1">
      <alignment horizontal="right"/>
    </xf>
    <xf numFmtId="0" fontId="15" fillId="0" borderId="0" xfId="2" applyFont="1" applyFill="1" applyAlignment="1"/>
    <xf numFmtId="0" fontId="3" fillId="0" borderId="0" xfId="2" applyFont="1" applyFill="1" applyAlignment="1">
      <alignment horizontal="center"/>
    </xf>
    <xf numFmtId="0" fontId="16" fillId="0" borderId="0" xfId="2" applyFont="1" applyFill="1" applyAlignment="1">
      <alignment horizontal="right"/>
    </xf>
    <xf numFmtId="0" fontId="16" fillId="0" borderId="0" xfId="2" applyFont="1" applyFill="1" applyAlignment="1"/>
  </cellXfs>
  <cellStyles count="40">
    <cellStyle name="Акцент1 2" xfId="5"/>
    <cellStyle name="Акцент2 2" xfId="6"/>
    <cellStyle name="Акцент3 2" xfId="7"/>
    <cellStyle name="Акцент4 2" xfId="8"/>
    <cellStyle name="Акцент5 2" xfId="9"/>
    <cellStyle name="Акцент6 2" xfId="10"/>
    <cellStyle name="Ввод  2" xfId="11"/>
    <cellStyle name="Вывод 2" xfId="12"/>
    <cellStyle name="Вычисление 2" xfId="13"/>
    <cellStyle name="Заголовок 1 2" xfId="14"/>
    <cellStyle name="Заголовок 2 2" xfId="15"/>
    <cellStyle name="Заголовок 3 2" xfId="16"/>
    <cellStyle name="Заголовок 4 2" xfId="17"/>
    <cellStyle name="Итог 2" xfId="18"/>
    <cellStyle name="Контрольная ячейка 2" xfId="19"/>
    <cellStyle name="Название 2" xfId="20"/>
    <cellStyle name="Нейтральный 2" xfId="21"/>
    <cellStyle name="Обычный" xfId="0" builtinId="0"/>
    <cellStyle name="Обычный 2" xfId="2"/>
    <cellStyle name="Обычный 3" xfId="22"/>
    <cellStyle name="Обычный 3 2" xfId="23"/>
    <cellStyle name="Обычный 4" xfId="24"/>
    <cellStyle name="Обычный 5" xfId="25"/>
    <cellStyle name="Обычный 5 2" xfId="26"/>
    <cellStyle name="Обычный 6" xfId="27"/>
    <cellStyle name="Обычный 7" xfId="28"/>
    <cellStyle name="Обычный_Взаимные Москв 9мес2006" xfId="3"/>
    <cellStyle name="Обычный_республиканский  2005 г" xfId="1"/>
    <cellStyle name="Плохой 2" xfId="29"/>
    <cellStyle name="Пояснение 2" xfId="30"/>
    <cellStyle name="Примечание 2" xfId="31"/>
    <cellStyle name="Связанная ячейка 2" xfId="32"/>
    <cellStyle name="Текст предупреждения 2" xfId="33"/>
    <cellStyle name="Финансовый 2" xfId="34"/>
    <cellStyle name="Финансовый 3" xfId="35"/>
    <cellStyle name="Финансовый 4" xfId="36"/>
    <cellStyle name="Финансовый 4 2" xfId="37"/>
    <cellStyle name="Финансовый 5" xfId="4"/>
    <cellStyle name="Финансовый 5 2" xfId="38"/>
    <cellStyle name="Хороший 2"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32"/>
  <sheetViews>
    <sheetView tabSelected="1" view="pageBreakPreview" topLeftCell="A10" zoomScale="85" zoomScaleNormal="100" zoomScaleSheetLayoutView="85" workbookViewId="0">
      <pane xSplit="2" ySplit="3" topLeftCell="C118" activePane="bottomRight" state="frozen"/>
      <selection activeCell="A10" sqref="A10"/>
      <selection pane="topRight" activeCell="C10" sqref="C10"/>
      <selection pane="bottomLeft" activeCell="A13" sqref="A13"/>
      <selection pane="bottomRight" activeCell="I54" sqref="I54"/>
    </sheetView>
  </sheetViews>
  <sheetFormatPr defaultRowHeight="15" x14ac:dyDescent="0.25"/>
  <cols>
    <col min="1" max="1" width="21.5703125" style="1" customWidth="1"/>
    <col min="2" max="2" width="65.7109375" style="1" customWidth="1"/>
    <col min="3" max="3" width="15.28515625" style="1" customWidth="1"/>
    <col min="4" max="4" width="15.5703125" style="1" customWidth="1"/>
    <col min="5" max="5" width="13.85546875" style="1" bestFit="1" customWidth="1"/>
    <col min="6" max="6" width="13.28515625" style="1" bestFit="1" customWidth="1"/>
    <col min="7" max="7" width="10.140625" style="1" bestFit="1" customWidth="1"/>
    <col min="8" max="8" width="12" style="1" bestFit="1" customWidth="1"/>
    <col min="9" max="16384" width="9.140625" style="1"/>
  </cols>
  <sheetData>
    <row r="1" spans="1:10" ht="15.75" x14ac:dyDescent="0.25">
      <c r="A1" s="58"/>
      <c r="C1" s="60"/>
      <c r="D1" s="59" t="s">
        <v>222</v>
      </c>
    </row>
    <row r="2" spans="1:10" ht="15.75" x14ac:dyDescent="0.25">
      <c r="A2" s="58"/>
      <c r="C2" s="57"/>
      <c r="D2" s="56" t="s">
        <v>221</v>
      </c>
    </row>
    <row r="3" spans="1:10" ht="15.75" x14ac:dyDescent="0.25">
      <c r="C3" s="57"/>
      <c r="D3" s="56" t="s">
        <v>220</v>
      </c>
    </row>
    <row r="4" spans="1:10" ht="15.75" x14ac:dyDescent="0.25">
      <c r="C4" s="57"/>
      <c r="D4" s="56" t="s">
        <v>219</v>
      </c>
    </row>
    <row r="5" spans="1:10" ht="15.75" x14ac:dyDescent="0.25">
      <c r="A5" s="55"/>
      <c r="C5" s="56"/>
    </row>
    <row r="6" spans="1:10" x14ac:dyDescent="0.25">
      <c r="A6" s="55"/>
    </row>
    <row r="7" spans="1:10" x14ac:dyDescent="0.25">
      <c r="A7" s="54" t="s">
        <v>218</v>
      </c>
      <c r="B7" s="54"/>
      <c r="C7" s="54"/>
      <c r="D7" s="54"/>
    </row>
    <row r="8" spans="1:10" x14ac:dyDescent="0.25">
      <c r="A8" s="54" t="s">
        <v>217</v>
      </c>
      <c r="B8" s="54"/>
      <c r="C8" s="54"/>
      <c r="D8" s="54"/>
    </row>
    <row r="9" spans="1:10" x14ac:dyDescent="0.25">
      <c r="A9" s="53"/>
      <c r="B9" s="53"/>
      <c r="C9" s="52"/>
      <c r="D9" s="52" t="s">
        <v>216</v>
      </c>
    </row>
    <row r="10" spans="1:10" x14ac:dyDescent="0.25">
      <c r="A10" s="50" t="s">
        <v>215</v>
      </c>
      <c r="B10" s="50" t="s">
        <v>214</v>
      </c>
      <c r="C10" s="51" t="s">
        <v>213</v>
      </c>
      <c r="D10" s="51"/>
    </row>
    <row r="11" spans="1:10" x14ac:dyDescent="0.25">
      <c r="A11" s="50"/>
      <c r="B11" s="50"/>
      <c r="C11" s="49" t="s">
        <v>212</v>
      </c>
      <c r="D11" s="49" t="s">
        <v>211</v>
      </c>
    </row>
    <row r="12" spans="1:10" x14ac:dyDescent="0.25">
      <c r="A12" s="48">
        <v>1</v>
      </c>
      <c r="B12" s="47">
        <v>2</v>
      </c>
      <c r="C12" s="47">
        <v>3</v>
      </c>
      <c r="D12" s="47">
        <v>4</v>
      </c>
      <c r="E12" s="3"/>
      <c r="F12" s="3"/>
      <c r="G12" s="3"/>
      <c r="H12" s="3"/>
      <c r="I12" s="3"/>
      <c r="J12" s="3"/>
    </row>
    <row r="13" spans="1:10" x14ac:dyDescent="0.25">
      <c r="A13" s="46"/>
      <c r="B13" s="45"/>
      <c r="C13" s="45"/>
      <c r="D13" s="45"/>
      <c r="E13" s="3"/>
      <c r="F13" s="3"/>
      <c r="G13" s="3"/>
      <c r="H13" s="3"/>
      <c r="I13" s="3"/>
      <c r="J13" s="3"/>
    </row>
    <row r="14" spans="1:10" x14ac:dyDescent="0.25">
      <c r="A14" s="31" t="s">
        <v>210</v>
      </c>
      <c r="B14" s="43" t="s">
        <v>209</v>
      </c>
      <c r="C14" s="42">
        <f>C15+C18+C25+C27+C30+C33+C34+C38+C42+C43+C44</f>
        <v>6226412</v>
      </c>
      <c r="D14" s="42">
        <f>D15+D18+D25+D27+D30+D33+D34+D38+D42+D43+D44</f>
        <v>6799178</v>
      </c>
      <c r="E14" s="3"/>
      <c r="F14" s="3"/>
      <c r="G14" s="3"/>
      <c r="H14" s="3"/>
      <c r="I14" s="3"/>
      <c r="J14" s="3"/>
    </row>
    <row r="15" spans="1:10" x14ac:dyDescent="0.25">
      <c r="A15" s="31" t="s">
        <v>208</v>
      </c>
      <c r="B15" s="43" t="s">
        <v>207</v>
      </c>
      <c r="C15" s="42">
        <f>C16+C17</f>
        <v>3818588</v>
      </c>
      <c r="D15" s="42">
        <f>D16+D17</f>
        <v>4069230</v>
      </c>
      <c r="E15" s="3"/>
      <c r="F15" s="3"/>
      <c r="G15" s="3"/>
      <c r="H15" s="3"/>
      <c r="I15" s="3"/>
      <c r="J15" s="3"/>
    </row>
    <row r="16" spans="1:10" x14ac:dyDescent="0.25">
      <c r="A16" s="9" t="s">
        <v>206</v>
      </c>
      <c r="B16" s="41" t="s">
        <v>205</v>
      </c>
      <c r="C16" s="40">
        <v>520705</v>
      </c>
      <c r="D16" s="40">
        <v>540496</v>
      </c>
      <c r="E16" s="3"/>
      <c r="F16" s="3"/>
      <c r="G16" s="3"/>
      <c r="H16" s="3"/>
      <c r="I16" s="3"/>
      <c r="J16" s="3"/>
    </row>
    <row r="17" spans="1:12" x14ac:dyDescent="0.25">
      <c r="A17" s="9" t="s">
        <v>204</v>
      </c>
      <c r="B17" s="41" t="s">
        <v>203</v>
      </c>
      <c r="C17" s="40">
        <v>3297883</v>
      </c>
      <c r="D17" s="40">
        <v>3528734</v>
      </c>
      <c r="E17" s="3"/>
      <c r="F17" s="3"/>
      <c r="G17" s="3"/>
      <c r="H17" s="3"/>
      <c r="I17" s="3"/>
      <c r="J17" s="3"/>
    </row>
    <row r="18" spans="1:12" ht="42.75" x14ac:dyDescent="0.25">
      <c r="A18" s="31" t="s">
        <v>202</v>
      </c>
      <c r="B18" s="43" t="s">
        <v>201</v>
      </c>
      <c r="C18" s="42">
        <f>C19+C21+C22+C23+C20+C24</f>
        <v>1301183</v>
      </c>
      <c r="D18" s="42">
        <f>D19+D21+D22+D23+D20+D24</f>
        <v>1553390</v>
      </c>
      <c r="E18" s="3"/>
      <c r="F18" s="3"/>
      <c r="G18" s="3"/>
      <c r="H18" s="3"/>
      <c r="I18" s="3"/>
      <c r="J18" s="3"/>
      <c r="K18" s="3"/>
      <c r="L18" s="3"/>
    </row>
    <row r="19" spans="1:12" ht="135" x14ac:dyDescent="0.25">
      <c r="A19" s="9" t="s">
        <v>200</v>
      </c>
      <c r="B19" s="41" t="s">
        <v>199</v>
      </c>
      <c r="C19" s="40">
        <v>52710</v>
      </c>
      <c r="D19" s="40">
        <v>62691</v>
      </c>
      <c r="E19" s="3"/>
      <c r="F19" s="3"/>
      <c r="G19" s="3"/>
      <c r="H19" s="3"/>
      <c r="I19" s="3"/>
      <c r="J19" s="3"/>
      <c r="K19" s="3"/>
      <c r="L19" s="3"/>
    </row>
    <row r="20" spans="1:12" ht="180" x14ac:dyDescent="0.25">
      <c r="A20" s="9" t="s">
        <v>198</v>
      </c>
      <c r="B20" s="41" t="s">
        <v>197</v>
      </c>
      <c r="C20" s="40">
        <v>18960</v>
      </c>
      <c r="D20" s="40">
        <v>20045</v>
      </c>
      <c r="E20" s="3"/>
      <c r="F20" s="3"/>
      <c r="G20" s="3"/>
      <c r="H20" s="3"/>
      <c r="I20" s="3"/>
      <c r="J20" s="3"/>
      <c r="K20" s="3"/>
      <c r="L20" s="3"/>
    </row>
    <row r="21" spans="1:12" ht="105" x14ac:dyDescent="0.25">
      <c r="A21" s="9" t="s">
        <v>196</v>
      </c>
      <c r="B21" s="41" t="s">
        <v>195</v>
      </c>
      <c r="C21" s="44">
        <v>532116</v>
      </c>
      <c r="D21" s="44">
        <v>638691</v>
      </c>
      <c r="E21" s="3"/>
      <c r="F21" s="3"/>
      <c r="G21" s="3"/>
      <c r="H21" s="3"/>
      <c r="I21" s="3"/>
      <c r="J21" s="3"/>
      <c r="K21" s="3"/>
      <c r="L21" s="3"/>
    </row>
    <row r="22" spans="1:12" ht="120" x14ac:dyDescent="0.25">
      <c r="A22" s="9" t="s">
        <v>194</v>
      </c>
      <c r="B22" s="41" t="s">
        <v>193</v>
      </c>
      <c r="C22" s="44">
        <v>2657</v>
      </c>
      <c r="D22" s="44">
        <v>3144</v>
      </c>
      <c r="E22" s="3"/>
      <c r="F22" s="3"/>
      <c r="G22" s="3"/>
      <c r="H22" s="3"/>
      <c r="I22" s="3"/>
      <c r="J22" s="3"/>
      <c r="K22" s="3"/>
      <c r="L22" s="3"/>
    </row>
    <row r="23" spans="1:12" ht="105" x14ac:dyDescent="0.25">
      <c r="A23" s="9" t="s">
        <v>192</v>
      </c>
      <c r="B23" s="41" t="s">
        <v>191</v>
      </c>
      <c r="C23" s="44">
        <v>693140</v>
      </c>
      <c r="D23" s="44">
        <v>827019</v>
      </c>
      <c r="E23" s="3"/>
      <c r="F23" s="3"/>
      <c r="G23" s="3"/>
      <c r="H23" s="3"/>
      <c r="I23" s="3"/>
      <c r="J23" s="3"/>
      <c r="K23" s="3"/>
      <c r="L23" s="3"/>
    </row>
    <row r="24" spans="1:12" ht="120" x14ac:dyDescent="0.25">
      <c r="A24" s="9" t="s">
        <v>190</v>
      </c>
      <c r="B24" s="41" t="s">
        <v>189</v>
      </c>
      <c r="C24" s="44">
        <v>1600</v>
      </c>
      <c r="D24" s="44">
        <v>1800</v>
      </c>
      <c r="E24" s="3"/>
      <c r="F24" s="3"/>
      <c r="G24" s="3"/>
      <c r="H24" s="3"/>
      <c r="I24" s="3"/>
      <c r="J24" s="3"/>
      <c r="K24" s="3"/>
      <c r="L24" s="3"/>
    </row>
    <row r="25" spans="1:12" x14ac:dyDescent="0.25">
      <c r="A25" s="31" t="s">
        <v>188</v>
      </c>
      <c r="B25" s="43" t="s">
        <v>187</v>
      </c>
      <c r="C25" s="42">
        <f>C26</f>
        <v>262613</v>
      </c>
      <c r="D25" s="42">
        <f>D26</f>
        <v>276864</v>
      </c>
      <c r="E25" s="3"/>
      <c r="F25" s="3"/>
      <c r="G25" s="3"/>
      <c r="H25" s="3"/>
      <c r="I25" s="3"/>
      <c r="J25" s="3"/>
      <c r="K25" s="3"/>
      <c r="L25" s="3"/>
    </row>
    <row r="26" spans="1:12" ht="30" x14ac:dyDescent="0.25">
      <c r="A26" s="9" t="s">
        <v>186</v>
      </c>
      <c r="B26" s="41" t="s">
        <v>185</v>
      </c>
      <c r="C26" s="40">
        <v>262613</v>
      </c>
      <c r="D26" s="40">
        <v>276864</v>
      </c>
      <c r="E26" s="3"/>
      <c r="F26" s="3"/>
      <c r="G26" s="3"/>
      <c r="H26" s="3"/>
      <c r="I26" s="3"/>
      <c r="J26" s="3"/>
      <c r="K26" s="3"/>
      <c r="L26" s="3"/>
    </row>
    <row r="27" spans="1:12" x14ac:dyDescent="0.25">
      <c r="A27" s="31" t="s">
        <v>184</v>
      </c>
      <c r="B27" s="43" t="s">
        <v>183</v>
      </c>
      <c r="C27" s="42">
        <f>C28+C29</f>
        <v>453238</v>
      </c>
      <c r="D27" s="42">
        <f>D28+D29</f>
        <v>504518</v>
      </c>
      <c r="E27" s="3"/>
      <c r="F27" s="3"/>
      <c r="G27" s="3"/>
      <c r="H27" s="3"/>
      <c r="I27" s="3"/>
      <c r="J27" s="3"/>
      <c r="K27" s="3"/>
      <c r="L27" s="3"/>
    </row>
    <row r="28" spans="1:12" x14ac:dyDescent="0.25">
      <c r="A28" s="9" t="s">
        <v>182</v>
      </c>
      <c r="B28" s="41" t="s">
        <v>181</v>
      </c>
      <c r="C28" s="40">
        <v>267720</v>
      </c>
      <c r="D28" s="40">
        <v>298258</v>
      </c>
      <c r="E28" s="3"/>
      <c r="F28" s="3"/>
      <c r="G28" s="3"/>
      <c r="H28" s="3"/>
      <c r="I28" s="3"/>
      <c r="J28" s="3"/>
      <c r="K28" s="3"/>
      <c r="L28" s="3"/>
    </row>
    <row r="29" spans="1:12" x14ac:dyDescent="0.25">
      <c r="A29" s="9" t="s">
        <v>180</v>
      </c>
      <c r="B29" s="41" t="s">
        <v>179</v>
      </c>
      <c r="C29" s="40">
        <v>185518</v>
      </c>
      <c r="D29" s="40">
        <v>206260</v>
      </c>
      <c r="E29" s="3"/>
      <c r="F29" s="3"/>
      <c r="G29" s="3"/>
      <c r="H29" s="3"/>
      <c r="I29" s="3"/>
      <c r="J29" s="3"/>
      <c r="K29" s="3"/>
      <c r="L29" s="3"/>
    </row>
    <row r="30" spans="1:12" ht="28.5" x14ac:dyDescent="0.25">
      <c r="A30" s="31" t="s">
        <v>178</v>
      </c>
      <c r="B30" s="43" t="s">
        <v>177</v>
      </c>
      <c r="C30" s="42">
        <f>C31+C32</f>
        <v>189241</v>
      </c>
      <c r="D30" s="42">
        <f>D31+D32</f>
        <v>191176</v>
      </c>
      <c r="E30" s="3"/>
      <c r="F30" s="3"/>
      <c r="G30" s="3"/>
      <c r="H30" s="3"/>
      <c r="I30" s="3"/>
      <c r="J30" s="3"/>
      <c r="K30" s="3"/>
      <c r="L30" s="3"/>
    </row>
    <row r="31" spans="1:12" x14ac:dyDescent="0.25">
      <c r="A31" s="9" t="s">
        <v>176</v>
      </c>
      <c r="B31" s="41" t="s">
        <v>175</v>
      </c>
      <c r="C31" s="40">
        <v>187162</v>
      </c>
      <c r="D31" s="40">
        <v>189077</v>
      </c>
      <c r="E31" s="3"/>
      <c r="F31" s="3"/>
      <c r="G31" s="3"/>
      <c r="H31" s="3"/>
      <c r="I31" s="3"/>
      <c r="J31" s="3"/>
      <c r="K31" s="3"/>
      <c r="L31" s="3"/>
    </row>
    <row r="32" spans="1:12" ht="30" x14ac:dyDescent="0.25">
      <c r="A32" s="9" t="s">
        <v>174</v>
      </c>
      <c r="B32" s="38" t="s">
        <v>173</v>
      </c>
      <c r="C32" s="37">
        <v>2079</v>
      </c>
      <c r="D32" s="37">
        <v>2099</v>
      </c>
      <c r="E32" s="3"/>
      <c r="F32" s="3"/>
      <c r="G32" s="3"/>
      <c r="H32" s="3"/>
      <c r="I32" s="3"/>
      <c r="J32" s="3"/>
      <c r="K32" s="3"/>
      <c r="L32" s="3"/>
    </row>
    <row r="33" spans="1:12" x14ac:dyDescent="0.25">
      <c r="A33" s="39" t="s">
        <v>172</v>
      </c>
      <c r="B33" s="36" t="s">
        <v>171</v>
      </c>
      <c r="C33" s="35">
        <v>28446</v>
      </c>
      <c r="D33" s="35">
        <v>28543</v>
      </c>
      <c r="E33" s="3"/>
      <c r="F33" s="3"/>
      <c r="G33" s="3"/>
      <c r="H33" s="3"/>
      <c r="I33" s="3"/>
      <c r="J33" s="3"/>
      <c r="K33" s="3"/>
      <c r="L33" s="3"/>
    </row>
    <row r="34" spans="1:12" ht="42.75" x14ac:dyDescent="0.25">
      <c r="A34" s="31" t="s">
        <v>170</v>
      </c>
      <c r="B34" s="36" t="s">
        <v>169</v>
      </c>
      <c r="C34" s="35">
        <f>C35+C36+C37</f>
        <v>5012</v>
      </c>
      <c r="D34" s="35">
        <f>D35+D36+D37</f>
        <v>5193</v>
      </c>
    </row>
    <row r="35" spans="1:12" ht="60" x14ac:dyDescent="0.25">
      <c r="A35" s="9" t="s">
        <v>168</v>
      </c>
      <c r="B35" s="38" t="s">
        <v>167</v>
      </c>
      <c r="C35" s="37">
        <v>300</v>
      </c>
      <c r="D35" s="37">
        <v>300</v>
      </c>
    </row>
    <row r="36" spans="1:12" ht="90" x14ac:dyDescent="0.25">
      <c r="A36" s="9" t="s">
        <v>166</v>
      </c>
      <c r="B36" s="38" t="s">
        <v>165</v>
      </c>
      <c r="C36" s="37">
        <v>4681</v>
      </c>
      <c r="D36" s="37">
        <v>4862</v>
      </c>
    </row>
    <row r="37" spans="1:12" ht="30" x14ac:dyDescent="0.25">
      <c r="A37" s="9" t="s">
        <v>164</v>
      </c>
      <c r="B37" s="38" t="s">
        <v>163</v>
      </c>
      <c r="C37" s="37">
        <v>31</v>
      </c>
      <c r="D37" s="37">
        <v>31</v>
      </c>
    </row>
    <row r="38" spans="1:12" ht="28.5" x14ac:dyDescent="0.25">
      <c r="A38" s="31" t="s">
        <v>162</v>
      </c>
      <c r="B38" s="36" t="s">
        <v>161</v>
      </c>
      <c r="C38" s="35">
        <f>C39+C40+C41</f>
        <v>21410</v>
      </c>
      <c r="D38" s="35">
        <f>D39+D40+D41</f>
        <v>22163</v>
      </c>
    </row>
    <row r="39" spans="1:12" x14ac:dyDescent="0.25">
      <c r="A39" s="9" t="s">
        <v>160</v>
      </c>
      <c r="B39" s="38" t="s">
        <v>159</v>
      </c>
      <c r="C39" s="37">
        <v>14785</v>
      </c>
      <c r="D39" s="37">
        <v>15288</v>
      </c>
    </row>
    <row r="40" spans="1:12" x14ac:dyDescent="0.25">
      <c r="A40" s="9" t="s">
        <v>158</v>
      </c>
      <c r="B40" s="38" t="s">
        <v>157</v>
      </c>
      <c r="C40" s="37">
        <v>2991</v>
      </c>
      <c r="D40" s="37">
        <v>3059</v>
      </c>
    </row>
    <row r="41" spans="1:12" x14ac:dyDescent="0.25">
      <c r="A41" s="9" t="s">
        <v>156</v>
      </c>
      <c r="B41" s="38" t="s">
        <v>155</v>
      </c>
      <c r="C41" s="37">
        <v>3634</v>
      </c>
      <c r="D41" s="37">
        <v>3816</v>
      </c>
    </row>
    <row r="42" spans="1:12" ht="28.5" x14ac:dyDescent="0.25">
      <c r="A42" s="31" t="s">
        <v>154</v>
      </c>
      <c r="B42" s="36" t="s">
        <v>153</v>
      </c>
      <c r="C42" s="35">
        <v>15000</v>
      </c>
      <c r="D42" s="35">
        <v>15000</v>
      </c>
    </row>
    <row r="43" spans="1:12" x14ac:dyDescent="0.25">
      <c r="A43" s="31" t="s">
        <v>152</v>
      </c>
      <c r="B43" s="36" t="s">
        <v>151</v>
      </c>
      <c r="C43" s="35">
        <v>735</v>
      </c>
      <c r="D43" s="35">
        <v>750</v>
      </c>
    </row>
    <row r="44" spans="1:12" x14ac:dyDescent="0.25">
      <c r="A44" s="31" t="s">
        <v>150</v>
      </c>
      <c r="B44" s="36" t="s">
        <v>149</v>
      </c>
      <c r="C44" s="35">
        <v>130946</v>
      </c>
      <c r="D44" s="35">
        <v>132351</v>
      </c>
    </row>
    <row r="45" spans="1:12" s="32" customFormat="1" ht="14.25" x14ac:dyDescent="0.2">
      <c r="A45" s="34"/>
      <c r="C45" s="33"/>
      <c r="D45" s="33"/>
    </row>
    <row r="46" spans="1:12" s="28" customFormat="1" ht="14.25" x14ac:dyDescent="0.2">
      <c r="A46" s="31" t="s">
        <v>148</v>
      </c>
      <c r="B46" s="30" t="s">
        <v>147</v>
      </c>
      <c r="C46" s="4">
        <f>C47</f>
        <v>24601536.300000001</v>
      </c>
      <c r="D46" s="4">
        <f>D47</f>
        <v>24477390.600000001</v>
      </c>
      <c r="E46" s="29"/>
      <c r="F46" s="29"/>
    </row>
    <row r="47" spans="1:12" s="14" customFormat="1" ht="30" x14ac:dyDescent="0.25">
      <c r="A47" s="24" t="s">
        <v>146</v>
      </c>
      <c r="B47" s="23" t="s">
        <v>145</v>
      </c>
      <c r="C47" s="7">
        <f>C48+C50+C89+C110</f>
        <v>24601536.300000001</v>
      </c>
      <c r="D47" s="7">
        <f>D48+D50+D89+D110</f>
        <v>24477390.600000001</v>
      </c>
    </row>
    <row r="48" spans="1:12" s="13" customFormat="1" ht="30" x14ac:dyDescent="0.25">
      <c r="A48" s="26" t="s">
        <v>144</v>
      </c>
      <c r="B48" s="25" t="s">
        <v>143</v>
      </c>
      <c r="C48" s="4">
        <f>+C49</f>
        <v>18991232.600000001</v>
      </c>
      <c r="D48" s="4">
        <f>+D49</f>
        <v>18991232.600000001</v>
      </c>
    </row>
    <row r="49" spans="1:8" s="14" customFormat="1" ht="30" x14ac:dyDescent="0.25">
      <c r="A49" s="24" t="s">
        <v>142</v>
      </c>
      <c r="B49" s="27" t="s">
        <v>141</v>
      </c>
      <c r="C49" s="7">
        <v>18991232.600000001</v>
      </c>
      <c r="D49" s="7">
        <v>18991232.600000001</v>
      </c>
    </row>
    <row r="50" spans="1:8" s="14" customFormat="1" ht="30" x14ac:dyDescent="0.25">
      <c r="A50" s="26" t="s">
        <v>140</v>
      </c>
      <c r="B50" s="25" t="s">
        <v>139</v>
      </c>
      <c r="C50" s="4">
        <f>SUM(C51:C88)</f>
        <v>2353968.8999999994</v>
      </c>
      <c r="D50" s="4">
        <f>SUM(D51:D88)</f>
        <v>2565421.2999999993</v>
      </c>
      <c r="E50" s="16"/>
      <c r="F50" s="16"/>
    </row>
    <row r="51" spans="1:8" s="14" customFormat="1" ht="60" x14ac:dyDescent="0.25">
      <c r="A51" s="24" t="s">
        <v>138</v>
      </c>
      <c r="B51" s="23" t="s">
        <v>137</v>
      </c>
      <c r="C51" s="7">
        <v>3647.1</v>
      </c>
      <c r="D51" s="7">
        <v>3639.5</v>
      </c>
      <c r="E51" s="16"/>
      <c r="F51" s="16"/>
    </row>
    <row r="52" spans="1:8" s="13" customFormat="1" ht="60" x14ac:dyDescent="0.25">
      <c r="A52" s="19" t="s">
        <v>136</v>
      </c>
      <c r="B52" s="18" t="s">
        <v>135</v>
      </c>
      <c r="C52" s="7">
        <v>193865.1</v>
      </c>
      <c r="D52" s="7">
        <v>194862.5</v>
      </c>
    </row>
    <row r="53" spans="1:8" s="13" customFormat="1" ht="75" x14ac:dyDescent="0.25">
      <c r="A53" s="19" t="s">
        <v>134</v>
      </c>
      <c r="B53" s="18" t="s">
        <v>133</v>
      </c>
      <c r="C53" s="7">
        <v>123.5</v>
      </c>
      <c r="D53" s="7"/>
    </row>
    <row r="54" spans="1:8" s="13" customFormat="1" ht="60" x14ac:dyDescent="0.25">
      <c r="A54" s="19" t="s">
        <v>132</v>
      </c>
      <c r="B54" s="18" t="s">
        <v>131</v>
      </c>
      <c r="C54" s="7">
        <v>35284.699999999997</v>
      </c>
      <c r="D54" s="7">
        <v>35763.5</v>
      </c>
    </row>
    <row r="55" spans="1:8" s="13" customFormat="1" ht="60" x14ac:dyDescent="0.25">
      <c r="A55" s="19" t="s">
        <v>130</v>
      </c>
      <c r="B55" s="18" t="s">
        <v>129</v>
      </c>
      <c r="C55" s="7">
        <v>79065.8</v>
      </c>
      <c r="D55" s="7">
        <v>11120</v>
      </c>
    </row>
    <row r="56" spans="1:8" s="13" customFormat="1" ht="75" x14ac:dyDescent="0.25">
      <c r="A56" s="9" t="s">
        <v>128</v>
      </c>
      <c r="B56" s="22" t="s">
        <v>127</v>
      </c>
      <c r="C56" s="7">
        <v>20082.3</v>
      </c>
      <c r="D56" s="7">
        <v>30087.599999999999</v>
      </c>
    </row>
    <row r="57" spans="1:8" s="13" customFormat="1" ht="60" x14ac:dyDescent="0.25">
      <c r="A57" s="9" t="s">
        <v>126</v>
      </c>
      <c r="B57" s="22" t="s">
        <v>125</v>
      </c>
      <c r="C57" s="7">
        <v>14458.1</v>
      </c>
      <c r="D57" s="7">
        <v>7808.2</v>
      </c>
    </row>
    <row r="58" spans="1:8" s="13" customFormat="1" ht="30" x14ac:dyDescent="0.25">
      <c r="A58" s="19" t="s">
        <v>124</v>
      </c>
      <c r="B58" s="18" t="s">
        <v>123</v>
      </c>
      <c r="C58" s="7">
        <v>8286.2999999999993</v>
      </c>
      <c r="D58" s="7">
        <v>8261.1</v>
      </c>
    </row>
    <row r="59" spans="1:8" s="13" customFormat="1" ht="45" x14ac:dyDescent="0.25">
      <c r="A59" s="19" t="s">
        <v>122</v>
      </c>
      <c r="B59" s="18" t="s">
        <v>121</v>
      </c>
      <c r="C59" s="7">
        <v>14276.1</v>
      </c>
      <c r="D59" s="7">
        <v>14253.7</v>
      </c>
      <c r="G59" s="21"/>
    </row>
    <row r="60" spans="1:8" s="13" customFormat="1" ht="60" x14ac:dyDescent="0.25">
      <c r="A60" s="19" t="s">
        <v>120</v>
      </c>
      <c r="B60" s="18" t="s">
        <v>119</v>
      </c>
      <c r="C60" s="7"/>
      <c r="D60" s="7">
        <v>116543.9</v>
      </c>
      <c r="G60" s="21"/>
    </row>
    <row r="61" spans="1:8" s="13" customFormat="1" ht="30" x14ac:dyDescent="0.25">
      <c r="A61" s="19" t="s">
        <v>118</v>
      </c>
      <c r="B61" s="18" t="s">
        <v>117</v>
      </c>
      <c r="C61" s="7">
        <v>12256.4</v>
      </c>
      <c r="D61" s="7"/>
      <c r="G61" s="21"/>
    </row>
    <row r="62" spans="1:8" s="13" customFormat="1" ht="45" x14ac:dyDescent="0.25">
      <c r="A62" s="19" t="s">
        <v>116</v>
      </c>
      <c r="B62" s="18" t="s">
        <v>115</v>
      </c>
      <c r="C62" s="7">
        <v>7246.7</v>
      </c>
      <c r="D62" s="7">
        <v>7246.7</v>
      </c>
    </row>
    <row r="63" spans="1:8" s="13" customFormat="1" ht="45" x14ac:dyDescent="0.25">
      <c r="A63" s="19" t="s">
        <v>114</v>
      </c>
      <c r="B63" s="18" t="s">
        <v>113</v>
      </c>
      <c r="C63" s="7"/>
      <c r="D63" s="7">
        <v>10932.4</v>
      </c>
    </row>
    <row r="64" spans="1:8" s="13" customFormat="1" ht="75" x14ac:dyDescent="0.25">
      <c r="A64" s="19" t="s">
        <v>112</v>
      </c>
      <c r="B64" s="18" t="s">
        <v>111</v>
      </c>
      <c r="C64" s="7">
        <v>295451.2</v>
      </c>
      <c r="D64" s="7"/>
      <c r="F64" s="21"/>
      <c r="H64" s="21"/>
    </row>
    <row r="65" spans="1:8" s="13" customFormat="1" ht="45" x14ac:dyDescent="0.25">
      <c r="A65" s="19" t="s">
        <v>110</v>
      </c>
      <c r="B65" s="18" t="s">
        <v>109</v>
      </c>
      <c r="C65" s="7">
        <v>333787.7</v>
      </c>
      <c r="D65" s="7">
        <v>505702.8</v>
      </c>
    </row>
    <row r="66" spans="1:8" s="13" customFormat="1" ht="75" x14ac:dyDescent="0.25">
      <c r="A66" s="9" t="s">
        <v>108</v>
      </c>
      <c r="B66" s="20" t="s">
        <v>107</v>
      </c>
      <c r="C66" s="7"/>
      <c r="D66" s="7">
        <v>17100</v>
      </c>
    </row>
    <row r="67" spans="1:8" s="13" customFormat="1" ht="75" x14ac:dyDescent="0.25">
      <c r="A67" s="19" t="s">
        <v>106</v>
      </c>
      <c r="B67" s="18" t="s">
        <v>105</v>
      </c>
      <c r="C67" s="7">
        <v>852.4</v>
      </c>
      <c r="D67" s="7">
        <v>961.9</v>
      </c>
    </row>
    <row r="68" spans="1:8" s="13" customFormat="1" ht="75" x14ac:dyDescent="0.25">
      <c r="A68" s="19" t="s">
        <v>104</v>
      </c>
      <c r="B68" s="18" t="s">
        <v>103</v>
      </c>
      <c r="C68" s="7">
        <v>223.2</v>
      </c>
      <c r="D68" s="7">
        <v>223.2</v>
      </c>
    </row>
    <row r="69" spans="1:8" s="13" customFormat="1" ht="45" x14ac:dyDescent="0.25">
      <c r="A69" s="19" t="s">
        <v>102</v>
      </c>
      <c r="B69" s="18" t="s">
        <v>101</v>
      </c>
      <c r="C69" s="7">
        <v>331.3</v>
      </c>
      <c r="D69" s="7">
        <v>359</v>
      </c>
      <c r="G69" s="21"/>
      <c r="H69" s="21"/>
    </row>
    <row r="70" spans="1:8" s="13" customFormat="1" ht="60" x14ac:dyDescent="0.25">
      <c r="A70" s="19" t="s">
        <v>100</v>
      </c>
      <c r="B70" s="18" t="s">
        <v>99</v>
      </c>
      <c r="C70" s="7">
        <v>21982</v>
      </c>
      <c r="D70" s="7">
        <v>21982</v>
      </c>
      <c r="G70" s="21"/>
      <c r="H70" s="21"/>
    </row>
    <row r="71" spans="1:8" s="13" customFormat="1" ht="60" x14ac:dyDescent="0.25">
      <c r="A71" s="19" t="s">
        <v>98</v>
      </c>
      <c r="B71" s="18" t="s">
        <v>97</v>
      </c>
      <c r="C71" s="7">
        <v>8360.5</v>
      </c>
      <c r="D71" s="7">
        <v>8390.7999999999993</v>
      </c>
      <c r="G71" s="21"/>
      <c r="H71" s="21"/>
    </row>
    <row r="72" spans="1:8" s="13" customFormat="1" ht="30" x14ac:dyDescent="0.25">
      <c r="A72" s="19" t="s">
        <v>96</v>
      </c>
      <c r="B72" s="18" t="s">
        <v>95</v>
      </c>
      <c r="C72" s="7">
        <v>54999</v>
      </c>
      <c r="D72" s="7">
        <v>59335.7</v>
      </c>
      <c r="G72" s="21"/>
      <c r="H72" s="21"/>
    </row>
    <row r="73" spans="1:8" s="13" customFormat="1" ht="30" x14ac:dyDescent="0.25">
      <c r="A73" s="19" t="s">
        <v>94</v>
      </c>
      <c r="B73" s="18" t="s">
        <v>93</v>
      </c>
      <c r="C73" s="7">
        <v>17260</v>
      </c>
      <c r="D73" s="7">
        <v>38000</v>
      </c>
      <c r="G73" s="21"/>
      <c r="H73" s="21"/>
    </row>
    <row r="74" spans="1:8" s="13" customFormat="1" ht="45" x14ac:dyDescent="0.25">
      <c r="A74" s="19" t="s">
        <v>92</v>
      </c>
      <c r="B74" s="18" t="s">
        <v>91</v>
      </c>
      <c r="C74" s="7">
        <v>1835.3</v>
      </c>
      <c r="D74" s="7">
        <v>1749.7</v>
      </c>
    </row>
    <row r="75" spans="1:8" s="13" customFormat="1" ht="45" x14ac:dyDescent="0.25">
      <c r="A75" s="19" t="s">
        <v>90</v>
      </c>
      <c r="B75" s="18" t="s">
        <v>89</v>
      </c>
      <c r="C75" s="7">
        <v>7240</v>
      </c>
      <c r="D75" s="7">
        <v>7240</v>
      </c>
    </row>
    <row r="76" spans="1:8" s="13" customFormat="1" ht="30" x14ac:dyDescent="0.25">
      <c r="A76" s="19" t="s">
        <v>88</v>
      </c>
      <c r="B76" s="18" t="s">
        <v>87</v>
      </c>
      <c r="C76" s="7">
        <v>52223.4</v>
      </c>
      <c r="D76" s="7">
        <v>79675.7</v>
      </c>
    </row>
    <row r="77" spans="1:8" s="13" customFormat="1" ht="60" x14ac:dyDescent="0.25">
      <c r="A77" s="9" t="s">
        <v>86</v>
      </c>
      <c r="B77" s="20" t="s">
        <v>85</v>
      </c>
      <c r="C77" s="7">
        <v>320162.59999999998</v>
      </c>
      <c r="D77" s="7">
        <v>320162.59999999998</v>
      </c>
    </row>
    <row r="78" spans="1:8" s="13" customFormat="1" ht="45" x14ac:dyDescent="0.25">
      <c r="A78" s="19" t="s">
        <v>84</v>
      </c>
      <c r="B78" s="18" t="s">
        <v>83</v>
      </c>
      <c r="C78" s="7">
        <v>24161.7</v>
      </c>
      <c r="D78" s="7">
        <v>37193.9</v>
      </c>
      <c r="F78" s="21"/>
      <c r="G78" s="14"/>
      <c r="H78" s="15"/>
    </row>
    <row r="79" spans="1:8" s="14" customFormat="1" ht="45" x14ac:dyDescent="0.25">
      <c r="A79" s="19" t="s">
        <v>82</v>
      </c>
      <c r="B79" s="18" t="s">
        <v>81</v>
      </c>
      <c r="C79" s="7"/>
      <c r="D79" s="7"/>
      <c r="G79" s="15"/>
      <c r="H79" s="15"/>
    </row>
    <row r="80" spans="1:8" s="14" customFormat="1" ht="30" x14ac:dyDescent="0.25">
      <c r="A80" s="19" t="s">
        <v>80</v>
      </c>
      <c r="B80" s="18" t="s">
        <v>79</v>
      </c>
      <c r="C80" s="7">
        <v>71863</v>
      </c>
      <c r="D80" s="7">
        <v>95312.9</v>
      </c>
      <c r="G80" s="15"/>
      <c r="H80" s="15"/>
    </row>
    <row r="81" spans="1:8" s="14" customFormat="1" ht="60" x14ac:dyDescent="0.25">
      <c r="A81" s="19" t="s">
        <v>78</v>
      </c>
      <c r="B81" s="20" t="s">
        <v>77</v>
      </c>
      <c r="C81" s="7">
        <v>120270.39999999999</v>
      </c>
      <c r="D81" s="7">
        <v>120270.39999999999</v>
      </c>
      <c r="G81" s="15"/>
      <c r="H81" s="15"/>
    </row>
    <row r="82" spans="1:8" s="14" customFormat="1" ht="45" x14ac:dyDescent="0.25">
      <c r="A82" s="19" t="s">
        <v>76</v>
      </c>
      <c r="B82" s="18" t="s">
        <v>75</v>
      </c>
      <c r="C82" s="7">
        <v>105602.5</v>
      </c>
      <c r="D82" s="7">
        <v>105602.5</v>
      </c>
      <c r="G82" s="15"/>
      <c r="H82" s="15"/>
    </row>
    <row r="83" spans="1:8" s="14" customFormat="1" ht="45" x14ac:dyDescent="0.25">
      <c r="A83" s="9" t="s">
        <v>74</v>
      </c>
      <c r="B83" s="20" t="s">
        <v>73</v>
      </c>
      <c r="C83" s="7">
        <v>127014.8</v>
      </c>
      <c r="D83" s="7">
        <v>121862.2</v>
      </c>
    </row>
    <row r="84" spans="1:8" s="14" customFormat="1" ht="45" x14ac:dyDescent="0.25">
      <c r="A84" s="19" t="s">
        <v>72</v>
      </c>
      <c r="B84" s="18" t="s">
        <v>71</v>
      </c>
      <c r="C84" s="7">
        <v>26159</v>
      </c>
      <c r="D84" s="7">
        <v>116382</v>
      </c>
    </row>
    <row r="85" spans="1:8" s="14" customFormat="1" ht="45" x14ac:dyDescent="0.25">
      <c r="A85" s="19" t="s">
        <v>70</v>
      </c>
      <c r="B85" s="18" t="s">
        <v>69</v>
      </c>
      <c r="C85" s="7">
        <v>157248.5</v>
      </c>
      <c r="D85" s="7">
        <v>335824.2</v>
      </c>
    </row>
    <row r="86" spans="1:8" s="14" customFormat="1" ht="90" x14ac:dyDescent="0.25">
      <c r="A86" s="19" t="s">
        <v>68</v>
      </c>
      <c r="B86" s="18" t="s">
        <v>67</v>
      </c>
      <c r="C86" s="7">
        <v>137786</v>
      </c>
      <c r="D86" s="7">
        <v>6082.9</v>
      </c>
    </row>
    <row r="87" spans="1:8" s="14" customFormat="1" ht="75" x14ac:dyDescent="0.25">
      <c r="A87" s="19" t="s">
        <v>66</v>
      </c>
      <c r="B87" s="18" t="s">
        <v>65</v>
      </c>
      <c r="C87" s="7"/>
      <c r="D87" s="7">
        <v>41600</v>
      </c>
    </row>
    <row r="88" spans="1:8" s="14" customFormat="1" ht="60" x14ac:dyDescent="0.25">
      <c r="A88" s="19" t="s">
        <v>64</v>
      </c>
      <c r="B88" s="18" t="s">
        <v>63</v>
      </c>
      <c r="C88" s="7">
        <v>80562.3</v>
      </c>
      <c r="D88" s="7">
        <v>83887.8</v>
      </c>
      <c r="G88" s="15"/>
      <c r="H88" s="15"/>
    </row>
    <row r="89" spans="1:8" s="13" customFormat="1" ht="30" x14ac:dyDescent="0.25">
      <c r="A89" s="11" t="s">
        <v>62</v>
      </c>
      <c r="B89" s="17" t="s">
        <v>61</v>
      </c>
      <c r="C89" s="4">
        <f>+SUM(C90:C109)</f>
        <v>2736636.6999999997</v>
      </c>
      <c r="D89" s="4">
        <f>+SUM(D90:D109)</f>
        <v>2751133.4</v>
      </c>
      <c r="E89" s="16"/>
      <c r="F89" s="16"/>
    </row>
    <row r="90" spans="1:8" s="14" customFormat="1" ht="45" x14ac:dyDescent="0.25">
      <c r="A90" s="9" t="s">
        <v>60</v>
      </c>
      <c r="B90" s="8" t="s">
        <v>59</v>
      </c>
      <c r="C90" s="7">
        <v>19264.3</v>
      </c>
      <c r="D90" s="7">
        <v>19452.400000000001</v>
      </c>
    </row>
    <row r="91" spans="1:8" s="14" customFormat="1" ht="60" x14ac:dyDescent="0.25">
      <c r="A91" s="9" t="s">
        <v>58</v>
      </c>
      <c r="B91" s="8" t="s">
        <v>57</v>
      </c>
      <c r="C91" s="7">
        <v>644.6</v>
      </c>
      <c r="D91" s="7">
        <v>3162</v>
      </c>
    </row>
    <row r="92" spans="1:8" s="14" customFormat="1" ht="30" x14ac:dyDescent="0.25">
      <c r="A92" s="9" t="s">
        <v>56</v>
      </c>
      <c r="B92" s="8" t="s">
        <v>55</v>
      </c>
      <c r="C92" s="7">
        <v>11964.9</v>
      </c>
      <c r="D92" s="7">
        <v>11964.9</v>
      </c>
      <c r="G92" s="15"/>
      <c r="H92" s="15"/>
    </row>
    <row r="93" spans="1:8" s="14" customFormat="1" ht="30" x14ac:dyDescent="0.25">
      <c r="A93" s="9" t="s">
        <v>54</v>
      </c>
      <c r="B93" s="8" t="s">
        <v>53</v>
      </c>
      <c r="C93" s="7">
        <v>319501.90000000002</v>
      </c>
      <c r="D93" s="7">
        <v>322075.90000000002</v>
      </c>
      <c r="G93" s="15"/>
      <c r="H93" s="15"/>
    </row>
    <row r="94" spans="1:8" s="14" customFormat="1" ht="60" x14ac:dyDescent="0.25">
      <c r="A94" s="9" t="s">
        <v>52</v>
      </c>
      <c r="B94" s="8" t="s">
        <v>51</v>
      </c>
      <c r="C94" s="7">
        <v>8936.7000000000007</v>
      </c>
      <c r="D94" s="7">
        <v>8936.7000000000007</v>
      </c>
      <c r="G94" s="15"/>
      <c r="H94" s="15"/>
    </row>
    <row r="95" spans="1:8" s="14" customFormat="1" ht="60" x14ac:dyDescent="0.25">
      <c r="A95" s="9" t="s">
        <v>50</v>
      </c>
      <c r="B95" s="8" t="s">
        <v>49</v>
      </c>
      <c r="C95" s="7">
        <v>133.4</v>
      </c>
      <c r="D95" s="7">
        <v>138.69999999999999</v>
      </c>
    </row>
    <row r="96" spans="1:8" s="14" customFormat="1" ht="75" x14ac:dyDescent="0.25">
      <c r="A96" s="9" t="s">
        <v>48</v>
      </c>
      <c r="B96" s="8" t="s">
        <v>47</v>
      </c>
      <c r="C96" s="7">
        <v>24634.400000000001</v>
      </c>
      <c r="D96" s="7">
        <v>24634.400000000001</v>
      </c>
      <c r="G96" s="15"/>
      <c r="H96" s="15"/>
    </row>
    <row r="97" spans="1:8" s="14" customFormat="1" ht="60" x14ac:dyDescent="0.25">
      <c r="A97" s="9" t="s">
        <v>46</v>
      </c>
      <c r="B97" s="8" t="s">
        <v>45</v>
      </c>
      <c r="C97" s="7">
        <v>4598.7</v>
      </c>
      <c r="D97" s="7">
        <v>4782.6000000000004</v>
      </c>
    </row>
    <row r="98" spans="1:8" s="14" customFormat="1" ht="30" x14ac:dyDescent="0.25">
      <c r="A98" s="9" t="s">
        <v>44</v>
      </c>
      <c r="B98" s="8" t="s">
        <v>43</v>
      </c>
      <c r="C98" s="7">
        <v>173445.1</v>
      </c>
      <c r="D98" s="7">
        <v>173441.2</v>
      </c>
    </row>
    <row r="99" spans="1:8" s="14" customFormat="1" ht="45" x14ac:dyDescent="0.25">
      <c r="A99" s="9" t="s">
        <v>42</v>
      </c>
      <c r="B99" s="8" t="s">
        <v>41</v>
      </c>
      <c r="C99" s="7">
        <v>28689.5</v>
      </c>
      <c r="D99" s="7">
        <v>30122</v>
      </c>
    </row>
    <row r="100" spans="1:8" s="13" customFormat="1" ht="75" x14ac:dyDescent="0.25">
      <c r="A100" s="9" t="s">
        <v>40</v>
      </c>
      <c r="B100" s="8" t="s">
        <v>39</v>
      </c>
      <c r="C100" s="7">
        <v>45771.199999999997</v>
      </c>
      <c r="D100" s="7">
        <v>47564.5</v>
      </c>
    </row>
    <row r="101" spans="1:8" s="13" customFormat="1" ht="60" x14ac:dyDescent="0.25">
      <c r="A101" s="9" t="s">
        <v>38</v>
      </c>
      <c r="B101" s="8" t="s">
        <v>37</v>
      </c>
      <c r="C101" s="7">
        <v>40.1</v>
      </c>
      <c r="D101" s="7">
        <v>40.1</v>
      </c>
    </row>
    <row r="102" spans="1:8" s="13" customFormat="1" ht="45" x14ac:dyDescent="0.25">
      <c r="A102" s="9" t="s">
        <v>36</v>
      </c>
      <c r="B102" s="8" t="s">
        <v>35</v>
      </c>
      <c r="C102" s="7">
        <v>345019.8</v>
      </c>
      <c r="D102" s="7">
        <v>345906.7</v>
      </c>
    </row>
    <row r="103" spans="1:8" s="13" customFormat="1" ht="90" x14ac:dyDescent="0.25">
      <c r="A103" s="9" t="s">
        <v>34</v>
      </c>
      <c r="B103" s="8" t="s">
        <v>33</v>
      </c>
      <c r="C103" s="7">
        <v>764366.4</v>
      </c>
      <c r="D103" s="7">
        <v>794326.5</v>
      </c>
    </row>
    <row r="104" spans="1:8" s="13" customFormat="1" ht="30" x14ac:dyDescent="0.25">
      <c r="A104" s="9" t="s">
        <v>32</v>
      </c>
      <c r="B104" s="8" t="s">
        <v>31</v>
      </c>
      <c r="C104" s="7">
        <v>32044.400000000001</v>
      </c>
      <c r="D104" s="7">
        <v>31247.599999999999</v>
      </c>
    </row>
    <row r="105" spans="1:8" s="13" customFormat="1" ht="75" x14ac:dyDescent="0.25">
      <c r="A105" s="9" t="s">
        <v>30</v>
      </c>
      <c r="B105" s="8" t="s">
        <v>29</v>
      </c>
      <c r="C105" s="7">
        <v>9029.4</v>
      </c>
      <c r="D105" s="7">
        <v>5059</v>
      </c>
    </row>
    <row r="106" spans="1:8" s="13" customFormat="1" ht="75" x14ac:dyDescent="0.25">
      <c r="A106" s="9" t="s">
        <v>28</v>
      </c>
      <c r="B106" s="8" t="s">
        <v>27</v>
      </c>
      <c r="C106" s="7">
        <v>75947.5</v>
      </c>
      <c r="D106" s="7">
        <v>53777.4</v>
      </c>
    </row>
    <row r="107" spans="1:8" s="13" customFormat="1" ht="90" x14ac:dyDescent="0.25">
      <c r="A107" s="9" t="s">
        <v>26</v>
      </c>
      <c r="B107" s="8" t="s">
        <v>25</v>
      </c>
      <c r="C107" s="7">
        <v>141358.70000000001</v>
      </c>
      <c r="D107" s="7">
        <v>141358.70000000001</v>
      </c>
    </row>
    <row r="108" spans="1:8" ht="45" x14ac:dyDescent="0.25">
      <c r="A108" s="9" t="s">
        <v>24</v>
      </c>
      <c r="B108" s="8" t="s">
        <v>23</v>
      </c>
      <c r="C108" s="7">
        <v>666917.80000000005</v>
      </c>
      <c r="D108" s="12">
        <v>666917.80000000005</v>
      </c>
    </row>
    <row r="109" spans="1:8" ht="30" x14ac:dyDescent="0.25">
      <c r="A109" s="9" t="s">
        <v>22</v>
      </c>
      <c r="B109" s="8" t="s">
        <v>21</v>
      </c>
      <c r="C109" s="7">
        <v>64327.9</v>
      </c>
      <c r="D109" s="7">
        <v>66224.3</v>
      </c>
      <c r="G109" s="3"/>
      <c r="H109" s="3"/>
    </row>
    <row r="110" spans="1:8" x14ac:dyDescent="0.25">
      <c r="A110" s="11" t="s">
        <v>20</v>
      </c>
      <c r="B110" s="10" t="s">
        <v>19</v>
      </c>
      <c r="C110" s="4">
        <f>SUM(C111:C119)</f>
        <v>519698.1</v>
      </c>
      <c r="D110" s="4">
        <f>SUM(D111:D119)</f>
        <v>169603.3</v>
      </c>
    </row>
    <row r="111" spans="1:8" ht="45" x14ac:dyDescent="0.25">
      <c r="A111" s="9" t="s">
        <v>18</v>
      </c>
      <c r="B111" s="8" t="s">
        <v>17</v>
      </c>
      <c r="C111" s="7">
        <v>47217</v>
      </c>
      <c r="D111" s="7">
        <v>47141.2</v>
      </c>
      <c r="G111" s="3"/>
    </row>
    <row r="112" spans="1:8" ht="60" x14ac:dyDescent="0.25">
      <c r="A112" s="9" t="s">
        <v>16</v>
      </c>
      <c r="B112" s="8" t="s">
        <v>15</v>
      </c>
      <c r="C112" s="7">
        <v>54336.7</v>
      </c>
      <c r="D112" s="7">
        <v>65010</v>
      </c>
    </row>
    <row r="113" spans="1:4" ht="75" x14ac:dyDescent="0.25">
      <c r="A113" s="9" t="s">
        <v>14</v>
      </c>
      <c r="B113" s="8" t="s">
        <v>13</v>
      </c>
      <c r="C113" s="7">
        <v>164417.79999999999</v>
      </c>
      <c r="D113" s="7"/>
    </row>
    <row r="114" spans="1:4" ht="45" x14ac:dyDescent="0.25">
      <c r="A114" s="9" t="s">
        <v>12</v>
      </c>
      <c r="B114" s="8" t="s">
        <v>11</v>
      </c>
      <c r="C114" s="7">
        <v>31827.5</v>
      </c>
      <c r="D114" s="7">
        <v>51252.9</v>
      </c>
    </row>
    <row r="115" spans="1:4" ht="150" x14ac:dyDescent="0.25">
      <c r="A115" s="9" t="s">
        <v>10</v>
      </c>
      <c r="B115" s="8" t="s">
        <v>9</v>
      </c>
      <c r="C115" s="7">
        <v>555.79999999999995</v>
      </c>
      <c r="D115" s="7">
        <v>555.79999999999995</v>
      </c>
    </row>
    <row r="116" spans="1:4" ht="60" x14ac:dyDescent="0.25">
      <c r="A116" s="9" t="s">
        <v>8</v>
      </c>
      <c r="B116" s="8" t="s">
        <v>7</v>
      </c>
      <c r="C116" s="7">
        <v>216000</v>
      </c>
      <c r="D116" s="7"/>
    </row>
    <row r="117" spans="1:4" ht="45" x14ac:dyDescent="0.25">
      <c r="A117" s="9" t="s">
        <v>6</v>
      </c>
      <c r="B117" s="8" t="s">
        <v>5</v>
      </c>
      <c r="C117" s="7">
        <v>300</v>
      </c>
      <c r="D117" s="7">
        <v>600</v>
      </c>
    </row>
    <row r="118" spans="1:4" ht="45" x14ac:dyDescent="0.25">
      <c r="A118" s="9" t="s">
        <v>4</v>
      </c>
      <c r="B118" s="8" t="s">
        <v>3</v>
      </c>
      <c r="C118" s="7">
        <v>5000</v>
      </c>
      <c r="D118" s="7">
        <v>5000</v>
      </c>
    </row>
    <row r="119" spans="1:4" ht="75" x14ac:dyDescent="0.25">
      <c r="A119" s="9" t="s">
        <v>2</v>
      </c>
      <c r="B119" s="8" t="s">
        <v>1</v>
      </c>
      <c r="C119" s="7">
        <v>43.3</v>
      </c>
      <c r="D119" s="7">
        <v>43.4</v>
      </c>
    </row>
    <row r="120" spans="1:4" x14ac:dyDescent="0.25">
      <c r="A120" s="6"/>
      <c r="B120" s="5" t="s">
        <v>0</v>
      </c>
      <c r="C120" s="4">
        <f>+C14+C46</f>
        <v>30827948.300000001</v>
      </c>
      <c r="D120" s="4">
        <f>+D14+D46</f>
        <v>31276568.600000001</v>
      </c>
    </row>
    <row r="121" spans="1:4" x14ac:dyDescent="0.25">
      <c r="C121" s="4"/>
      <c r="D121" s="4"/>
    </row>
    <row r="123" spans="1:4" x14ac:dyDescent="0.25">
      <c r="C123" s="3"/>
    </row>
    <row r="124" spans="1:4" x14ac:dyDescent="0.25">
      <c r="C124" s="3"/>
    </row>
    <row r="130" spans="4:4" x14ac:dyDescent="0.25">
      <c r="D130" s="2"/>
    </row>
    <row r="131" spans="4:4" x14ac:dyDescent="0.25">
      <c r="D131" s="2"/>
    </row>
    <row r="132" spans="4:4" x14ac:dyDescent="0.25">
      <c r="D132" s="2"/>
    </row>
  </sheetData>
  <mergeCells count="5">
    <mergeCell ref="A7:D7"/>
    <mergeCell ref="A8:D8"/>
    <mergeCell ref="A10:A11"/>
    <mergeCell ref="B10:B11"/>
    <mergeCell ref="C10:D10"/>
  </mergeCells>
  <pageMargins left="0.51181102362204722" right="0.15748031496062992" top="0.31" bottom="0.27559055118110237" header="0.15748031496062992" footer="0.15748031496062992"/>
  <pageSetup paperSize="9" scale="81" fitToHeight="0" orientation="portrait" useFirstPageNumber="1" r:id="rId1"/>
  <headerFooter differentFirst="1" alignWithMargins="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Пр6 доходы21-22</vt:lpstr>
      <vt:lpstr>'Пр6 доходы21-22'!Заголовки_для_печати</vt:lpstr>
      <vt:lpstr>'Пр6 доходы21-22'!Область_печати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Ондар Алдынай Сергеевна</dc:creator>
  <cp:lastModifiedBy>Ондар Алдынай Сергеевна</cp:lastModifiedBy>
  <dcterms:created xsi:type="dcterms:W3CDTF">2019-11-05T02:19:00Z</dcterms:created>
  <dcterms:modified xsi:type="dcterms:W3CDTF">2019-11-05T02:19:19Z</dcterms:modified>
</cp:coreProperties>
</file>