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4240" windowHeight="11730"/>
  </bookViews>
  <sheets>
    <sheet name="на 01.10.2019" sheetId="1" r:id="rId1"/>
  </sheets>
  <definedNames>
    <definedName name="_xlnm.Print_Titles" localSheetId="0">'на 01.10.2019'!$B:$B</definedName>
    <definedName name="_xlnm.Print_Area" localSheetId="0">'на 01.10.2019'!$A$1:$AT$28</definedName>
  </definedNames>
  <calcPr calcId="144525"/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8" i="1"/>
  <c r="I8" i="1"/>
  <c r="AS12" i="1"/>
  <c r="AT12" i="1" s="1"/>
  <c r="AS13" i="1"/>
  <c r="AT13" i="1"/>
  <c r="AS16" i="1"/>
  <c r="AT16" i="1" s="1"/>
  <c r="AS20" i="1"/>
  <c r="AT20" i="1" s="1"/>
  <c r="AS21" i="1"/>
  <c r="AT21" i="1"/>
  <c r="AS24" i="1"/>
  <c r="AT24" i="1" s="1"/>
  <c r="AN27" i="1"/>
  <c r="AO27" i="1" s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8" i="1"/>
  <c r="AI27" i="1"/>
  <c r="AJ27" i="1" s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8" i="1"/>
  <c r="AD27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G9" i="1"/>
  <c r="AS9" i="1" s="1"/>
  <c r="AT9" i="1" s="1"/>
  <c r="G10" i="1"/>
  <c r="AS10" i="1" s="1"/>
  <c r="AT10" i="1" s="1"/>
  <c r="G11" i="1"/>
  <c r="AS11" i="1" s="1"/>
  <c r="AT11" i="1" s="1"/>
  <c r="G12" i="1"/>
  <c r="G13" i="1"/>
  <c r="G14" i="1"/>
  <c r="AS14" i="1" s="1"/>
  <c r="AT14" i="1" s="1"/>
  <c r="G15" i="1"/>
  <c r="AS15" i="1" s="1"/>
  <c r="AT15" i="1" s="1"/>
  <c r="G16" i="1"/>
  <c r="G17" i="1"/>
  <c r="AS17" i="1" s="1"/>
  <c r="AT17" i="1" s="1"/>
  <c r="G18" i="1"/>
  <c r="AS18" i="1" s="1"/>
  <c r="AT18" i="1" s="1"/>
  <c r="G19" i="1"/>
  <c r="AS19" i="1" s="1"/>
  <c r="AT19" i="1" s="1"/>
  <c r="G20" i="1"/>
  <c r="G21" i="1"/>
  <c r="G22" i="1"/>
  <c r="AS22" i="1" s="1"/>
  <c r="AT22" i="1" s="1"/>
  <c r="G23" i="1"/>
  <c r="AS23" i="1" s="1"/>
  <c r="AT23" i="1" s="1"/>
  <c r="G24" i="1"/>
  <c r="G25" i="1"/>
  <c r="AS25" i="1" s="1"/>
  <c r="AT25" i="1" s="1"/>
  <c r="G26" i="1"/>
  <c r="AS26" i="1" s="1"/>
  <c r="AT26" i="1" s="1"/>
  <c r="G8" i="1"/>
  <c r="AS8" i="1" s="1"/>
  <c r="AT8" i="1" s="1"/>
  <c r="T27" i="1"/>
  <c r="N27" i="1"/>
  <c r="I27" i="1" s="1"/>
  <c r="AM27" i="1"/>
  <c r="AL27" i="1"/>
  <c r="AK27" i="1"/>
  <c r="AH27" i="1"/>
  <c r="AG27" i="1"/>
  <c r="AF27" i="1"/>
  <c r="AC27" i="1"/>
  <c r="AB27" i="1"/>
  <c r="AE27" i="1" s="1"/>
  <c r="AA27" i="1"/>
  <c r="X27" i="1"/>
  <c r="W27" i="1"/>
  <c r="V27" i="1"/>
  <c r="S27" i="1"/>
  <c r="R27" i="1"/>
  <c r="Q27" i="1"/>
  <c r="M27" i="1"/>
  <c r="L27" i="1"/>
  <c r="K27" i="1"/>
  <c r="C27" i="1"/>
  <c r="F26" i="1"/>
  <c r="AR26" i="1" s="1"/>
  <c r="E26" i="1"/>
  <c r="AQ26" i="1" s="1"/>
  <c r="D26" i="1"/>
  <c r="AP26" i="1" s="1"/>
  <c r="F25" i="1"/>
  <c r="AR25" i="1" s="1"/>
  <c r="E25" i="1"/>
  <c r="D25" i="1"/>
  <c r="AP25" i="1" s="1"/>
  <c r="F24" i="1"/>
  <c r="AR24" i="1" s="1"/>
  <c r="E24" i="1"/>
  <c r="AQ24" i="1" s="1"/>
  <c r="D24" i="1"/>
  <c r="AP24" i="1" s="1"/>
  <c r="F23" i="1"/>
  <c r="AR23" i="1" s="1"/>
  <c r="E23" i="1"/>
  <c r="D23" i="1"/>
  <c r="AP23" i="1" s="1"/>
  <c r="F22" i="1"/>
  <c r="AR22" i="1" s="1"/>
  <c r="E22" i="1"/>
  <c r="D22" i="1"/>
  <c r="AP22" i="1" s="1"/>
  <c r="F21" i="1"/>
  <c r="AR21" i="1" s="1"/>
  <c r="E21" i="1"/>
  <c r="D21" i="1"/>
  <c r="AP21" i="1" s="1"/>
  <c r="F20" i="1"/>
  <c r="AR20" i="1" s="1"/>
  <c r="E20" i="1"/>
  <c r="AQ20" i="1" s="1"/>
  <c r="D20" i="1"/>
  <c r="AP20" i="1" s="1"/>
  <c r="F19" i="1"/>
  <c r="AR19" i="1" s="1"/>
  <c r="E19" i="1"/>
  <c r="D19" i="1"/>
  <c r="AP19" i="1" s="1"/>
  <c r="F18" i="1"/>
  <c r="AR18" i="1" s="1"/>
  <c r="E18" i="1"/>
  <c r="D18" i="1"/>
  <c r="AP18" i="1" s="1"/>
  <c r="F17" i="1"/>
  <c r="AR17" i="1" s="1"/>
  <c r="E17" i="1"/>
  <c r="D17" i="1"/>
  <c r="AP17" i="1" s="1"/>
  <c r="F16" i="1"/>
  <c r="AR16" i="1" s="1"/>
  <c r="E16" i="1"/>
  <c r="AQ16" i="1" s="1"/>
  <c r="D16" i="1"/>
  <c r="AP16" i="1" s="1"/>
  <c r="F15" i="1"/>
  <c r="AR15" i="1" s="1"/>
  <c r="E15" i="1"/>
  <c r="D15" i="1"/>
  <c r="AP15" i="1" s="1"/>
  <c r="F14" i="1"/>
  <c r="AR14" i="1" s="1"/>
  <c r="E14" i="1"/>
  <c r="D14" i="1"/>
  <c r="AP14" i="1" s="1"/>
  <c r="F13" i="1"/>
  <c r="AR13" i="1" s="1"/>
  <c r="E13" i="1"/>
  <c r="D13" i="1"/>
  <c r="AP13" i="1" s="1"/>
  <c r="F12" i="1"/>
  <c r="AR12" i="1" s="1"/>
  <c r="E12" i="1"/>
  <c r="AQ12" i="1" s="1"/>
  <c r="D12" i="1"/>
  <c r="AP12" i="1" s="1"/>
  <c r="F11" i="1"/>
  <c r="AR11" i="1" s="1"/>
  <c r="E11" i="1"/>
  <c r="D11" i="1"/>
  <c r="AP11" i="1" s="1"/>
  <c r="F10" i="1"/>
  <c r="AR10" i="1" s="1"/>
  <c r="E10" i="1"/>
  <c r="D10" i="1"/>
  <c r="AP10" i="1" s="1"/>
  <c r="F9" i="1"/>
  <c r="AR9" i="1" s="1"/>
  <c r="E9" i="1"/>
  <c r="D9" i="1"/>
  <c r="AP9" i="1" s="1"/>
  <c r="F8" i="1"/>
  <c r="E8" i="1"/>
  <c r="AQ8" i="1" s="1"/>
  <c r="D8" i="1"/>
  <c r="G27" i="1" l="1"/>
  <c r="AS27" i="1" s="1"/>
  <c r="AT27" i="1" s="1"/>
  <c r="Z27" i="1"/>
  <c r="U27" i="1"/>
  <c r="H24" i="1"/>
  <c r="H25" i="1"/>
  <c r="AQ13" i="1"/>
  <c r="O27" i="1"/>
  <c r="AQ21" i="1"/>
  <c r="D27" i="1"/>
  <c r="P9" i="1"/>
  <c r="F27" i="1"/>
  <c r="AP8" i="1"/>
  <c r="AQ9" i="1"/>
  <c r="H26" i="1"/>
  <c r="H22" i="1"/>
  <c r="H18" i="1"/>
  <c r="H14" i="1"/>
  <c r="H10" i="1"/>
  <c r="P17" i="1"/>
  <c r="H21" i="1"/>
  <c r="H17" i="1"/>
  <c r="H13" i="1"/>
  <c r="H9" i="1"/>
  <c r="H20" i="1"/>
  <c r="H16" i="1"/>
  <c r="H12" i="1"/>
  <c r="H8" i="1"/>
  <c r="P13" i="1"/>
  <c r="AQ17" i="1"/>
  <c r="P21" i="1"/>
  <c r="P25" i="1"/>
  <c r="H23" i="1"/>
  <c r="H19" i="1"/>
  <c r="H15" i="1"/>
  <c r="H11" i="1"/>
  <c r="AP27" i="1"/>
  <c r="AR8" i="1"/>
  <c r="AR27" i="1" s="1"/>
  <c r="P11" i="1"/>
  <c r="AQ11" i="1"/>
  <c r="P15" i="1"/>
  <c r="AQ15" i="1"/>
  <c r="P19" i="1"/>
  <c r="AQ19" i="1"/>
  <c r="P23" i="1"/>
  <c r="AQ23" i="1"/>
  <c r="E27" i="1"/>
  <c r="H27" i="1" s="1"/>
  <c r="P10" i="1"/>
  <c r="AQ10" i="1"/>
  <c r="P14" i="1"/>
  <c r="AQ14" i="1"/>
  <c r="P18" i="1"/>
  <c r="AQ18" i="1"/>
  <c r="P22" i="1"/>
  <c r="AQ22" i="1"/>
  <c r="P26" i="1"/>
  <c r="AQ25" i="1"/>
  <c r="P8" i="1"/>
  <c r="P12" i="1"/>
  <c r="P16" i="1"/>
  <c r="P20" i="1"/>
  <c r="P24" i="1"/>
  <c r="P27" i="1" l="1"/>
  <c r="Y27" i="1"/>
  <c r="J27" i="1" s="1"/>
  <c r="AQ27" i="1"/>
</calcChain>
</file>

<file path=xl/sharedStrings.xml><?xml version="1.0" encoding="utf-8"?>
<sst xmlns="http://schemas.openxmlformats.org/spreadsheetml/2006/main" count="75" uniqueCount="41">
  <si>
    <t>№</t>
  </si>
  <si>
    <t>Наименование кожууна</t>
  </si>
  <si>
    <t>Численность постоянного населения на 01.01.2019 г.</t>
  </si>
  <si>
    <t>Всего доходов</t>
  </si>
  <si>
    <t xml:space="preserve">Всего расходов </t>
  </si>
  <si>
    <t>Дефицит (-)/профицит (+)</t>
  </si>
  <si>
    <t>Собственные доходы</t>
  </si>
  <si>
    <t>Поступления из республиканского бюджета</t>
  </si>
  <si>
    <t>дотации</t>
  </si>
  <si>
    <t>субвенции общеобразовательным организациям</t>
  </si>
  <si>
    <t>субвенции дошкольным организациям</t>
  </si>
  <si>
    <t>Факт на 01.01.2019 г.</t>
  </si>
  <si>
    <t>Уточненный план на 2019 г.</t>
  </si>
  <si>
    <t>Факт на 01.10.2019 г.</t>
  </si>
  <si>
    <t>Бюджетная обеспеченность до выравнивания</t>
  </si>
  <si>
    <t>Бюджетная обеспеченность после выравнивания</t>
  </si>
  <si>
    <t>% от общего объема доходов</t>
  </si>
  <si>
    <t>% от собственных  доходов</t>
  </si>
  <si>
    <t xml:space="preserve">Бай-Тайгинский 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</si>
  <si>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</si>
  <si>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</si>
  <si>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</si>
  <si>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</si>
  <si>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</si>
  <si>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</si>
  <si>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</si>
  <si>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</si>
  <si>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</si>
  <si>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</si>
  <si>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</si>
  <si>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</si>
  <si>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</si>
  <si>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</si>
  <si>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</si>
  <si>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</si>
  <si>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</si>
  <si>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</si>
  <si>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Итого</t>
  </si>
  <si>
    <t>Прогноз на 2020 год</t>
  </si>
  <si>
    <t>Рост 20/19</t>
  </si>
  <si>
    <t>Оценка бюджетов кожуунов и гг. Кызыл и Ак-Довурак Республики Тыва по доходам и расходам в 2018-2020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</si>
</sst>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_ ;[Red]\-#,##0.0\ "/>
    <numFmt numFmtId="165" formatCode="#,##0.0"/>
    <numFmt numFmtId="166" formatCode="#,##0_ ;[Red]\-#,##0\ "/>
    <numFmt numFmtId="167" formatCode="&quot;Да&quot;;&quot;Да&quot;;&quot;Нет&quot;"/>
    <numFmt numFmtId="168" formatCode="_(* #,##0.00_);_(* \(#,##0.00\);_(* &quot;-&quot;??_);_(@_)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2">
    <xf numFmtId="0" fontId="0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1" fillId="21" borderId="3" applyNumberFormat="0" applyAlignment="0" applyProtection="0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2" borderId="4" applyNumberFormat="0">
      <alignment horizontal="right" vertical="top"/>
    </xf>
    <xf numFmtId="49" fontId="2" fillId="21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2" borderId="4">
      <alignment horizontal="left" vertical="top" wrapText="1"/>
    </xf>
    <xf numFmtId="0" fontId="13" fillId="0" borderId="4">
      <alignment horizontal="left" vertical="top" wrapText="1"/>
    </xf>
    <xf numFmtId="0" fontId="2" fillId="3" borderId="4">
      <alignment horizontal="left" vertical="top" wrapText="1"/>
    </xf>
    <xf numFmtId="0" fontId="2" fillId="23" borderId="4">
      <alignment horizontal="left" vertical="top" wrapText="1"/>
    </xf>
    <xf numFmtId="0" fontId="2" fillId="24" borderId="4">
      <alignment horizontal="left" vertical="top" wrapText="1"/>
    </xf>
    <xf numFmtId="0" fontId="2" fillId="25" borderId="4">
      <alignment horizontal="left" vertical="top" wrapText="1"/>
    </xf>
    <xf numFmtId="0" fontId="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6" borderId="9" applyNumberFormat="0" applyAlignment="0" applyProtection="0"/>
    <xf numFmtId="0" fontId="19" fillId="26" borderId="9" applyNumberFormat="0" applyAlignment="0" applyProtection="0"/>
    <xf numFmtId="0" fontId="19" fillId="26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2" borderId="10" applyNumberFormat="0">
      <alignment horizontal="right" vertical="top"/>
    </xf>
    <xf numFmtId="0" fontId="2" fillId="3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3" borderId="10" applyNumberFormat="0">
      <alignment horizontal="right" vertical="top"/>
    </xf>
    <xf numFmtId="0" fontId="2" fillId="0" borderId="4" applyNumberFormat="0">
      <alignment horizontal="right" vertical="top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9" fontId="5" fillId="0" borderId="0" applyFont="0" applyFill="0" applyBorder="0" applyAlignment="0" applyProtection="0"/>
    <xf numFmtId="49" fontId="27" fillId="27" borderId="4">
      <alignment horizontal="left" vertical="top" wrapText="1"/>
    </xf>
    <xf numFmtId="49" fontId="2" fillId="0" borderId="4">
      <alignment horizontal="left" vertical="top" wrapText="1"/>
    </xf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" fillId="25" borderId="4">
      <alignment horizontal="left" vertical="top" wrapText="1"/>
    </xf>
    <xf numFmtId="0" fontId="2" fillId="0" borderId="4">
      <alignment horizontal="left" vertical="top" wrapText="1"/>
    </xf>
  </cellStyleXfs>
  <cellXfs count="43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/>
    <xf numFmtId="164" fontId="6" fillId="2" borderId="0" xfId="2" applyNumberFormat="1" applyFont="1" applyFill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/>
    </xf>
    <xf numFmtId="0" fontId="4" fillId="2" borderId="0" xfId="3" applyFont="1" applyFill="1"/>
    <xf numFmtId="165" fontId="4" fillId="2" borderId="0" xfId="1" applyNumberFormat="1" applyFont="1" applyFill="1"/>
    <xf numFmtId="164" fontId="4" fillId="2" borderId="0" xfId="1" applyNumberFormat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166" fontId="4" fillId="2" borderId="1" xfId="4" applyNumberFormat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6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 wrapText="1"/>
    </xf>
    <xf numFmtId="166" fontId="4" fillId="2" borderId="1" xfId="4" quotePrefix="1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/>
    <xf numFmtId="0" fontId="6" fillId="2" borderId="1" xfId="2" applyFont="1" applyFill="1" applyBorder="1" applyAlignment="1">
      <alignment vertical="center"/>
    </xf>
    <xf numFmtId="166" fontId="6" fillId="2" borderId="1" xfId="2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0" fontId="6" fillId="2" borderId="0" xfId="1" applyFont="1" applyFill="1"/>
    <xf numFmtId="0" fontId="3" fillId="2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</cellXfs>
  <cellStyles count="292">
    <cellStyle name="20% - Акцент1 2 2" xfId="7"/>
    <cellStyle name="20% - Акцент1 3 2" xfId="8"/>
    <cellStyle name="20% - Акцент1 4 2" xfId="9"/>
    <cellStyle name="20% - Акцент2 2 2" xfId="10"/>
    <cellStyle name="20% - Акцент2 3 2" xfId="11"/>
    <cellStyle name="20% - Акцент2 4 2" xfId="12"/>
    <cellStyle name="20% - Акцент3 2 2" xfId="13"/>
    <cellStyle name="20% - Акцент3 3 2" xfId="14"/>
    <cellStyle name="20% - Акцент3 4 2" xfId="15"/>
    <cellStyle name="20% - Акцент4 2 2" xfId="16"/>
    <cellStyle name="20% - Акцент4 3 2" xfId="17"/>
    <cellStyle name="20% - Акцент4 4 2" xfId="18"/>
    <cellStyle name="20% - Акцент5 2 2" xfId="19"/>
    <cellStyle name="20% - Акцент5 3 2" xfId="20"/>
    <cellStyle name="20% - Акцент5 4 2" xfId="21"/>
    <cellStyle name="20% - Акцент6 2 2" xfId="22"/>
    <cellStyle name="20% - Акцент6 3 2" xfId="23"/>
    <cellStyle name="20% - Акцент6 4 2" xfId="24"/>
    <cellStyle name="40% - Акцент1 2 2" xfId="25"/>
    <cellStyle name="40% - Акцент1 3 2" xfId="26"/>
    <cellStyle name="40% - Акцент1 4 2" xfId="27"/>
    <cellStyle name="40% - Акцент2 2 2" xfId="28"/>
    <cellStyle name="40% - Акцент2 3 2" xfId="29"/>
    <cellStyle name="40% - Акцент2 4 2" xfId="30"/>
    <cellStyle name="40% - Акцент3 2 2" xfId="31"/>
    <cellStyle name="40% - Акцент3 3 2" xfId="32"/>
    <cellStyle name="40% - Акцент3 4 2" xfId="33"/>
    <cellStyle name="40% - Акцент4 2 2" xfId="34"/>
    <cellStyle name="40% - Акцент4 3 2" xfId="35"/>
    <cellStyle name="40% - Акцент4 4 2" xfId="36"/>
    <cellStyle name="40% - Акцент5 2 2" xfId="37"/>
    <cellStyle name="40% - Акцент5 3 2" xfId="38"/>
    <cellStyle name="40% - Акцент5 4 2" xfId="39"/>
    <cellStyle name="40% - Акцент6 2 2" xfId="40"/>
    <cellStyle name="40% - Акцент6 3 2" xfId="41"/>
    <cellStyle name="40% - Акцент6 4 2" xfId="42"/>
    <cellStyle name="60% - Акцент1 2 2" xfId="43"/>
    <cellStyle name="60% - Акцент1 3 2" xfId="44"/>
    <cellStyle name="60% - Акцент1 4 2" xfId="45"/>
    <cellStyle name="60% - Акцент2 2 2" xfId="46"/>
    <cellStyle name="60% - Акцент2 3 2" xfId="47"/>
    <cellStyle name="60% - Акцент2 4 2" xfId="48"/>
    <cellStyle name="60% - Акцент3 2 2" xfId="49"/>
    <cellStyle name="60% - Акцент3 3 2" xfId="50"/>
    <cellStyle name="60% - Акцент3 4 2" xfId="51"/>
    <cellStyle name="60% - Акцент4 2 2" xfId="52"/>
    <cellStyle name="60% - Акцент4 3 2" xfId="53"/>
    <cellStyle name="60% - Акцент4 4 2" xfId="54"/>
    <cellStyle name="60% - Акцент5 2 2" xfId="55"/>
    <cellStyle name="60% - Акцент5 3 2" xfId="56"/>
    <cellStyle name="60% - Акцент5 4 2" xfId="57"/>
    <cellStyle name="60% - Акцент6 2 2" xfId="58"/>
    <cellStyle name="60% - Акцент6 3 2" xfId="59"/>
    <cellStyle name="60% - Акцент6 4 2" xfId="60"/>
    <cellStyle name="Акцент1 2 2" xfId="61"/>
    <cellStyle name="Акцент1 3 2" xfId="62"/>
    <cellStyle name="Акцент1 4 2" xfId="63"/>
    <cellStyle name="Акцент2 2 2" xfId="64"/>
    <cellStyle name="Акцент2 3 2" xfId="65"/>
    <cellStyle name="Акцент2 4 2" xfId="66"/>
    <cellStyle name="Акцент3 2 2" xfId="67"/>
    <cellStyle name="Акцент3 3 2" xfId="68"/>
    <cellStyle name="Акцент3 4 2" xfId="69"/>
    <cellStyle name="Акцент4 2 2" xfId="70"/>
    <cellStyle name="Акцент4 3 2" xfId="71"/>
    <cellStyle name="Акцент4 4 2" xfId="72"/>
    <cellStyle name="Акцент5 2 2" xfId="73"/>
    <cellStyle name="Акцент5 3 2" xfId="74"/>
    <cellStyle name="Акцент5 4 2" xfId="75"/>
    <cellStyle name="Акцент6 2 2" xfId="76"/>
    <cellStyle name="Акцент6 3 2" xfId="77"/>
    <cellStyle name="Акцент6 4 2" xfId="78"/>
    <cellStyle name="Ввод  2 2" xfId="79"/>
    <cellStyle name="Ввод  3 2" xfId="80"/>
    <cellStyle name="Ввод  4 2" xfId="81"/>
    <cellStyle name="Вывод 2 2" xfId="82"/>
    <cellStyle name="Вывод 3 2" xfId="83"/>
    <cellStyle name="Вывод 4 2" xfId="84"/>
    <cellStyle name="Вычисление 2 2" xfId="85"/>
    <cellStyle name="Вычисление 3 2" xfId="86"/>
    <cellStyle name="Вычисление 4 2" xfId="87"/>
    <cellStyle name="Данные (редактируемые)" xfId="88"/>
    <cellStyle name="Данные (только для чтения)" xfId="89"/>
    <cellStyle name="Данные для удаления" xfId="90"/>
    <cellStyle name="Заголовки полей" xfId="91"/>
    <cellStyle name="Заголовки полей [печать]" xfId="92"/>
    <cellStyle name="Заголовок 1 2 2" xfId="93"/>
    <cellStyle name="Заголовок 1 3 2" xfId="94"/>
    <cellStyle name="Заголовок 1 4 2" xfId="95"/>
    <cellStyle name="Заголовок 2 2 2" xfId="96"/>
    <cellStyle name="Заголовок 2 3 2" xfId="97"/>
    <cellStyle name="Заголовок 2 4 2" xfId="98"/>
    <cellStyle name="Заголовок 3 2 2" xfId="99"/>
    <cellStyle name="Заголовок 3 3 2" xfId="100"/>
    <cellStyle name="Заголовок 3 4 2" xfId="101"/>
    <cellStyle name="Заголовок 4 2 2" xfId="102"/>
    <cellStyle name="Заголовок 4 3 2" xfId="103"/>
    <cellStyle name="Заголовок 4 4 2" xfId="104"/>
    <cellStyle name="Заголовок меры" xfId="105"/>
    <cellStyle name="Заголовок показателя [печать]" xfId="106"/>
    <cellStyle name="Заголовок показателя константы" xfId="107"/>
    <cellStyle name="Заголовок результата расчета" xfId="108"/>
    <cellStyle name="Заголовок свободного показателя" xfId="109"/>
    <cellStyle name="Значение фильтра" xfId="110"/>
    <cellStyle name="Значение фильтра [печать]" xfId="111"/>
    <cellStyle name="Информация о задаче" xfId="112"/>
    <cellStyle name="Итог 2 2" xfId="113"/>
    <cellStyle name="Итог 3 2" xfId="114"/>
    <cellStyle name="Итог 4 2" xfId="115"/>
    <cellStyle name="Контрольная ячейка 2 2" xfId="116"/>
    <cellStyle name="Контрольная ячейка 3 2" xfId="117"/>
    <cellStyle name="Контрольная ячейка 4 2" xfId="118"/>
    <cellStyle name="Название 2 2" xfId="119"/>
    <cellStyle name="Название 3 2" xfId="120"/>
    <cellStyle name="Название 4 2" xfId="121"/>
    <cellStyle name="Нейтральный 2 2" xfId="122"/>
    <cellStyle name="Нейтральный 3 2" xfId="123"/>
    <cellStyle name="Нейтральный 4 2" xfId="124"/>
    <cellStyle name="Обычный" xfId="0" builtinId="0"/>
    <cellStyle name="Обычный 10" xfId="125"/>
    <cellStyle name="Обычный 11" xfId="126"/>
    <cellStyle name="Обычный 12" xfId="127"/>
    <cellStyle name="Обычный 13" xfId="128"/>
    <cellStyle name="Обычный 14" xfId="129"/>
    <cellStyle name="Обычный 14 2" xfId="130"/>
    <cellStyle name="Обычный 15" xfId="131"/>
    <cellStyle name="Обычный 16" xfId="132"/>
    <cellStyle name="Обычный 17" xfId="133"/>
    <cellStyle name="Обычный 18" xfId="134"/>
    <cellStyle name="Обычный 2" xfId="5"/>
    <cellStyle name="Обычный 2 10" xfId="135"/>
    <cellStyle name="Обычный 2 10 2" xfId="136"/>
    <cellStyle name="Обычный 2 11" xfId="137"/>
    <cellStyle name="Обычный 2 11 2" xfId="138"/>
    <cellStyle name="Обычный 2 12" xfId="139"/>
    <cellStyle name="Обычный 2 13" xfId="140"/>
    <cellStyle name="Обычный 2 14" xfId="141"/>
    <cellStyle name="Обычный 2 15" xfId="142"/>
    <cellStyle name="Обычный 2 16" xfId="143"/>
    <cellStyle name="Обычный 2 17" xfId="144"/>
    <cellStyle name="Обычный 2 18" xfId="145"/>
    <cellStyle name="Обычный 2 19" xfId="146"/>
    <cellStyle name="Обычный 2 2" xfId="147"/>
    <cellStyle name="Обычный 2 2 2" xfId="148"/>
    <cellStyle name="Обычный 2 2 3" xfId="149"/>
    <cellStyle name="Обычный 2 2 4" xfId="150"/>
    <cellStyle name="Обычный 2 2 5" xfId="151"/>
    <cellStyle name="Обычный 2 2 6" xfId="152"/>
    <cellStyle name="Обычный 2 20" xfId="153"/>
    <cellStyle name="Обычный 2 21" xfId="154"/>
    <cellStyle name="Обычный 2 22" xfId="155"/>
    <cellStyle name="Обычный 2 23" xfId="156"/>
    <cellStyle name="Обычный 2 24" xfId="157"/>
    <cellStyle name="Обычный 2 25" xfId="158"/>
    <cellStyle name="Обычный 2 26" xfId="159"/>
    <cellStyle name="Обычный 2 27" xfId="160"/>
    <cellStyle name="Обычный 2 28" xfId="161"/>
    <cellStyle name="Обычный 2 29" xfId="162"/>
    <cellStyle name="Обычный 2 3" xfId="163"/>
    <cellStyle name="Обычный 2 3 2" xfId="164"/>
    <cellStyle name="Обычный 2 3 3" xfId="165"/>
    <cellStyle name="Обычный 2 30" xfId="166"/>
    <cellStyle name="Обычный 2 31" xfId="167"/>
    <cellStyle name="Обычный 2 32" xfId="168"/>
    <cellStyle name="Обычный 2 33" xfId="169"/>
    <cellStyle name="Обычный 2 34" xfId="170"/>
    <cellStyle name="Обычный 2 35" xfId="171"/>
    <cellStyle name="Обычный 2 36" xfId="172"/>
    <cellStyle name="Обычный 2 37" xfId="173"/>
    <cellStyle name="Обычный 2 38" xfId="174"/>
    <cellStyle name="Обычный 2 39" xfId="175"/>
    <cellStyle name="Обычный 2 4" xfId="176"/>
    <cellStyle name="Обычный 2 4 2" xfId="177"/>
    <cellStyle name="Обычный 2 4 3" xfId="178"/>
    <cellStyle name="Обычный 2 40" xfId="179"/>
    <cellStyle name="Обычный 2 41" xfId="180"/>
    <cellStyle name="Обычный 2 42" xfId="181"/>
    <cellStyle name="Обычный 2 43" xfId="182"/>
    <cellStyle name="Обычный 2 44" xfId="183"/>
    <cellStyle name="Обычный 2 45" xfId="184"/>
    <cellStyle name="Обычный 2 46" xfId="185"/>
    <cellStyle name="Обычный 2 47" xfId="186"/>
    <cellStyle name="Обычный 2 48" xfId="187"/>
    <cellStyle name="Обычный 2 49" xfId="188"/>
    <cellStyle name="Обычный 2 5" xfId="189"/>
    <cellStyle name="Обычный 2 5 2" xfId="190"/>
    <cellStyle name="Обычный 2 50" xfId="191"/>
    <cellStyle name="Обычный 2 51" xfId="192"/>
    <cellStyle name="Обычный 2 52" xfId="193"/>
    <cellStyle name="Обычный 2 53" xfId="194"/>
    <cellStyle name="Обычный 2 54" xfId="195"/>
    <cellStyle name="Обычный 2 55" xfId="196"/>
    <cellStyle name="Обычный 2 56" xfId="197"/>
    <cellStyle name="Обычный 2 57" xfId="198"/>
    <cellStyle name="Обычный 2 58" xfId="199"/>
    <cellStyle name="Обычный 2 59" xfId="200"/>
    <cellStyle name="Обычный 2 6" xfId="201"/>
    <cellStyle name="Обычный 2 60" xfId="202"/>
    <cellStyle name="Обычный 2 61" xfId="203"/>
    <cellStyle name="Обычный 2 62" xfId="204"/>
    <cellStyle name="Обычный 2 63" xfId="205"/>
    <cellStyle name="Обычный 2 64" xfId="206"/>
    <cellStyle name="Обычный 2 65" xfId="207"/>
    <cellStyle name="Обычный 2 66" xfId="208"/>
    <cellStyle name="Обычный 2 67" xfId="209"/>
    <cellStyle name="Обычный 2 68" xfId="210"/>
    <cellStyle name="Обычный 2 69" xfId="211"/>
    <cellStyle name="Обычный 2 7" xfId="212"/>
    <cellStyle name="Обычный 2 7 2" xfId="213"/>
    <cellStyle name="Обычный 2 70" xfId="214"/>
    <cellStyle name="Обычный 2 71" xfId="215"/>
    <cellStyle name="Обычный 2 72" xfId="216"/>
    <cellStyle name="Обычный 2 73" xfId="217"/>
    <cellStyle name="Обычный 2 74" xfId="218"/>
    <cellStyle name="Обычный 2 75" xfId="219"/>
    <cellStyle name="Обычный 2 76" xfId="220"/>
    <cellStyle name="Обычный 2 77" xfId="221"/>
    <cellStyle name="Обычный 2 78" xfId="222"/>
    <cellStyle name="Обычный 2 79" xfId="223"/>
    <cellStyle name="Обычный 2 79 2" xfId="224"/>
    <cellStyle name="Обычный 2 8" xfId="225"/>
    <cellStyle name="Обычный 2 8 2" xfId="226"/>
    <cellStyle name="Обычный 2 9" xfId="227"/>
    <cellStyle name="Обычный 2 9 2" xfId="228"/>
    <cellStyle name="Обычный 3" xfId="229"/>
    <cellStyle name="Обычный 3 2" xfId="230"/>
    <cellStyle name="Обычный 3 3" xfId="231"/>
    <cellStyle name="Обычный 3 3 2" xfId="232"/>
    <cellStyle name="Обычный 3 4" xfId="233"/>
    <cellStyle name="Обычный 4" xfId="234"/>
    <cellStyle name="Обычный 4 2" xfId="235"/>
    <cellStyle name="Обычный 4 2 2" xfId="236"/>
    <cellStyle name="Обычный 4 3" xfId="237"/>
    <cellStyle name="Обычный 5" xfId="238"/>
    <cellStyle name="Обычный 5 2" xfId="239"/>
    <cellStyle name="Обычный 5 2 2" xfId="240"/>
    <cellStyle name="Обычный 5 3" xfId="241"/>
    <cellStyle name="Обычный 5 3 2" xfId="242"/>
    <cellStyle name="Обычный 6" xfId="243"/>
    <cellStyle name="Обычный 6 2" xfId="244"/>
    <cellStyle name="Обычный 6 2 2" xfId="245"/>
    <cellStyle name="Обычный 6 3" xfId="246"/>
    <cellStyle name="Обычный 7" xfId="247"/>
    <cellStyle name="Обычный 7 2" xfId="248"/>
    <cellStyle name="Обычный 8" xfId="249"/>
    <cellStyle name="Обычный 8 2" xfId="250"/>
    <cellStyle name="Обычный 9" xfId="251"/>
    <cellStyle name="Обычный 9 2" xfId="252"/>
    <cellStyle name="Обычный_Bud-2000" xfId="4"/>
    <cellStyle name="Обычный_Оценка за 1 квартал 2" xfId="3"/>
    <cellStyle name="Обычный_Оценка МО" xfId="1"/>
    <cellStyle name="Обычный_оценка!!! 2" xfId="2"/>
    <cellStyle name="Обычный_прил.финпом 2" xfId="6"/>
    <cellStyle name="Отдельная ячейка" xfId="253"/>
    <cellStyle name="Отдельная ячейка - константа" xfId="254"/>
    <cellStyle name="Отдельная ячейка - константа [печать]" xfId="255"/>
    <cellStyle name="Отдельная ячейка [печать]" xfId="256"/>
    <cellStyle name="Отдельная ячейка-результат" xfId="257"/>
    <cellStyle name="Отдельная ячейка-результат [печать]" xfId="258"/>
    <cellStyle name="Плохой 2 2" xfId="259"/>
    <cellStyle name="Плохой 3 2" xfId="260"/>
    <cellStyle name="Плохой 4 2" xfId="261"/>
    <cellStyle name="Пояснение 2 2" xfId="262"/>
    <cellStyle name="Пояснение 3 2" xfId="263"/>
    <cellStyle name="Пояснение 4 2" xfId="264"/>
    <cellStyle name="Примечание 2 2" xfId="265"/>
    <cellStyle name="Примечание 3 2" xfId="266"/>
    <cellStyle name="Примечание 4 2" xfId="267"/>
    <cellStyle name="Процентный 2" xfId="268"/>
    <cellStyle name="Свойства элементов измерения" xfId="269"/>
    <cellStyle name="Свойства элементов измерения [печать]" xfId="270"/>
    <cellStyle name="Связанная ячейка 2 2" xfId="271"/>
    <cellStyle name="Связанная ячейка 3 2" xfId="272"/>
    <cellStyle name="Связанная ячейка 4 2" xfId="273"/>
    <cellStyle name="Текст предупреждения 2 2" xfId="274"/>
    <cellStyle name="Текст предупреждения 3 2" xfId="275"/>
    <cellStyle name="Текст предупреждения 4 2" xfId="276"/>
    <cellStyle name="Финансовый 2" xfId="277"/>
    <cellStyle name="Финансовый 2 2" xfId="278"/>
    <cellStyle name="Финансовый 2 3" xfId="279"/>
    <cellStyle name="Финансовый 3 2" xfId="280"/>
    <cellStyle name="Финансовый 3 3" xfId="281"/>
    <cellStyle name="Финансовый 4 2" xfId="282"/>
    <cellStyle name="Финансовый 4 3" xfId="283"/>
    <cellStyle name="Финансовый 5 2" xfId="284"/>
    <cellStyle name="Финансовый 6" xfId="285"/>
    <cellStyle name="Финансовый 7" xfId="286"/>
    <cellStyle name="Хороший 2 2" xfId="287"/>
    <cellStyle name="Хороший 3 2" xfId="288"/>
    <cellStyle name="Хороший 4 2" xfId="289"/>
    <cellStyle name="Элементы осей" xfId="290"/>
    <cellStyle name="Элементы осей [печать]" xfId="2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X30"/>
  <sheetViews>
    <sheetView tabSelected="1" view="pageBreakPreview" zoomScale="60" zoomScaleNormal="10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G19" sqref="G19"/>
    </sheetView>
  </sheetViews>
  <sheetFormatPr defaultRowHeight="18.75" x14ac:dyDescent="0.3"/>
  <cols>
    <col min="1" max="1" width="4.42578125" style="2" customWidth="1"/>
    <col min="2" max="2" width="25.7109375" style="2" customWidth="1"/>
    <col min="3" max="3" width="21.140625" style="2" customWidth="1"/>
    <col min="4" max="4" width="18.28515625" style="2" customWidth="1"/>
    <col min="5" max="5" width="18.85546875" style="2" customWidth="1"/>
    <col min="6" max="7" width="18.5703125" style="2" customWidth="1"/>
    <col min="8" max="8" width="17" style="2" customWidth="1"/>
    <col min="9" max="10" width="22.42578125" style="2" customWidth="1"/>
    <col min="11" max="11" width="21" style="2" customWidth="1"/>
    <col min="12" max="12" width="18.7109375" style="2" customWidth="1"/>
    <col min="13" max="13" width="21.140625" style="2" customWidth="1"/>
    <col min="14" max="14" width="20" style="2" customWidth="1"/>
    <col min="15" max="15" width="17.85546875" style="2" customWidth="1"/>
    <col min="16" max="16" width="11.5703125" style="2" hidden="1" customWidth="1"/>
    <col min="17" max="17" width="21.28515625" style="2" customWidth="1"/>
    <col min="18" max="18" width="19.28515625" style="2" customWidth="1"/>
    <col min="19" max="19" width="19" style="2" customWidth="1"/>
    <col min="20" max="20" width="23.7109375" style="2" customWidth="1"/>
    <col min="21" max="21" width="14.28515625" style="2" customWidth="1"/>
    <col min="22" max="22" width="20.7109375" style="2" customWidth="1"/>
    <col min="23" max="23" width="19.5703125" style="2" customWidth="1"/>
    <col min="24" max="24" width="18.85546875" style="2" customWidth="1"/>
    <col min="25" max="25" width="22" style="2" customWidth="1"/>
    <col min="26" max="26" width="13.7109375" style="2" customWidth="1"/>
    <col min="27" max="27" width="18.28515625" style="2" customWidth="1"/>
    <col min="28" max="28" width="21.5703125" style="2" customWidth="1"/>
    <col min="29" max="29" width="18.85546875" style="2" customWidth="1"/>
    <col min="30" max="30" width="22.85546875" style="2" customWidth="1"/>
    <col min="31" max="31" width="16.7109375" style="2" customWidth="1"/>
    <col min="32" max="32" width="17.42578125" style="2" customWidth="1"/>
    <col min="33" max="33" width="20.7109375" style="2" customWidth="1"/>
    <col min="34" max="34" width="18.140625" style="2" customWidth="1"/>
    <col min="35" max="35" width="18.85546875" style="2" customWidth="1"/>
    <col min="36" max="36" width="17.28515625" style="2" customWidth="1"/>
    <col min="37" max="37" width="17.42578125" style="2" customWidth="1"/>
    <col min="38" max="38" width="20.7109375" style="2" customWidth="1"/>
    <col min="39" max="39" width="16.85546875" style="2" customWidth="1"/>
    <col min="40" max="40" width="20.85546875" style="2" customWidth="1"/>
    <col min="41" max="41" width="17.7109375" style="2" customWidth="1"/>
    <col min="42" max="42" width="21.28515625" style="2" customWidth="1"/>
    <col min="43" max="43" width="20.42578125" style="2" customWidth="1"/>
    <col min="44" max="44" width="18.140625" style="2" customWidth="1"/>
    <col min="45" max="45" width="20.7109375" style="2" customWidth="1"/>
    <col min="46" max="46" width="16.85546875" style="2" customWidth="1"/>
    <col min="47" max="47" width="15.85546875" style="2" customWidth="1"/>
    <col min="48" max="48" width="12.42578125" style="2" customWidth="1"/>
    <col min="49" max="16384" width="9.140625" style="2"/>
  </cols>
  <sheetData>
    <row r="2" spans="1:50" ht="56.25" customHeight="1" x14ac:dyDescent="0.3">
      <c r="A2" s="1"/>
      <c r="C2" s="37" t="s">
        <v>40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4"/>
      <c r="S2" s="4"/>
      <c r="T2" s="4"/>
      <c r="U2" s="4"/>
      <c r="V2" s="4"/>
      <c r="W2" s="5"/>
      <c r="X2" s="5"/>
      <c r="Y2" s="5"/>
      <c r="Z2" s="5"/>
      <c r="AA2" s="4"/>
      <c r="AB2" s="5"/>
      <c r="AC2" s="5"/>
      <c r="AD2" s="5"/>
      <c r="AE2" s="5"/>
      <c r="AF2" s="4"/>
      <c r="AG2" s="4"/>
      <c r="AH2" s="4"/>
      <c r="AI2" s="4"/>
      <c r="AJ2" s="1"/>
      <c r="AK2" s="4"/>
      <c r="AL2" s="4"/>
      <c r="AM2" s="4"/>
      <c r="AN2" s="4"/>
      <c r="AO2" s="5"/>
      <c r="AP2" s="4"/>
    </row>
    <row r="3" spans="1:50" ht="23.25" customHeight="1" x14ac:dyDescent="0.3">
      <c r="B3" s="6"/>
      <c r="C3" s="6"/>
      <c r="D3" s="7"/>
      <c r="H3" s="7"/>
      <c r="I3" s="7"/>
      <c r="J3" s="7"/>
      <c r="K3" s="8"/>
      <c r="V3" s="9"/>
    </row>
    <row r="4" spans="1:50" s="10" customFormat="1" ht="18.75" customHeight="1" x14ac:dyDescent="0.2">
      <c r="A4" s="38" t="s">
        <v>0</v>
      </c>
      <c r="B4" s="38" t="s">
        <v>1</v>
      </c>
      <c r="C4" s="38" t="s">
        <v>2</v>
      </c>
      <c r="D4" s="38" t="s">
        <v>3</v>
      </c>
      <c r="E4" s="38"/>
      <c r="F4" s="38"/>
      <c r="G4" s="38"/>
      <c r="H4" s="38"/>
      <c r="I4" s="39">
        <v>2019</v>
      </c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 t="s">
        <v>4</v>
      </c>
      <c r="AL4" s="38"/>
      <c r="AM4" s="38"/>
      <c r="AN4" s="38"/>
      <c r="AO4" s="38"/>
      <c r="AP4" s="40" t="s">
        <v>5</v>
      </c>
      <c r="AQ4" s="40"/>
      <c r="AR4" s="40"/>
      <c r="AS4" s="40"/>
      <c r="AT4" s="40"/>
    </row>
    <row r="5" spans="1:50" s="10" customFormat="1" ht="18.75" customHeight="1" x14ac:dyDescent="0.2">
      <c r="A5" s="38"/>
      <c r="B5" s="38"/>
      <c r="C5" s="38"/>
      <c r="D5" s="38"/>
      <c r="E5" s="38"/>
      <c r="F5" s="38"/>
      <c r="G5" s="38"/>
      <c r="H5" s="38"/>
      <c r="I5" s="39"/>
      <c r="J5" s="39"/>
      <c r="K5" s="40" t="s">
        <v>6</v>
      </c>
      <c r="L5" s="40"/>
      <c r="M5" s="40"/>
      <c r="N5" s="40"/>
      <c r="O5" s="40"/>
      <c r="P5" s="40"/>
      <c r="Q5" s="40" t="s">
        <v>7</v>
      </c>
      <c r="R5" s="40"/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38"/>
      <c r="AL5" s="38"/>
      <c r="AM5" s="38"/>
      <c r="AN5" s="38"/>
      <c r="AO5" s="38"/>
      <c r="AP5" s="40"/>
      <c r="AQ5" s="40"/>
      <c r="AR5" s="40"/>
      <c r="AS5" s="40"/>
      <c r="AT5" s="40"/>
    </row>
    <row r="6" spans="1:50" s="10" customFormat="1" ht="18.75" customHeight="1" x14ac:dyDescent="0.2">
      <c r="A6" s="38"/>
      <c r="B6" s="38"/>
      <c r="C6" s="38"/>
      <c r="D6" s="38"/>
      <c r="E6" s="38"/>
      <c r="F6" s="38"/>
      <c r="G6" s="38"/>
      <c r="H6" s="38"/>
      <c r="I6" s="39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 t="s">
        <v>8</v>
      </c>
      <c r="W6" s="40"/>
      <c r="X6" s="40"/>
      <c r="Y6" s="40"/>
      <c r="Z6" s="40"/>
      <c r="AA6" s="42" t="s">
        <v>9</v>
      </c>
      <c r="AB6" s="42"/>
      <c r="AC6" s="42"/>
      <c r="AD6" s="42"/>
      <c r="AE6" s="42"/>
      <c r="AF6" s="42" t="s">
        <v>10</v>
      </c>
      <c r="AG6" s="42"/>
      <c r="AH6" s="42"/>
      <c r="AI6" s="42"/>
      <c r="AJ6" s="42"/>
      <c r="AK6" s="38"/>
      <c r="AL6" s="38"/>
      <c r="AM6" s="38"/>
      <c r="AN6" s="38"/>
      <c r="AO6" s="38"/>
      <c r="AP6" s="40"/>
      <c r="AQ6" s="40"/>
      <c r="AR6" s="40"/>
      <c r="AS6" s="40"/>
      <c r="AT6" s="40"/>
    </row>
    <row r="7" spans="1:50" s="13" customFormat="1" ht="103.5" customHeight="1" x14ac:dyDescent="0.2">
      <c r="A7" s="38"/>
      <c r="B7" s="38"/>
      <c r="C7" s="38"/>
      <c r="D7" s="11" t="s">
        <v>11</v>
      </c>
      <c r="E7" s="11" t="s">
        <v>12</v>
      </c>
      <c r="F7" s="11" t="s">
        <v>13</v>
      </c>
      <c r="G7" s="11" t="s">
        <v>38</v>
      </c>
      <c r="H7" s="11" t="s">
        <v>39</v>
      </c>
      <c r="I7" s="12" t="s">
        <v>14</v>
      </c>
      <c r="J7" s="12" t="s">
        <v>15</v>
      </c>
      <c r="K7" s="11" t="s">
        <v>11</v>
      </c>
      <c r="L7" s="11" t="s">
        <v>12</v>
      </c>
      <c r="M7" s="11" t="s">
        <v>13</v>
      </c>
      <c r="N7" s="11" t="s">
        <v>38</v>
      </c>
      <c r="O7" s="11" t="s">
        <v>39</v>
      </c>
      <c r="P7" s="11" t="s">
        <v>16</v>
      </c>
      <c r="Q7" s="11" t="s">
        <v>11</v>
      </c>
      <c r="R7" s="11" t="s">
        <v>12</v>
      </c>
      <c r="S7" s="11" t="s">
        <v>13</v>
      </c>
      <c r="T7" s="11" t="s">
        <v>38</v>
      </c>
      <c r="U7" s="11" t="s">
        <v>39</v>
      </c>
      <c r="V7" s="11" t="s">
        <v>11</v>
      </c>
      <c r="W7" s="11" t="s">
        <v>12</v>
      </c>
      <c r="X7" s="11" t="s">
        <v>13</v>
      </c>
      <c r="Y7" s="11" t="s">
        <v>38</v>
      </c>
      <c r="Z7" s="11" t="s">
        <v>39</v>
      </c>
      <c r="AA7" s="11" t="s">
        <v>11</v>
      </c>
      <c r="AB7" s="11" t="s">
        <v>12</v>
      </c>
      <c r="AC7" s="11" t="s">
        <v>13</v>
      </c>
      <c r="AD7" s="11" t="s">
        <v>38</v>
      </c>
      <c r="AE7" s="11" t="s">
        <v>39</v>
      </c>
      <c r="AF7" s="11" t="s">
        <v>11</v>
      </c>
      <c r="AG7" s="11" t="s">
        <v>12</v>
      </c>
      <c r="AH7" s="11" t="s">
        <v>13</v>
      </c>
      <c r="AI7" s="11" t="s">
        <v>38</v>
      </c>
      <c r="AJ7" s="11" t="s">
        <v>39</v>
      </c>
      <c r="AK7" s="11" t="s">
        <v>11</v>
      </c>
      <c r="AL7" s="11" t="s">
        <v>12</v>
      </c>
      <c r="AM7" s="11" t="s">
        <v>13</v>
      </c>
      <c r="AN7" s="11" t="s">
        <v>38</v>
      </c>
      <c r="AO7" s="11" t="s">
        <v>39</v>
      </c>
      <c r="AP7" s="11" t="s">
        <v>11</v>
      </c>
      <c r="AQ7" s="11" t="s">
        <v>12</v>
      </c>
      <c r="AR7" s="11" t="s">
        <v>13</v>
      </c>
      <c r="AS7" s="11" t="s">
        <v>38</v>
      </c>
      <c r="AT7" s="11" t="s">
        <v>17</v>
      </c>
    </row>
    <row r="8" spans="1:50" ht="20.25" customHeight="1" x14ac:dyDescent="0.3">
      <c r="A8" s="14">
        <v>1</v>
      </c>
      <c r="B8" s="15" t="s">
        <v>18</v>
      </c>
      <c r="C8" s="16">
        <v>10563</v>
      </c>
      <c r="D8" s="17">
        <f>K8+Q8</f>
        <v>569363.51136999996</v>
      </c>
      <c r="E8" s="18">
        <f>L8+R8</f>
        <v>602307.21750000003</v>
      </c>
      <c r="F8" s="18">
        <f>M8+S8</f>
        <v>452477.57095000002</v>
      </c>
      <c r="G8" s="18">
        <f>N8+T8</f>
        <v>633521.19848108815</v>
      </c>
      <c r="H8" s="17">
        <f>G8/E8*100</f>
        <v>105.18240194939854</v>
      </c>
      <c r="I8" s="18">
        <f>N8/C8</f>
        <v>4.1289406418631067</v>
      </c>
      <c r="J8" s="18">
        <f>+(N8+Y8)/C8</f>
        <v>22.207696677080374</v>
      </c>
      <c r="K8" s="17">
        <v>39239.737670000002</v>
      </c>
      <c r="L8" s="17">
        <v>41114</v>
      </c>
      <c r="M8" s="17">
        <v>28830.029780000001</v>
      </c>
      <c r="N8" s="19">
        <v>43614</v>
      </c>
      <c r="O8" s="19">
        <f>N8/L8*100</f>
        <v>106.08065379189571</v>
      </c>
      <c r="P8" s="17">
        <f>L8/E8*100</f>
        <v>6.8260845637301362</v>
      </c>
      <c r="Q8" s="20">
        <v>530123.77370000002</v>
      </c>
      <c r="R8" s="17">
        <v>561193.21750000003</v>
      </c>
      <c r="S8" s="17">
        <v>423647.54117000004</v>
      </c>
      <c r="T8" s="21">
        <v>589907.19848108815</v>
      </c>
      <c r="U8" s="21">
        <f>T8/R8*100</f>
        <v>105.11659444299826</v>
      </c>
      <c r="V8" s="22">
        <v>198656</v>
      </c>
      <c r="W8" s="18">
        <v>192227.20000000001</v>
      </c>
      <c r="X8" s="18">
        <v>150438.20000000001</v>
      </c>
      <c r="Y8" s="17">
        <v>190965.9</v>
      </c>
      <c r="Z8" s="17">
        <f>Y8/W8*100</f>
        <v>99.343849361588781</v>
      </c>
      <c r="AA8" s="23">
        <v>177698</v>
      </c>
      <c r="AB8" s="23">
        <v>185619</v>
      </c>
      <c r="AC8" s="18">
        <v>151888.38</v>
      </c>
      <c r="AD8" s="18">
        <v>211224.50032369001</v>
      </c>
      <c r="AE8" s="18">
        <f>AD8/AB8*100</f>
        <v>113.79465481641967</v>
      </c>
      <c r="AF8" s="23">
        <v>45699.75</v>
      </c>
      <c r="AG8" s="23">
        <v>49602</v>
      </c>
      <c r="AH8" s="18">
        <v>40460.75</v>
      </c>
      <c r="AI8" s="23">
        <v>58459.852316625009</v>
      </c>
      <c r="AJ8" s="18">
        <f>AI8/AG8*100</f>
        <v>117.85785314427848</v>
      </c>
      <c r="AK8" s="17">
        <v>569204.19629999995</v>
      </c>
      <c r="AL8" s="17">
        <v>606537.50537000003</v>
      </c>
      <c r="AM8" s="17">
        <v>441958.86294999998</v>
      </c>
      <c r="AN8" s="17">
        <v>635701.89848108811</v>
      </c>
      <c r="AO8" s="19">
        <f>AN8/AL8*100</f>
        <v>104.80834125719846</v>
      </c>
      <c r="AP8" s="21">
        <f>D8-AK8</f>
        <v>159.31507000001147</v>
      </c>
      <c r="AQ8" s="21">
        <f>E8-AL8</f>
        <v>-4230.2878700000001</v>
      </c>
      <c r="AR8" s="21">
        <f>F8-AM8</f>
        <v>10518.708000000042</v>
      </c>
      <c r="AS8" s="21">
        <f>G8-AN8</f>
        <v>-2180.6999999999534</v>
      </c>
      <c r="AT8" s="21">
        <f>AS8/N8*100</f>
        <v>-4.9999999999998934</v>
      </c>
      <c r="AU8"/>
      <c r="AV8"/>
      <c r="AW8" s="8"/>
      <c r="AX8" s="8"/>
    </row>
    <row r="9" spans="1:50" ht="20.25" customHeight="1" x14ac:dyDescent="0.3">
      <c r="A9" s="14">
        <v>2</v>
      </c>
      <c r="B9" s="15" t="s">
        <v>19</v>
      </c>
      <c r="C9" s="16">
        <v>12362</v>
      </c>
      <c r="D9" s="17">
        <f t="shared" ref="D9:F26" si="0">K9+Q9</f>
        <v>678692.67446000001</v>
      </c>
      <c r="E9" s="18">
        <f t="shared" si="0"/>
        <v>709000.68579999998</v>
      </c>
      <c r="F9" s="18">
        <f t="shared" si="0"/>
        <v>551486.26665999996</v>
      </c>
      <c r="G9" s="18">
        <f t="shared" ref="G9:G26" si="1">N9+T9</f>
        <v>751307.13858842547</v>
      </c>
      <c r="H9" s="17">
        <f t="shared" ref="H9:H26" si="2">G9/E9*100</f>
        <v>105.96705385985474</v>
      </c>
      <c r="I9" s="18">
        <f t="shared" ref="I9:I27" si="3">N9/C9</f>
        <v>4.2499595534703118</v>
      </c>
      <c r="J9" s="18">
        <f t="shared" ref="J9:J27" si="4">+(N9+Y9)/C9</f>
        <v>20.957976055654424</v>
      </c>
      <c r="K9" s="17">
        <v>46731.637860000003</v>
      </c>
      <c r="L9" s="17">
        <v>49000</v>
      </c>
      <c r="M9" s="17">
        <v>34403.06293</v>
      </c>
      <c r="N9" s="19">
        <v>52538</v>
      </c>
      <c r="O9" s="19">
        <f t="shared" ref="O9:O26" si="5">N9/L9*100</f>
        <v>107.2204081632653</v>
      </c>
      <c r="P9" s="17">
        <f t="shared" ref="P9:P27" si="6">L9/E9*100</f>
        <v>6.9111357691721995</v>
      </c>
      <c r="Q9" s="20">
        <v>631961.03659999999</v>
      </c>
      <c r="R9" s="17">
        <v>660000.68579999998</v>
      </c>
      <c r="S9" s="17">
        <v>517083.20373000001</v>
      </c>
      <c r="T9" s="21">
        <v>698769.13858842547</v>
      </c>
      <c r="U9" s="21">
        <f t="shared" ref="U9:U26" si="7">T9/R9*100</f>
        <v>105.87400189462433</v>
      </c>
      <c r="V9" s="22">
        <v>196184.9</v>
      </c>
      <c r="W9" s="18">
        <v>222677</v>
      </c>
      <c r="X9" s="18">
        <v>166783.59999999998</v>
      </c>
      <c r="Y9" s="17">
        <v>206544.5</v>
      </c>
      <c r="Z9" s="17">
        <f t="shared" ref="Z9:Z25" si="8">Y9/W9*100</f>
        <v>92.75520148017084</v>
      </c>
      <c r="AA9" s="23">
        <v>223076</v>
      </c>
      <c r="AB9" s="23">
        <v>223966</v>
      </c>
      <c r="AC9" s="18">
        <v>194568.30100000001</v>
      </c>
      <c r="AD9" s="18">
        <v>255819</v>
      </c>
      <c r="AE9" s="18">
        <f t="shared" ref="AE9:AE27" si="9">AD9/AB9*100</f>
        <v>114.22224801978871</v>
      </c>
      <c r="AF9" s="23">
        <v>85483</v>
      </c>
      <c r="AG9" s="23">
        <v>69759</v>
      </c>
      <c r="AH9" s="18">
        <v>59237</v>
      </c>
      <c r="AI9" s="23">
        <v>84842.243783249985</v>
      </c>
      <c r="AJ9" s="18">
        <f t="shared" ref="AJ9:AJ27" si="10">AI9/AG9*100</f>
        <v>121.6219323431385</v>
      </c>
      <c r="AK9" s="17">
        <v>678330.32250000001</v>
      </c>
      <c r="AL9" s="17">
        <v>711283.13579999993</v>
      </c>
      <c r="AM9" s="17">
        <v>535202.13875000004</v>
      </c>
      <c r="AN9" s="17">
        <v>753934.03858842549</v>
      </c>
      <c r="AO9" s="19">
        <f t="shared" ref="AO9:AO27" si="11">AN9/AL9*100</f>
        <v>105.99633263348144</v>
      </c>
      <c r="AP9" s="21">
        <f t="shared" ref="AP9:AP26" si="12">D9-AK9</f>
        <v>362.35195999999996</v>
      </c>
      <c r="AQ9" s="21">
        <f t="shared" ref="AQ9:AQ26" si="13">E9-AL9</f>
        <v>-2282.4499999999534</v>
      </c>
      <c r="AR9" s="21">
        <f t="shared" ref="AR9:AR26" si="14">F9-AM9</f>
        <v>16284.127909999923</v>
      </c>
      <c r="AS9" s="21">
        <f t="shared" ref="AS9:AS27" si="15">G9-AN9</f>
        <v>-2626.9000000000233</v>
      </c>
      <c r="AT9" s="21">
        <f t="shared" ref="AT9:AT27" si="16">AS9/N9*100</f>
        <v>-5.0000000000000444</v>
      </c>
      <c r="AU9"/>
      <c r="AV9"/>
      <c r="AW9" s="8"/>
      <c r="AX9" s="8"/>
    </row>
    <row r="10" spans="1:50" ht="20.25" customHeight="1" x14ac:dyDescent="0.3">
      <c r="A10" s="14">
        <v>3</v>
      </c>
      <c r="B10" s="15" t="s">
        <v>20</v>
      </c>
      <c r="C10" s="16">
        <v>20247</v>
      </c>
      <c r="D10" s="17">
        <f t="shared" si="0"/>
        <v>985663.50329999998</v>
      </c>
      <c r="E10" s="18">
        <f t="shared" si="0"/>
        <v>1053613.7217999999</v>
      </c>
      <c r="F10" s="18">
        <f t="shared" si="0"/>
        <v>806875.72936</v>
      </c>
      <c r="G10" s="18">
        <f t="shared" si="1"/>
        <v>1090370.3940355764</v>
      </c>
      <c r="H10" s="17">
        <f t="shared" si="2"/>
        <v>103.48862884708649</v>
      </c>
      <c r="I10" s="18">
        <f t="shared" si="3"/>
        <v>5.9314466340692444</v>
      </c>
      <c r="J10" s="18">
        <f t="shared" si="4"/>
        <v>14.687785844816515</v>
      </c>
      <c r="K10" s="24">
        <v>113927.7867</v>
      </c>
      <c r="L10" s="17">
        <v>115355</v>
      </c>
      <c r="M10" s="17">
        <v>81403.268620000003</v>
      </c>
      <c r="N10" s="19">
        <v>120094</v>
      </c>
      <c r="O10" s="19">
        <f t="shared" si="5"/>
        <v>104.10818776819384</v>
      </c>
      <c r="P10" s="17">
        <f t="shared" si="6"/>
        <v>10.948509649525713</v>
      </c>
      <c r="Q10" s="20">
        <v>871735.71660000004</v>
      </c>
      <c r="R10" s="17">
        <v>938258.72179999994</v>
      </c>
      <c r="S10" s="17">
        <v>725472.46074000001</v>
      </c>
      <c r="T10" s="21">
        <v>970276.39403557638</v>
      </c>
      <c r="U10" s="21">
        <f t="shared" si="7"/>
        <v>103.41245665951841</v>
      </c>
      <c r="V10" s="22">
        <v>235202.2</v>
      </c>
      <c r="W10" s="18">
        <v>208788.2</v>
      </c>
      <c r="X10" s="18">
        <v>163314.1</v>
      </c>
      <c r="Y10" s="17">
        <v>177289.60000000001</v>
      </c>
      <c r="Z10" s="17">
        <f t="shared" si="8"/>
        <v>84.913611018247195</v>
      </c>
      <c r="AA10" s="23">
        <v>341644.6</v>
      </c>
      <c r="AB10" s="23">
        <v>381707</v>
      </c>
      <c r="AC10" s="18">
        <v>315094.7</v>
      </c>
      <c r="AD10" s="18">
        <v>434065</v>
      </c>
      <c r="AE10" s="18">
        <f t="shared" si="9"/>
        <v>113.71680372641843</v>
      </c>
      <c r="AF10" s="23">
        <v>105713.4</v>
      </c>
      <c r="AG10" s="23">
        <v>119833</v>
      </c>
      <c r="AH10" s="18">
        <v>98586.6</v>
      </c>
      <c r="AI10" s="23">
        <v>134496.20421307505</v>
      </c>
      <c r="AJ10" s="18">
        <f t="shared" si="10"/>
        <v>112.23636578661558</v>
      </c>
      <c r="AK10" s="17">
        <v>985744.30260000005</v>
      </c>
      <c r="AL10" s="17">
        <v>1058924.2537</v>
      </c>
      <c r="AM10" s="17">
        <v>792066.78312000004</v>
      </c>
      <c r="AN10" s="17">
        <v>1096375.0940355763</v>
      </c>
      <c r="AO10" s="19">
        <f t="shared" si="11"/>
        <v>103.53668736972629</v>
      </c>
      <c r="AP10" s="21">
        <f t="shared" si="12"/>
        <v>-80.799300000071526</v>
      </c>
      <c r="AQ10" s="21">
        <f t="shared" si="13"/>
        <v>-5310.53190000006</v>
      </c>
      <c r="AR10" s="21">
        <f t="shared" si="14"/>
        <v>14808.946239999961</v>
      </c>
      <c r="AS10" s="21">
        <f t="shared" si="15"/>
        <v>-6004.6999999999534</v>
      </c>
      <c r="AT10" s="21">
        <f t="shared" si="16"/>
        <v>-4.9999999999999618</v>
      </c>
      <c r="AU10"/>
      <c r="AV10"/>
      <c r="AW10" s="8"/>
      <c r="AX10" s="8"/>
    </row>
    <row r="11" spans="1:50" ht="20.25" customHeight="1" x14ac:dyDescent="0.3">
      <c r="A11" s="14">
        <v>4</v>
      </c>
      <c r="B11" s="15" t="s">
        <v>21</v>
      </c>
      <c r="C11" s="16">
        <v>11912</v>
      </c>
      <c r="D11" s="17">
        <f t="shared" si="0"/>
        <v>688526.94978000002</v>
      </c>
      <c r="E11" s="18">
        <f t="shared" si="0"/>
        <v>698113.22375</v>
      </c>
      <c r="F11" s="18">
        <f t="shared" si="0"/>
        <v>549393.02968000004</v>
      </c>
      <c r="G11" s="18">
        <f t="shared" si="1"/>
        <v>730762.27098474023</v>
      </c>
      <c r="H11" s="17">
        <f t="shared" si="2"/>
        <v>104.67675530616107</v>
      </c>
      <c r="I11" s="18">
        <f t="shared" si="3"/>
        <v>7.6866185359301546</v>
      </c>
      <c r="J11" s="18">
        <f t="shared" si="4"/>
        <v>19.822011417058427</v>
      </c>
      <c r="K11" s="24">
        <v>83329.97898</v>
      </c>
      <c r="L11" s="17">
        <v>85954</v>
      </c>
      <c r="M11" s="17">
        <v>64249.168960000003</v>
      </c>
      <c r="N11" s="19">
        <v>91563</v>
      </c>
      <c r="O11" s="19">
        <f t="shared" si="5"/>
        <v>106.52558345161364</v>
      </c>
      <c r="P11" s="17">
        <f t="shared" si="6"/>
        <v>12.312329443967219</v>
      </c>
      <c r="Q11" s="20">
        <v>605196.97080000001</v>
      </c>
      <c r="R11" s="17">
        <v>612159.22375</v>
      </c>
      <c r="S11" s="17">
        <v>485143.86072000006</v>
      </c>
      <c r="T11" s="21">
        <v>639199.27098474023</v>
      </c>
      <c r="U11" s="21">
        <f t="shared" si="7"/>
        <v>104.41715916148364</v>
      </c>
      <c r="V11" s="22">
        <v>167431.70000000001</v>
      </c>
      <c r="W11" s="18">
        <v>166236.70000000001</v>
      </c>
      <c r="X11" s="18">
        <v>123750.7</v>
      </c>
      <c r="Y11" s="17">
        <v>144556.79999999999</v>
      </c>
      <c r="Z11" s="17">
        <f t="shared" si="8"/>
        <v>86.958415319842118</v>
      </c>
      <c r="AA11" s="23">
        <v>226963.7</v>
      </c>
      <c r="AB11" s="23">
        <v>225349</v>
      </c>
      <c r="AC11" s="18">
        <v>202979.3</v>
      </c>
      <c r="AD11" s="18">
        <v>255657</v>
      </c>
      <c r="AE11" s="18">
        <f t="shared" si="9"/>
        <v>113.44936076929561</v>
      </c>
      <c r="AF11" s="23">
        <v>87404.6</v>
      </c>
      <c r="AG11" s="23">
        <v>78250</v>
      </c>
      <c r="AH11" s="18">
        <v>68005</v>
      </c>
      <c r="AI11" s="23">
        <v>100241.1397405532</v>
      </c>
      <c r="AJ11" s="18">
        <f t="shared" si="10"/>
        <v>128.10369295917343</v>
      </c>
      <c r="AK11" s="17">
        <v>685644.89839999995</v>
      </c>
      <c r="AL11" s="17">
        <v>700822.72097000002</v>
      </c>
      <c r="AM11" s="17">
        <v>542914.38841000001</v>
      </c>
      <c r="AN11" s="17">
        <v>735340.47098474018</v>
      </c>
      <c r="AO11" s="19">
        <f t="shared" si="11"/>
        <v>104.92531834112977</v>
      </c>
      <c r="AP11" s="21">
        <f t="shared" si="12"/>
        <v>2882.0513800000772</v>
      </c>
      <c r="AQ11" s="21">
        <f t="shared" si="13"/>
        <v>-2709.4972200000193</v>
      </c>
      <c r="AR11" s="21">
        <f t="shared" si="14"/>
        <v>6478.6412700000219</v>
      </c>
      <c r="AS11" s="21">
        <f t="shared" si="15"/>
        <v>-4578.1999999999534</v>
      </c>
      <c r="AT11" s="21">
        <f t="shared" si="16"/>
        <v>-5.0000546072102852</v>
      </c>
      <c r="AU11"/>
      <c r="AV11"/>
      <c r="AW11" s="8"/>
      <c r="AX11" s="8"/>
    </row>
    <row r="12" spans="1:50" ht="20.25" customHeight="1" x14ac:dyDescent="0.3">
      <c r="A12" s="14">
        <v>5</v>
      </c>
      <c r="B12" s="15" t="s">
        <v>22</v>
      </c>
      <c r="C12" s="16">
        <v>32646</v>
      </c>
      <c r="D12" s="17">
        <f t="shared" si="0"/>
        <v>1123533.3447</v>
      </c>
      <c r="E12" s="18">
        <f t="shared" si="0"/>
        <v>1183550.4345</v>
      </c>
      <c r="F12" s="18">
        <f t="shared" si="0"/>
        <v>921801.93371000001</v>
      </c>
      <c r="G12" s="18">
        <f t="shared" si="1"/>
        <v>1184594.878766024</v>
      </c>
      <c r="H12" s="17">
        <f t="shared" si="2"/>
        <v>100.08824670547017</v>
      </c>
      <c r="I12" s="18">
        <f t="shared" si="3"/>
        <v>4.5249341420082096</v>
      </c>
      <c r="J12" s="18">
        <f t="shared" si="4"/>
        <v>9.700180726582122</v>
      </c>
      <c r="K12" s="24">
        <v>146322.55059999999</v>
      </c>
      <c r="L12" s="17">
        <v>155368.6</v>
      </c>
      <c r="M12" s="17">
        <v>104414.61433</v>
      </c>
      <c r="N12" s="19">
        <v>147721</v>
      </c>
      <c r="O12" s="19">
        <f t="shared" si="5"/>
        <v>95.077769896877484</v>
      </c>
      <c r="P12" s="17">
        <f t="shared" si="6"/>
        <v>13.127332428857303</v>
      </c>
      <c r="Q12" s="20">
        <v>977210.79410000006</v>
      </c>
      <c r="R12" s="17">
        <v>1028181.8345</v>
      </c>
      <c r="S12" s="17">
        <v>817387.31938</v>
      </c>
      <c r="T12" s="21">
        <v>1036873.878766024</v>
      </c>
      <c r="U12" s="21">
        <f t="shared" si="7"/>
        <v>100.8453800655067</v>
      </c>
      <c r="V12" s="22">
        <v>260005.6</v>
      </c>
      <c r="W12" s="18">
        <v>184845.3</v>
      </c>
      <c r="X12" s="18">
        <v>149294</v>
      </c>
      <c r="Y12" s="17">
        <v>168951.1</v>
      </c>
      <c r="Z12" s="17">
        <f t="shared" si="8"/>
        <v>91.401350210148706</v>
      </c>
      <c r="AA12" s="23">
        <v>338579.20000000001</v>
      </c>
      <c r="AB12" s="23">
        <v>391501</v>
      </c>
      <c r="AC12" s="18">
        <v>327466.59999999998</v>
      </c>
      <c r="AD12" s="18">
        <v>444220</v>
      </c>
      <c r="AE12" s="18">
        <f t="shared" si="9"/>
        <v>113.46586598757091</v>
      </c>
      <c r="AF12" s="23">
        <v>133188.79999999999</v>
      </c>
      <c r="AG12" s="23">
        <v>131779</v>
      </c>
      <c r="AH12" s="18">
        <v>115889</v>
      </c>
      <c r="AI12" s="23">
        <v>150638.062063972</v>
      </c>
      <c r="AJ12" s="18">
        <f t="shared" si="10"/>
        <v>114.31112852880352</v>
      </c>
      <c r="AK12" s="17">
        <v>1119522.06</v>
      </c>
      <c r="AL12" s="17">
        <v>1204713.4498299998</v>
      </c>
      <c r="AM12" s="17">
        <v>870284.35111000005</v>
      </c>
      <c r="AN12" s="17">
        <v>1191980.9787660241</v>
      </c>
      <c r="AO12" s="19">
        <f t="shared" si="11"/>
        <v>98.943112068204059</v>
      </c>
      <c r="AP12" s="21">
        <f t="shared" si="12"/>
        <v>4011.2846999999601</v>
      </c>
      <c r="AQ12" s="21">
        <f t="shared" si="13"/>
        <v>-21163.015329999849</v>
      </c>
      <c r="AR12" s="21">
        <f t="shared" si="14"/>
        <v>51517.582599999965</v>
      </c>
      <c r="AS12" s="21">
        <f t="shared" si="15"/>
        <v>-7386.1000000000931</v>
      </c>
      <c r="AT12" s="21">
        <f t="shared" si="16"/>
        <v>-5.0000338475911299</v>
      </c>
      <c r="AU12"/>
      <c r="AV12"/>
      <c r="AW12" s="8"/>
      <c r="AX12" s="8"/>
    </row>
    <row r="13" spans="1:50" ht="20.25" customHeight="1" x14ac:dyDescent="0.3">
      <c r="A13" s="14">
        <v>6</v>
      </c>
      <c r="B13" s="15" t="s">
        <v>23</v>
      </c>
      <c r="C13" s="16">
        <v>6067</v>
      </c>
      <c r="D13" s="17">
        <f t="shared" si="0"/>
        <v>492596.41104000004</v>
      </c>
      <c r="E13" s="18">
        <f t="shared" si="0"/>
        <v>431101.06319999998</v>
      </c>
      <c r="F13" s="18">
        <f t="shared" si="0"/>
        <v>345174.61650000006</v>
      </c>
      <c r="G13" s="18">
        <f t="shared" si="1"/>
        <v>469586.8311240733</v>
      </c>
      <c r="H13" s="17">
        <f t="shared" si="2"/>
        <v>108.92731918552904</v>
      </c>
      <c r="I13" s="18">
        <f t="shared" si="3"/>
        <v>7.4442063622877868</v>
      </c>
      <c r="J13" s="18">
        <f t="shared" si="4"/>
        <v>28.037580352727872</v>
      </c>
      <c r="K13" s="24">
        <v>41763.079940000003</v>
      </c>
      <c r="L13" s="17">
        <v>42972</v>
      </c>
      <c r="M13" s="17">
        <v>30466.163140000001</v>
      </c>
      <c r="N13" s="19">
        <v>45164</v>
      </c>
      <c r="O13" s="19">
        <f t="shared" si="5"/>
        <v>105.10099599739364</v>
      </c>
      <c r="P13" s="17">
        <f t="shared" si="6"/>
        <v>9.9679642822091754</v>
      </c>
      <c r="Q13" s="20">
        <v>450833.33110000001</v>
      </c>
      <c r="R13" s="17">
        <v>388129.06319999998</v>
      </c>
      <c r="S13" s="17">
        <v>314708.45336000004</v>
      </c>
      <c r="T13" s="21">
        <v>424422.8311240733</v>
      </c>
      <c r="U13" s="21">
        <f t="shared" si="7"/>
        <v>109.35095342380259</v>
      </c>
      <c r="V13" s="22">
        <v>132933.9</v>
      </c>
      <c r="W13" s="18">
        <v>110774.29999999999</v>
      </c>
      <c r="X13" s="18">
        <v>96360.8</v>
      </c>
      <c r="Y13" s="17">
        <v>124940</v>
      </c>
      <c r="Z13" s="17">
        <f t="shared" si="8"/>
        <v>112.78789394290915</v>
      </c>
      <c r="AA13" s="23">
        <v>133330.79999999999</v>
      </c>
      <c r="AB13" s="23">
        <v>133041.4</v>
      </c>
      <c r="AC13" s="18">
        <v>114013.8</v>
      </c>
      <c r="AD13" s="18">
        <v>138672</v>
      </c>
      <c r="AE13" s="18">
        <f t="shared" si="9"/>
        <v>104.23221643789076</v>
      </c>
      <c r="AF13" s="23">
        <v>41979.7</v>
      </c>
      <c r="AG13" s="23">
        <v>49398.8</v>
      </c>
      <c r="AH13" s="18">
        <v>40266.6</v>
      </c>
      <c r="AI13" s="23">
        <v>52909.999767080255</v>
      </c>
      <c r="AJ13" s="18">
        <f t="shared" si="10"/>
        <v>107.10786449687089</v>
      </c>
      <c r="AK13" s="17">
        <v>490639.48910000001</v>
      </c>
      <c r="AL13" s="17">
        <v>434162.90226</v>
      </c>
      <c r="AM13" s="17">
        <v>338693.87176999997</v>
      </c>
      <c r="AN13" s="17">
        <v>471845.03112407331</v>
      </c>
      <c r="AO13" s="19">
        <f t="shared" si="11"/>
        <v>108.67926040385349</v>
      </c>
      <c r="AP13" s="21">
        <f t="shared" si="12"/>
        <v>1956.9219400000293</v>
      </c>
      <c r="AQ13" s="21">
        <f t="shared" si="13"/>
        <v>-3061.8390600000275</v>
      </c>
      <c r="AR13" s="21">
        <f t="shared" si="14"/>
        <v>6480.7447300000931</v>
      </c>
      <c r="AS13" s="21">
        <f t="shared" si="15"/>
        <v>-2258.2000000000116</v>
      </c>
      <c r="AT13" s="21">
        <f t="shared" si="16"/>
        <v>-5.0000000000000258</v>
      </c>
      <c r="AU13"/>
      <c r="AV13"/>
      <c r="AW13" s="8"/>
      <c r="AX13" s="8"/>
    </row>
    <row r="14" spans="1:50" ht="20.25" customHeight="1" x14ac:dyDescent="0.3">
      <c r="A14" s="14">
        <v>7</v>
      </c>
      <c r="B14" s="15" t="s">
        <v>24</v>
      </c>
      <c r="C14" s="16">
        <v>7012</v>
      </c>
      <c r="D14" s="17">
        <f t="shared" si="0"/>
        <v>463761.59948999999</v>
      </c>
      <c r="E14" s="18">
        <f t="shared" si="0"/>
        <v>492726.42881000001</v>
      </c>
      <c r="F14" s="18">
        <f t="shared" si="0"/>
        <v>377530.46402000001</v>
      </c>
      <c r="G14" s="18">
        <f t="shared" si="1"/>
        <v>518930.39913180412</v>
      </c>
      <c r="H14" s="17">
        <f t="shared" si="2"/>
        <v>105.31815806696024</v>
      </c>
      <c r="I14" s="18">
        <f t="shared" si="3"/>
        <v>5.3907586993725038</v>
      </c>
      <c r="J14" s="18">
        <f t="shared" si="4"/>
        <v>27.797960638904737</v>
      </c>
      <c r="K14" s="24">
        <v>33907.049489999998</v>
      </c>
      <c r="L14" s="17">
        <v>35699</v>
      </c>
      <c r="M14" s="17">
        <v>25032.71688</v>
      </c>
      <c r="N14" s="19">
        <v>37800</v>
      </c>
      <c r="O14" s="19">
        <f t="shared" si="5"/>
        <v>105.88531891649626</v>
      </c>
      <c r="P14" s="17">
        <f t="shared" si="6"/>
        <v>7.2451969110359764</v>
      </c>
      <c r="Q14" s="20">
        <v>429854.55</v>
      </c>
      <c r="R14" s="17">
        <v>457027.42881000001</v>
      </c>
      <c r="S14" s="17">
        <v>352497.74713999999</v>
      </c>
      <c r="T14" s="21">
        <v>481130.39913180412</v>
      </c>
      <c r="U14" s="21">
        <f t="shared" si="7"/>
        <v>105.27385640388434</v>
      </c>
      <c r="V14" s="22">
        <v>177030.6</v>
      </c>
      <c r="W14" s="18">
        <v>156383.5</v>
      </c>
      <c r="X14" s="18">
        <v>122470.39999999999</v>
      </c>
      <c r="Y14" s="17">
        <v>157119.30000000002</v>
      </c>
      <c r="Z14" s="17">
        <f t="shared" si="8"/>
        <v>100.47050999625921</v>
      </c>
      <c r="AA14" s="23">
        <v>130714</v>
      </c>
      <c r="AB14" s="23">
        <v>154388</v>
      </c>
      <c r="AC14" s="18">
        <v>122167.75</v>
      </c>
      <c r="AD14" s="18">
        <v>175951</v>
      </c>
      <c r="AE14" s="18">
        <f t="shared" si="9"/>
        <v>113.96675907453948</v>
      </c>
      <c r="AF14" s="23">
        <v>48125</v>
      </c>
      <c r="AG14" s="23">
        <v>56588</v>
      </c>
      <c r="AH14" s="18">
        <v>45150.2</v>
      </c>
      <c r="AI14" s="23">
        <v>64389.389600318747</v>
      </c>
      <c r="AJ14" s="18">
        <f t="shared" si="10"/>
        <v>113.78629674192186</v>
      </c>
      <c r="AK14" s="17">
        <v>462656.78320000001</v>
      </c>
      <c r="AL14" s="17">
        <v>494146.92792000005</v>
      </c>
      <c r="AM14" s="17">
        <v>368428.52062000002</v>
      </c>
      <c r="AN14" s="17">
        <v>520820.39913180412</v>
      </c>
      <c r="AO14" s="19">
        <f t="shared" si="11"/>
        <v>105.39788263464067</v>
      </c>
      <c r="AP14" s="21">
        <f t="shared" si="12"/>
        <v>1104.8162899999879</v>
      </c>
      <c r="AQ14" s="21">
        <f t="shared" si="13"/>
        <v>-1420.4991100000334</v>
      </c>
      <c r="AR14" s="21">
        <f t="shared" si="14"/>
        <v>9101.9433999999892</v>
      </c>
      <c r="AS14" s="21">
        <f t="shared" si="15"/>
        <v>-1890</v>
      </c>
      <c r="AT14" s="21">
        <f t="shared" si="16"/>
        <v>-5</v>
      </c>
      <c r="AU14"/>
      <c r="AV14"/>
      <c r="AW14" s="8"/>
      <c r="AX14" s="8"/>
    </row>
    <row r="15" spans="1:50" ht="20.25" customHeight="1" x14ac:dyDescent="0.3">
      <c r="A15" s="14">
        <v>8</v>
      </c>
      <c r="B15" s="15" t="s">
        <v>25</v>
      </c>
      <c r="C15" s="16">
        <v>10055</v>
      </c>
      <c r="D15" s="17">
        <f t="shared" si="0"/>
        <v>536207.21658999997</v>
      </c>
      <c r="E15" s="18">
        <f t="shared" si="0"/>
        <v>533091.60080000001</v>
      </c>
      <c r="F15" s="18">
        <f t="shared" si="0"/>
        <v>423598.02096999995</v>
      </c>
      <c r="G15" s="18">
        <f t="shared" si="1"/>
        <v>603330.58494904148</v>
      </c>
      <c r="H15" s="17">
        <f t="shared" si="2"/>
        <v>113.17578143111527</v>
      </c>
      <c r="I15" s="18">
        <f t="shared" si="3"/>
        <v>6</v>
      </c>
      <c r="J15" s="18">
        <f t="shared" si="4"/>
        <v>20.341601193436102</v>
      </c>
      <c r="K15" s="24">
        <v>57897.545189999997</v>
      </c>
      <c r="L15" s="17">
        <v>57512</v>
      </c>
      <c r="M15" s="17">
        <v>41748.237200000003</v>
      </c>
      <c r="N15" s="19">
        <v>60330</v>
      </c>
      <c r="O15" s="19">
        <f t="shared" si="5"/>
        <v>104.89984698845458</v>
      </c>
      <c r="P15" s="17">
        <f t="shared" si="6"/>
        <v>10.788389821504012</v>
      </c>
      <c r="Q15" s="20">
        <v>478309.67139999999</v>
      </c>
      <c r="R15" s="17">
        <v>475579.60080000001</v>
      </c>
      <c r="S15" s="17">
        <v>381849.78376999998</v>
      </c>
      <c r="T15" s="21">
        <v>543000.58494904148</v>
      </c>
      <c r="U15" s="21">
        <f t="shared" si="7"/>
        <v>114.17659294797942</v>
      </c>
      <c r="V15" s="22">
        <v>152331.4</v>
      </c>
      <c r="W15" s="18">
        <v>146906.1</v>
      </c>
      <c r="X15" s="18">
        <v>112818.09999999999</v>
      </c>
      <c r="Y15" s="17">
        <v>144204.79999999999</v>
      </c>
      <c r="Z15" s="17">
        <f t="shared" si="8"/>
        <v>98.161206376045641</v>
      </c>
      <c r="AA15" s="23">
        <v>189137.8</v>
      </c>
      <c r="AB15" s="23">
        <v>191188</v>
      </c>
      <c r="AC15" s="18">
        <v>161170.29999999999</v>
      </c>
      <c r="AD15" s="18">
        <v>217975</v>
      </c>
      <c r="AE15" s="18">
        <f t="shared" si="9"/>
        <v>114.01081657844634</v>
      </c>
      <c r="AF15" s="23">
        <v>46091</v>
      </c>
      <c r="AG15" s="23">
        <v>40641</v>
      </c>
      <c r="AH15" s="18">
        <v>38499.200000000004</v>
      </c>
      <c r="AI15" s="23">
        <v>53941.02538947</v>
      </c>
      <c r="AJ15" s="18">
        <f t="shared" si="10"/>
        <v>132.72563517007455</v>
      </c>
      <c r="AK15" s="17">
        <v>534176.02599999995</v>
      </c>
      <c r="AL15" s="17">
        <v>535855.51225999999</v>
      </c>
      <c r="AM15" s="17">
        <v>419204.81939999998</v>
      </c>
      <c r="AN15" s="17">
        <v>606347.08494904148</v>
      </c>
      <c r="AO15" s="19">
        <f t="shared" si="11"/>
        <v>113.15495895371859</v>
      </c>
      <c r="AP15" s="21">
        <f t="shared" si="12"/>
        <v>2031.1905900000129</v>
      </c>
      <c r="AQ15" s="21">
        <f t="shared" si="13"/>
        <v>-2763.9114599999739</v>
      </c>
      <c r="AR15" s="21">
        <f t="shared" si="14"/>
        <v>4393.2015699999756</v>
      </c>
      <c r="AS15" s="21">
        <f t="shared" si="15"/>
        <v>-3016.5</v>
      </c>
      <c r="AT15" s="21">
        <f t="shared" si="16"/>
        <v>-5</v>
      </c>
      <c r="AU15"/>
      <c r="AV15"/>
      <c r="AW15" s="8"/>
      <c r="AX15" s="8"/>
    </row>
    <row r="16" spans="1:50" ht="20.25" customHeight="1" x14ac:dyDescent="0.3">
      <c r="A16" s="14">
        <v>9</v>
      </c>
      <c r="B16" s="15" t="s">
        <v>26</v>
      </c>
      <c r="C16" s="16">
        <v>8081</v>
      </c>
      <c r="D16" s="17">
        <f t="shared" si="0"/>
        <v>502585.09804999997</v>
      </c>
      <c r="E16" s="18">
        <f t="shared" si="0"/>
        <v>538153.41850000003</v>
      </c>
      <c r="F16" s="18">
        <f t="shared" si="0"/>
        <v>424281.29919999995</v>
      </c>
      <c r="G16" s="18">
        <f t="shared" si="1"/>
        <v>586401.54726168537</v>
      </c>
      <c r="H16" s="17">
        <f t="shared" si="2"/>
        <v>108.96549703171408</v>
      </c>
      <c r="I16" s="18">
        <f t="shared" si="3"/>
        <v>5.8078208142556615</v>
      </c>
      <c r="J16" s="18">
        <f t="shared" si="4"/>
        <v>25.06325949758693</v>
      </c>
      <c r="K16" s="24">
        <v>42163.550750000002</v>
      </c>
      <c r="L16" s="17">
        <v>43009</v>
      </c>
      <c r="M16" s="17">
        <v>32054.47494</v>
      </c>
      <c r="N16" s="19">
        <v>46933</v>
      </c>
      <c r="O16" s="19">
        <f t="shared" si="5"/>
        <v>109.12367178962543</v>
      </c>
      <c r="P16" s="17">
        <f t="shared" si="6"/>
        <v>7.9919588952680778</v>
      </c>
      <c r="Q16" s="20">
        <v>460421.54729999998</v>
      </c>
      <c r="R16" s="17">
        <v>495144.41850000003</v>
      </c>
      <c r="S16" s="17">
        <v>392226.82425999996</v>
      </c>
      <c r="T16" s="21">
        <v>539468.54726168537</v>
      </c>
      <c r="U16" s="21">
        <f t="shared" si="7"/>
        <v>108.95175773079735</v>
      </c>
      <c r="V16" s="22">
        <v>167296.9</v>
      </c>
      <c r="W16" s="18">
        <v>155940.29999999999</v>
      </c>
      <c r="X16" s="18">
        <v>120717.1</v>
      </c>
      <c r="Y16" s="17">
        <v>155603.19999999998</v>
      </c>
      <c r="Z16" s="17">
        <f t="shared" si="8"/>
        <v>99.783827528868414</v>
      </c>
      <c r="AA16" s="23">
        <v>171937.5</v>
      </c>
      <c r="AB16" s="23">
        <v>192415</v>
      </c>
      <c r="AC16" s="18">
        <v>165073.5</v>
      </c>
      <c r="AD16" s="18">
        <v>219007</v>
      </c>
      <c r="AE16" s="18">
        <f t="shared" si="9"/>
        <v>113.82012836837046</v>
      </c>
      <c r="AF16" s="23">
        <v>43129</v>
      </c>
      <c r="AG16" s="23">
        <v>51846</v>
      </c>
      <c r="AH16" s="18">
        <v>45002.400000000001</v>
      </c>
      <c r="AI16" s="23">
        <v>62933.964696875002</v>
      </c>
      <c r="AJ16" s="18">
        <f t="shared" si="10"/>
        <v>121.38634551725302</v>
      </c>
      <c r="AK16" s="17">
        <v>505844.67940000002</v>
      </c>
      <c r="AL16" s="17">
        <v>538809.60600000003</v>
      </c>
      <c r="AM16" s="17">
        <v>413915.21880000003</v>
      </c>
      <c r="AN16" s="17">
        <v>588748.24726168532</v>
      </c>
      <c r="AO16" s="19">
        <f t="shared" si="11"/>
        <v>109.26832794099911</v>
      </c>
      <c r="AP16" s="21">
        <f t="shared" si="12"/>
        <v>-3259.5813500000513</v>
      </c>
      <c r="AQ16" s="21">
        <f t="shared" si="13"/>
        <v>-656.1875</v>
      </c>
      <c r="AR16" s="21">
        <f t="shared" si="14"/>
        <v>10366.080399999919</v>
      </c>
      <c r="AS16" s="21">
        <f t="shared" si="15"/>
        <v>-2346.6999999999534</v>
      </c>
      <c r="AT16" s="21">
        <f t="shared" si="16"/>
        <v>-5.0001065348474496</v>
      </c>
      <c r="AU16"/>
      <c r="AV16"/>
      <c r="AW16" s="8"/>
      <c r="AX16" s="8"/>
    </row>
    <row r="17" spans="1:50" ht="20.25" customHeight="1" x14ac:dyDescent="0.3">
      <c r="A17" s="14">
        <v>10</v>
      </c>
      <c r="B17" s="15" t="s">
        <v>27</v>
      </c>
      <c r="C17" s="16">
        <v>15085</v>
      </c>
      <c r="D17" s="17">
        <f t="shared" si="0"/>
        <v>662231.21830000007</v>
      </c>
      <c r="E17" s="18">
        <f t="shared" si="0"/>
        <v>679349.57780000009</v>
      </c>
      <c r="F17" s="18">
        <f t="shared" si="0"/>
        <v>530171.44654999999</v>
      </c>
      <c r="G17" s="18">
        <f t="shared" si="1"/>
        <v>704341.0345784463</v>
      </c>
      <c r="H17" s="17">
        <f t="shared" si="2"/>
        <v>103.6787329520949</v>
      </c>
      <c r="I17" s="18">
        <f t="shared" si="3"/>
        <v>3.7725555187272124</v>
      </c>
      <c r="J17" s="18">
        <f t="shared" si="4"/>
        <v>16.976705336426914</v>
      </c>
      <c r="K17" s="24">
        <v>130473.3802</v>
      </c>
      <c r="L17" s="17">
        <v>149218.4</v>
      </c>
      <c r="M17" s="17">
        <v>115761.93753</v>
      </c>
      <c r="N17" s="19">
        <v>56909</v>
      </c>
      <c r="O17" s="19">
        <f t="shared" si="5"/>
        <v>38.138058041099491</v>
      </c>
      <c r="P17" s="17">
        <f t="shared" si="6"/>
        <v>21.964891843051937</v>
      </c>
      <c r="Q17" s="20">
        <v>531757.83810000005</v>
      </c>
      <c r="R17" s="17">
        <v>530131.17780000006</v>
      </c>
      <c r="S17" s="17">
        <v>414409.50902</v>
      </c>
      <c r="T17" s="21">
        <v>647432.0345784463</v>
      </c>
      <c r="U17" s="21">
        <f t="shared" si="7"/>
        <v>122.12676063785474</v>
      </c>
      <c r="V17" s="22">
        <v>146806.9</v>
      </c>
      <c r="W17" s="18">
        <v>111613.3</v>
      </c>
      <c r="X17" s="18">
        <v>90729.2</v>
      </c>
      <c r="Y17" s="17">
        <v>199184.59999999998</v>
      </c>
      <c r="Z17" s="17">
        <f t="shared" si="8"/>
        <v>178.45955634319563</v>
      </c>
      <c r="AA17" s="23">
        <v>214923.4</v>
      </c>
      <c r="AB17" s="23">
        <v>227607</v>
      </c>
      <c r="AC17" s="18">
        <v>185525.55</v>
      </c>
      <c r="AD17" s="18">
        <v>258194</v>
      </c>
      <c r="AE17" s="18">
        <f t="shared" si="9"/>
        <v>113.43851463267826</v>
      </c>
      <c r="AF17" s="23">
        <v>43745.7</v>
      </c>
      <c r="AG17" s="23">
        <v>48807</v>
      </c>
      <c r="AH17" s="18">
        <v>42690.45</v>
      </c>
      <c r="AI17" s="23">
        <v>53404.59831060424</v>
      </c>
      <c r="AJ17" s="18">
        <f t="shared" si="10"/>
        <v>109.41995679022321</v>
      </c>
      <c r="AK17" s="17">
        <v>661617.50439999998</v>
      </c>
      <c r="AL17" s="17">
        <v>685404.57779999997</v>
      </c>
      <c r="AM17" s="17">
        <v>521450.52036999998</v>
      </c>
      <c r="AN17" s="17">
        <v>707186.5345784463</v>
      </c>
      <c r="AO17" s="19">
        <f t="shared" si="11"/>
        <v>103.17797071743549</v>
      </c>
      <c r="AP17" s="21">
        <f t="shared" si="12"/>
        <v>613.71390000008978</v>
      </c>
      <c r="AQ17" s="21">
        <f t="shared" si="13"/>
        <v>-6054.9999999998836</v>
      </c>
      <c r="AR17" s="21">
        <f t="shared" si="14"/>
        <v>8720.9261800000095</v>
      </c>
      <c r="AS17" s="21">
        <f t="shared" si="15"/>
        <v>-2845.5</v>
      </c>
      <c r="AT17" s="21">
        <f t="shared" si="16"/>
        <v>-5.0000878595652702</v>
      </c>
      <c r="AU17"/>
      <c r="AV17"/>
      <c r="AW17" s="8"/>
      <c r="AX17" s="8"/>
    </row>
    <row r="18" spans="1:50" ht="20.25" customHeight="1" x14ac:dyDescent="0.3">
      <c r="A18" s="14">
        <v>11</v>
      </c>
      <c r="B18" s="15" t="s">
        <v>28</v>
      </c>
      <c r="C18" s="16">
        <v>8522</v>
      </c>
      <c r="D18" s="17">
        <f t="shared" si="0"/>
        <v>543090.25122999994</v>
      </c>
      <c r="E18" s="18">
        <f t="shared" si="0"/>
        <v>561534.39179999998</v>
      </c>
      <c r="F18" s="18">
        <f t="shared" si="0"/>
        <v>434887.74848000001</v>
      </c>
      <c r="G18" s="18">
        <f t="shared" si="1"/>
        <v>590703.56465739745</v>
      </c>
      <c r="H18" s="17">
        <f t="shared" si="2"/>
        <v>105.19454788225804</v>
      </c>
      <c r="I18" s="18">
        <f t="shared" si="3"/>
        <v>5.830086834076508</v>
      </c>
      <c r="J18" s="18">
        <f t="shared" si="4"/>
        <v>23.412426660408354</v>
      </c>
      <c r="K18" s="24">
        <v>43921.028530000003</v>
      </c>
      <c r="L18" s="17">
        <v>47493</v>
      </c>
      <c r="M18" s="17">
        <v>34129.276760000001</v>
      </c>
      <c r="N18" s="19">
        <v>49684</v>
      </c>
      <c r="O18" s="19">
        <f t="shared" si="5"/>
        <v>104.61331143536943</v>
      </c>
      <c r="P18" s="17">
        <f t="shared" si="6"/>
        <v>8.4577188313900162</v>
      </c>
      <c r="Q18" s="20">
        <v>499169.22269999998</v>
      </c>
      <c r="R18" s="17">
        <v>514041.39179999998</v>
      </c>
      <c r="S18" s="17">
        <v>400758.47172000003</v>
      </c>
      <c r="T18" s="21">
        <v>541019.56465739745</v>
      </c>
      <c r="U18" s="21">
        <f t="shared" si="7"/>
        <v>105.24824912696798</v>
      </c>
      <c r="V18" s="22">
        <v>153616.79999999999</v>
      </c>
      <c r="W18" s="18">
        <v>152045.79999999999</v>
      </c>
      <c r="X18" s="18">
        <v>118586.1</v>
      </c>
      <c r="Y18" s="17">
        <v>149836.69999999998</v>
      </c>
      <c r="Z18" s="17">
        <f t="shared" si="8"/>
        <v>98.547082523818474</v>
      </c>
      <c r="AA18" s="23">
        <v>182215</v>
      </c>
      <c r="AB18" s="23">
        <v>185431</v>
      </c>
      <c r="AC18" s="18">
        <v>152281.04999999999</v>
      </c>
      <c r="AD18" s="18">
        <v>212719</v>
      </c>
      <c r="AE18" s="18">
        <f t="shared" si="9"/>
        <v>114.71598600018336</v>
      </c>
      <c r="AF18" s="23">
        <v>61495.3</v>
      </c>
      <c r="AG18" s="23">
        <v>66136</v>
      </c>
      <c r="AH18" s="18">
        <v>53044.200000000004</v>
      </c>
      <c r="AI18" s="23">
        <v>81753.802789656009</v>
      </c>
      <c r="AJ18" s="18">
        <f t="shared" si="10"/>
        <v>123.61467701351157</v>
      </c>
      <c r="AK18" s="17">
        <v>539978.93640000001</v>
      </c>
      <c r="AL18" s="17">
        <v>567541.13224000006</v>
      </c>
      <c r="AM18" s="17">
        <v>425656.81167000002</v>
      </c>
      <c r="AN18" s="17">
        <v>593187.76465739741</v>
      </c>
      <c r="AO18" s="19">
        <f t="shared" si="11"/>
        <v>104.51890285311549</v>
      </c>
      <c r="AP18" s="21">
        <f t="shared" si="12"/>
        <v>3111.3148299999302</v>
      </c>
      <c r="AQ18" s="21">
        <f t="shared" si="13"/>
        <v>-6006.7404400000814</v>
      </c>
      <c r="AR18" s="21">
        <f t="shared" si="14"/>
        <v>9230.9368099999847</v>
      </c>
      <c r="AS18" s="21">
        <f t="shared" si="15"/>
        <v>-2484.1999999999534</v>
      </c>
      <c r="AT18" s="21">
        <f t="shared" si="16"/>
        <v>-4.9999999999999067</v>
      </c>
      <c r="AU18"/>
      <c r="AV18"/>
      <c r="AW18" s="8"/>
      <c r="AX18" s="8"/>
    </row>
    <row r="19" spans="1:50" ht="20.25" customHeight="1" x14ac:dyDescent="0.3">
      <c r="A19" s="14">
        <v>12</v>
      </c>
      <c r="B19" s="15" t="s">
        <v>29</v>
      </c>
      <c r="C19" s="16">
        <v>1969</v>
      </c>
      <c r="D19" s="17">
        <f t="shared" si="0"/>
        <v>138701.09406999999</v>
      </c>
      <c r="E19" s="18">
        <f t="shared" si="0"/>
        <v>131660.8547</v>
      </c>
      <c r="F19" s="18">
        <f t="shared" si="0"/>
        <v>106719.25769</v>
      </c>
      <c r="G19" s="18">
        <f t="shared" si="1"/>
        <v>140920.75615808004</v>
      </c>
      <c r="H19" s="17">
        <f t="shared" si="2"/>
        <v>107.03314700423256</v>
      </c>
      <c r="I19" s="18">
        <f t="shared" si="3"/>
        <v>10.505332656170644</v>
      </c>
      <c r="J19" s="18">
        <f t="shared" si="4"/>
        <v>25.394514982224482</v>
      </c>
      <c r="K19" s="24">
        <v>19308.208470000001</v>
      </c>
      <c r="L19" s="17">
        <v>19982</v>
      </c>
      <c r="M19" s="17">
        <v>13215.21969</v>
      </c>
      <c r="N19" s="19">
        <v>20685</v>
      </c>
      <c r="O19" s="19">
        <f t="shared" si="5"/>
        <v>103.51816634971473</v>
      </c>
      <c r="P19" s="17">
        <f t="shared" si="6"/>
        <v>15.176872461849515</v>
      </c>
      <c r="Q19" s="20">
        <v>119392.88559999999</v>
      </c>
      <c r="R19" s="17">
        <v>111678.8547</v>
      </c>
      <c r="S19" s="17">
        <v>93504.038</v>
      </c>
      <c r="T19" s="21">
        <v>120235.75615808004</v>
      </c>
      <c r="U19" s="21">
        <f t="shared" si="7"/>
        <v>107.66206054052599</v>
      </c>
      <c r="V19" s="22">
        <v>32189</v>
      </c>
      <c r="W19" s="18">
        <v>29370.799999999999</v>
      </c>
      <c r="X19" s="18">
        <v>25833.8</v>
      </c>
      <c r="Y19" s="17">
        <v>29316.799999999999</v>
      </c>
      <c r="Z19" s="17">
        <f t="shared" si="8"/>
        <v>99.816143925259098</v>
      </c>
      <c r="AA19" s="23">
        <v>37921.4</v>
      </c>
      <c r="AB19" s="23">
        <v>36051.199999999997</v>
      </c>
      <c r="AC19" s="18">
        <v>31136.7</v>
      </c>
      <c r="AD19" s="18">
        <v>40587</v>
      </c>
      <c r="AE19" s="18">
        <f t="shared" si="9"/>
        <v>112.5815506834724</v>
      </c>
      <c r="AF19" s="23">
        <v>8505.7000000000007</v>
      </c>
      <c r="AG19" s="23">
        <v>8539.4</v>
      </c>
      <c r="AH19" s="18">
        <v>6936.1</v>
      </c>
      <c r="AI19" s="23">
        <v>11686.957287975001</v>
      </c>
      <c r="AJ19" s="18">
        <f t="shared" si="10"/>
        <v>136.85923235795258</v>
      </c>
      <c r="AK19" s="17">
        <v>138481.92329999999</v>
      </c>
      <c r="AL19" s="17">
        <v>131660.8547</v>
      </c>
      <c r="AM19" s="17">
        <v>105009.25344</v>
      </c>
      <c r="AN19" s="17">
        <v>141955.05615808003</v>
      </c>
      <c r="AO19" s="19">
        <f t="shared" si="11"/>
        <v>107.8187259846795</v>
      </c>
      <c r="AP19" s="21">
        <f t="shared" si="12"/>
        <v>219.17076999999699</v>
      </c>
      <c r="AQ19" s="21">
        <f t="shared" si="13"/>
        <v>0</v>
      </c>
      <c r="AR19" s="21">
        <f t="shared" si="14"/>
        <v>1710.0042499999981</v>
      </c>
      <c r="AS19" s="21">
        <f t="shared" si="15"/>
        <v>-1034.2999999999884</v>
      </c>
      <c r="AT19" s="21">
        <f t="shared" si="16"/>
        <v>-5.0002417210538477</v>
      </c>
      <c r="AU19"/>
      <c r="AV19"/>
      <c r="AW19" s="8"/>
      <c r="AX19" s="8"/>
    </row>
    <row r="20" spans="1:50" ht="20.25" customHeight="1" x14ac:dyDescent="0.3">
      <c r="A20" s="14">
        <v>13</v>
      </c>
      <c r="B20" s="15" t="s">
        <v>30</v>
      </c>
      <c r="C20" s="25">
        <v>6582</v>
      </c>
      <c r="D20" s="17">
        <f t="shared" si="0"/>
        <v>487054.29909999995</v>
      </c>
      <c r="E20" s="18">
        <f t="shared" si="0"/>
        <v>383207.88780000003</v>
      </c>
      <c r="F20" s="18">
        <f t="shared" si="0"/>
        <v>314139.62377000001</v>
      </c>
      <c r="G20" s="18">
        <f t="shared" si="1"/>
        <v>413744.75413029891</v>
      </c>
      <c r="H20" s="17">
        <f t="shared" si="2"/>
        <v>107.96874680884345</v>
      </c>
      <c r="I20" s="18">
        <f t="shared" si="3"/>
        <v>20.218778486782131</v>
      </c>
      <c r="J20" s="18">
        <f t="shared" si="4"/>
        <v>21.71487389851109</v>
      </c>
      <c r="K20" s="24">
        <v>121561.3229</v>
      </c>
      <c r="L20" s="17">
        <v>122389.2</v>
      </c>
      <c r="M20" s="17">
        <v>88651.11645999999</v>
      </c>
      <c r="N20" s="19">
        <v>133080</v>
      </c>
      <c r="O20" s="19">
        <f t="shared" si="5"/>
        <v>108.73508446823739</v>
      </c>
      <c r="P20" s="17">
        <f t="shared" si="6"/>
        <v>31.938069099422123</v>
      </c>
      <c r="Q20" s="20">
        <v>365492.97619999998</v>
      </c>
      <c r="R20" s="17">
        <v>260818.68780000001</v>
      </c>
      <c r="S20" s="17">
        <v>225488.50731000002</v>
      </c>
      <c r="T20" s="21">
        <v>280664.75413029891</v>
      </c>
      <c r="U20" s="21">
        <f t="shared" si="7"/>
        <v>107.60914277182361</v>
      </c>
      <c r="V20" s="22">
        <v>59728.4</v>
      </c>
      <c r="W20" s="18">
        <v>19623.5</v>
      </c>
      <c r="X20" s="18">
        <v>16852.2</v>
      </c>
      <c r="Y20" s="17">
        <v>9847.2999999999993</v>
      </c>
      <c r="Z20" s="17">
        <f t="shared" si="8"/>
        <v>50.181160343465734</v>
      </c>
      <c r="AA20" s="23">
        <v>135298.9</v>
      </c>
      <c r="AB20" s="23">
        <v>143232.6</v>
      </c>
      <c r="AC20" s="18">
        <v>126734.25</v>
      </c>
      <c r="AD20" s="18">
        <v>162706</v>
      </c>
      <c r="AE20" s="18">
        <f t="shared" si="9"/>
        <v>113.59564791814154</v>
      </c>
      <c r="AF20" s="23">
        <v>24799.8</v>
      </c>
      <c r="AG20" s="23">
        <v>34525.599999999999</v>
      </c>
      <c r="AH20" s="18">
        <v>30361.300000000003</v>
      </c>
      <c r="AI20" s="23">
        <v>40636.199656999997</v>
      </c>
      <c r="AJ20" s="18">
        <f t="shared" si="10"/>
        <v>117.69875007820283</v>
      </c>
      <c r="AK20" s="17">
        <v>481739.7206</v>
      </c>
      <c r="AL20" s="17">
        <v>404393.16929000005</v>
      </c>
      <c r="AM20" s="17">
        <v>319369.9964</v>
      </c>
      <c r="AN20" s="17">
        <v>420398.75413029891</v>
      </c>
      <c r="AO20" s="19">
        <f t="shared" si="11"/>
        <v>103.9579266060305</v>
      </c>
      <c r="AP20" s="21">
        <f t="shared" si="12"/>
        <v>5314.5784999999451</v>
      </c>
      <c r="AQ20" s="21">
        <f t="shared" si="13"/>
        <v>-21185.281490000023</v>
      </c>
      <c r="AR20" s="21">
        <f t="shared" si="14"/>
        <v>-5230.372629999998</v>
      </c>
      <c r="AS20" s="21">
        <f t="shared" si="15"/>
        <v>-6654</v>
      </c>
      <c r="AT20" s="21">
        <f t="shared" si="16"/>
        <v>-5</v>
      </c>
      <c r="AU20"/>
      <c r="AV20"/>
      <c r="AW20" s="8"/>
      <c r="AX20" s="8"/>
    </row>
    <row r="21" spans="1:50" ht="20.25" customHeight="1" x14ac:dyDescent="0.3">
      <c r="A21" s="14">
        <v>14</v>
      </c>
      <c r="B21" s="15" t="s">
        <v>31</v>
      </c>
      <c r="C21" s="16">
        <v>19363</v>
      </c>
      <c r="D21" s="17">
        <f t="shared" si="0"/>
        <v>859046.18950000009</v>
      </c>
      <c r="E21" s="18">
        <f t="shared" si="0"/>
        <v>885314.44615999993</v>
      </c>
      <c r="F21" s="18">
        <f t="shared" si="0"/>
        <v>683952.53227999993</v>
      </c>
      <c r="G21" s="18">
        <f t="shared" si="1"/>
        <v>1006490.4966544909</v>
      </c>
      <c r="H21" s="17">
        <f t="shared" si="2"/>
        <v>113.68734589388947</v>
      </c>
      <c r="I21" s="18">
        <f t="shared" si="3"/>
        <v>5.5754273614625829</v>
      </c>
      <c r="J21" s="18">
        <f t="shared" si="4"/>
        <v>14.012756287765326</v>
      </c>
      <c r="K21" s="24">
        <v>98936.988599999997</v>
      </c>
      <c r="L21" s="17">
        <v>101776</v>
      </c>
      <c r="M21" s="17">
        <v>75137.141629999998</v>
      </c>
      <c r="N21" s="19">
        <v>107957</v>
      </c>
      <c r="O21" s="19">
        <f t="shared" si="5"/>
        <v>106.07314101556359</v>
      </c>
      <c r="P21" s="17">
        <f t="shared" si="6"/>
        <v>11.496028381943557</v>
      </c>
      <c r="Q21" s="20">
        <v>760109.20090000005</v>
      </c>
      <c r="R21" s="17">
        <v>783538.44615999993</v>
      </c>
      <c r="S21" s="17">
        <v>608815.39064999996</v>
      </c>
      <c r="T21" s="21">
        <v>898533.49665449094</v>
      </c>
      <c r="U21" s="21">
        <f t="shared" si="7"/>
        <v>114.67637625927149</v>
      </c>
      <c r="V21" s="22">
        <v>204789.1</v>
      </c>
      <c r="W21" s="18">
        <v>160669.29999999999</v>
      </c>
      <c r="X21" s="18">
        <v>126802.79999999999</v>
      </c>
      <c r="Y21" s="17">
        <v>163372</v>
      </c>
      <c r="Z21" s="17">
        <f t="shared" si="8"/>
        <v>101.68215085271424</v>
      </c>
      <c r="AA21" s="23">
        <v>264133.7</v>
      </c>
      <c r="AB21" s="23">
        <v>307733</v>
      </c>
      <c r="AC21" s="18">
        <v>251153.15</v>
      </c>
      <c r="AD21" s="18">
        <v>349370</v>
      </c>
      <c r="AE21" s="18">
        <f t="shared" si="9"/>
        <v>113.53023562633841</v>
      </c>
      <c r="AF21" s="23">
        <v>71281</v>
      </c>
      <c r="AG21" s="23">
        <v>78697</v>
      </c>
      <c r="AH21" s="18">
        <v>69822.25</v>
      </c>
      <c r="AI21" s="23">
        <v>106545.30683329313</v>
      </c>
      <c r="AJ21" s="18">
        <f t="shared" si="10"/>
        <v>135.38674515330081</v>
      </c>
      <c r="AK21" s="17">
        <v>856744.6973</v>
      </c>
      <c r="AL21" s="17">
        <v>890969.31271000009</v>
      </c>
      <c r="AM21" s="17">
        <v>668690.11936000001</v>
      </c>
      <c r="AN21" s="17">
        <v>1011888.396654491</v>
      </c>
      <c r="AO21" s="19">
        <f t="shared" si="11"/>
        <v>113.57163285194409</v>
      </c>
      <c r="AP21" s="21">
        <f t="shared" si="12"/>
        <v>2301.4922000000952</v>
      </c>
      <c r="AQ21" s="21">
        <f t="shared" si="13"/>
        <v>-5654.8665500001516</v>
      </c>
      <c r="AR21" s="21">
        <f t="shared" si="14"/>
        <v>15262.412919999915</v>
      </c>
      <c r="AS21" s="21">
        <f t="shared" si="15"/>
        <v>-5397.9000000000233</v>
      </c>
      <c r="AT21" s="21">
        <f t="shared" si="16"/>
        <v>-5.0000463147364442</v>
      </c>
      <c r="AU21"/>
      <c r="AV21"/>
      <c r="AW21" s="8"/>
      <c r="AX21" s="8"/>
    </row>
    <row r="22" spans="1:50" ht="20.25" customHeight="1" x14ac:dyDescent="0.3">
      <c r="A22" s="14">
        <v>15</v>
      </c>
      <c r="B22" s="15" t="s">
        <v>32</v>
      </c>
      <c r="C22" s="16">
        <v>6147</v>
      </c>
      <c r="D22" s="17">
        <f t="shared" si="0"/>
        <v>298221.93582000001</v>
      </c>
      <c r="E22" s="18">
        <f t="shared" si="0"/>
        <v>317650.88750000001</v>
      </c>
      <c r="F22" s="18">
        <f t="shared" si="0"/>
        <v>242489.83202999999</v>
      </c>
      <c r="G22" s="18">
        <f t="shared" si="1"/>
        <v>359540.43743633595</v>
      </c>
      <c r="H22" s="17">
        <f t="shared" si="2"/>
        <v>113.18729195627888</v>
      </c>
      <c r="I22" s="18">
        <f t="shared" si="3"/>
        <v>4.4421669106881403</v>
      </c>
      <c r="J22" s="18">
        <f t="shared" si="4"/>
        <v>21.528761997722466</v>
      </c>
      <c r="K22" s="24">
        <v>25942.118320000001</v>
      </c>
      <c r="L22" s="17">
        <v>27085</v>
      </c>
      <c r="M22" s="17">
        <v>17840.510389999999</v>
      </c>
      <c r="N22" s="19">
        <v>27306</v>
      </c>
      <c r="O22" s="19">
        <f t="shared" si="5"/>
        <v>100.81594978770536</v>
      </c>
      <c r="P22" s="17">
        <f t="shared" si="6"/>
        <v>8.5266564854159252</v>
      </c>
      <c r="Q22" s="20">
        <v>272279.8175</v>
      </c>
      <c r="R22" s="17">
        <v>290565.88750000001</v>
      </c>
      <c r="S22" s="17">
        <v>224649.32163999998</v>
      </c>
      <c r="T22" s="21">
        <v>332234.43743633595</v>
      </c>
      <c r="U22" s="21">
        <f t="shared" si="7"/>
        <v>114.34048239277088</v>
      </c>
      <c r="V22" s="22">
        <v>99614.2</v>
      </c>
      <c r="W22" s="18">
        <v>99298.4</v>
      </c>
      <c r="X22" s="18">
        <v>76031.600000000006</v>
      </c>
      <c r="Y22" s="17">
        <v>105031.3</v>
      </c>
      <c r="Z22" s="17">
        <f t="shared" si="8"/>
        <v>105.77340621802567</v>
      </c>
      <c r="AA22" s="23">
        <v>90586</v>
      </c>
      <c r="AB22" s="23">
        <v>94518</v>
      </c>
      <c r="AC22" s="18">
        <v>80973.2</v>
      </c>
      <c r="AD22" s="18">
        <v>107169</v>
      </c>
      <c r="AE22" s="18">
        <f t="shared" si="9"/>
        <v>113.38475211070906</v>
      </c>
      <c r="AF22" s="23">
        <v>22132</v>
      </c>
      <c r="AG22" s="23">
        <v>23811</v>
      </c>
      <c r="AH22" s="18">
        <v>19766.849999999999</v>
      </c>
      <c r="AI22" s="23">
        <v>27855.227406424998</v>
      </c>
      <c r="AJ22" s="18">
        <f t="shared" si="10"/>
        <v>116.98470205545755</v>
      </c>
      <c r="AK22" s="17">
        <v>297004.18070000003</v>
      </c>
      <c r="AL22" s="17">
        <v>319468.52532000002</v>
      </c>
      <c r="AM22" s="17">
        <v>239440.33736999999</v>
      </c>
      <c r="AN22" s="17">
        <v>360905.73743633594</v>
      </c>
      <c r="AO22" s="19">
        <f t="shared" si="11"/>
        <v>112.97067123430384</v>
      </c>
      <c r="AP22" s="21">
        <f t="shared" si="12"/>
        <v>1217.7551199999871</v>
      </c>
      <c r="AQ22" s="21">
        <f t="shared" si="13"/>
        <v>-1817.6378200000036</v>
      </c>
      <c r="AR22" s="21">
        <f t="shared" si="14"/>
        <v>3049.4946599999967</v>
      </c>
      <c r="AS22" s="21">
        <f t="shared" si="15"/>
        <v>-1365.2999999999884</v>
      </c>
      <c r="AT22" s="21">
        <f t="shared" si="16"/>
        <v>-4.9999999999999574</v>
      </c>
      <c r="AU22"/>
      <c r="AV22"/>
      <c r="AW22" s="8"/>
      <c r="AX22" s="8"/>
    </row>
    <row r="23" spans="1:50" ht="20.25" customHeight="1" x14ac:dyDescent="0.3">
      <c r="A23" s="14">
        <v>16</v>
      </c>
      <c r="B23" s="15" t="s">
        <v>33</v>
      </c>
      <c r="C23" s="16">
        <v>7942</v>
      </c>
      <c r="D23" s="17">
        <f t="shared" si="0"/>
        <v>440261.01287999999</v>
      </c>
      <c r="E23" s="18">
        <f t="shared" si="0"/>
        <v>449452.55420000001</v>
      </c>
      <c r="F23" s="18">
        <f t="shared" si="0"/>
        <v>348891.89116</v>
      </c>
      <c r="G23" s="18">
        <f t="shared" si="1"/>
        <v>473203.41327181592</v>
      </c>
      <c r="H23" s="17">
        <f t="shared" si="2"/>
        <v>105.28439739631497</v>
      </c>
      <c r="I23" s="18">
        <f t="shared" si="3"/>
        <v>4.6203727020901537</v>
      </c>
      <c r="J23" s="18">
        <f t="shared" si="4"/>
        <v>20.575975824729291</v>
      </c>
      <c r="K23" s="24">
        <v>35915.65868</v>
      </c>
      <c r="L23" s="17">
        <v>36707</v>
      </c>
      <c r="M23" s="17">
        <v>22961.653739999998</v>
      </c>
      <c r="N23" s="19">
        <v>36695</v>
      </c>
      <c r="O23" s="19">
        <f t="shared" si="5"/>
        <v>99.96730868771624</v>
      </c>
      <c r="P23" s="17">
        <f t="shared" si="6"/>
        <v>8.1670467009218299</v>
      </c>
      <c r="Q23" s="20">
        <v>404345.3542</v>
      </c>
      <c r="R23" s="17">
        <v>412745.55420000001</v>
      </c>
      <c r="S23" s="17">
        <v>325930.23742000002</v>
      </c>
      <c r="T23" s="21">
        <v>436508.41327181592</v>
      </c>
      <c r="U23" s="21">
        <f t="shared" si="7"/>
        <v>105.75726590632189</v>
      </c>
      <c r="V23" s="22">
        <v>142823.4</v>
      </c>
      <c r="W23" s="18">
        <v>135507.29999999999</v>
      </c>
      <c r="X23" s="18">
        <v>107355.3</v>
      </c>
      <c r="Y23" s="17">
        <v>126719.40000000001</v>
      </c>
      <c r="Z23" s="17">
        <f t="shared" si="8"/>
        <v>93.51481433103605</v>
      </c>
      <c r="AA23" s="23">
        <v>111435</v>
      </c>
      <c r="AB23" s="23">
        <v>115101</v>
      </c>
      <c r="AC23" s="18">
        <v>98141.3</v>
      </c>
      <c r="AD23" s="18">
        <v>130557</v>
      </c>
      <c r="AE23" s="18">
        <f t="shared" si="9"/>
        <v>113.42820653165482</v>
      </c>
      <c r="AF23" s="23">
        <v>31466</v>
      </c>
      <c r="AG23" s="23">
        <v>31212</v>
      </c>
      <c r="AH23" s="18">
        <v>28992.2</v>
      </c>
      <c r="AI23" s="23">
        <v>48360.554556571005</v>
      </c>
      <c r="AJ23" s="18">
        <f t="shared" si="10"/>
        <v>154.94218427710817</v>
      </c>
      <c r="AK23" s="17">
        <v>440631.44069999998</v>
      </c>
      <c r="AL23" s="17">
        <v>449452.55420000001</v>
      </c>
      <c r="AM23" s="17">
        <v>335948.57769000001</v>
      </c>
      <c r="AN23" s="17">
        <v>475038.21327181591</v>
      </c>
      <c r="AO23" s="19">
        <f t="shared" si="11"/>
        <v>105.69262736026874</v>
      </c>
      <c r="AP23" s="21">
        <f t="shared" si="12"/>
        <v>-370.4278199999826</v>
      </c>
      <c r="AQ23" s="21">
        <f t="shared" si="13"/>
        <v>0</v>
      </c>
      <c r="AR23" s="21">
        <f t="shared" si="14"/>
        <v>12943.313469999994</v>
      </c>
      <c r="AS23" s="21">
        <f t="shared" si="15"/>
        <v>-1834.7999999999884</v>
      </c>
      <c r="AT23" s="21">
        <f t="shared" si="16"/>
        <v>-5.0001362583457922</v>
      </c>
      <c r="AU23"/>
      <c r="AV23"/>
      <c r="AW23" s="8"/>
      <c r="AX23" s="8"/>
    </row>
    <row r="24" spans="1:50" ht="20.25" customHeight="1" x14ac:dyDescent="0.3">
      <c r="A24" s="14">
        <v>17</v>
      </c>
      <c r="B24" s="15" t="s">
        <v>34</v>
      </c>
      <c r="C24" s="16">
        <v>8334</v>
      </c>
      <c r="D24" s="17">
        <f t="shared" si="0"/>
        <v>468002.89038</v>
      </c>
      <c r="E24" s="18">
        <f t="shared" si="0"/>
        <v>458965.31197000004</v>
      </c>
      <c r="F24" s="18">
        <f t="shared" si="0"/>
        <v>375476.99563999998</v>
      </c>
      <c r="G24" s="18">
        <f t="shared" si="1"/>
        <v>490360.69526688027</v>
      </c>
      <c r="H24" s="17">
        <f t="shared" si="2"/>
        <v>106.840469743154</v>
      </c>
      <c r="I24" s="18">
        <f t="shared" si="3"/>
        <v>6.2176625869930406</v>
      </c>
      <c r="J24" s="18">
        <f t="shared" si="4"/>
        <v>20.271190304775615</v>
      </c>
      <c r="K24" s="24">
        <v>74091.702879999997</v>
      </c>
      <c r="L24" s="17">
        <v>54972</v>
      </c>
      <c r="M24" s="17">
        <v>47122.275569999998</v>
      </c>
      <c r="N24" s="19">
        <v>51818</v>
      </c>
      <c r="O24" s="19">
        <f t="shared" si="5"/>
        <v>94.262533653496334</v>
      </c>
      <c r="P24" s="17">
        <f t="shared" si="6"/>
        <v>11.977375755053403</v>
      </c>
      <c r="Q24" s="20">
        <v>393911.1875</v>
      </c>
      <c r="R24" s="17">
        <v>403993.31197000004</v>
      </c>
      <c r="S24" s="17">
        <v>328354.72006999998</v>
      </c>
      <c r="T24" s="21">
        <v>438542.69526688027</v>
      </c>
      <c r="U24" s="21">
        <f t="shared" si="7"/>
        <v>108.55196912255958</v>
      </c>
      <c r="V24" s="22">
        <v>115165.56299999999</v>
      </c>
      <c r="W24" s="18">
        <v>109001.8</v>
      </c>
      <c r="X24" s="18">
        <v>85353.3</v>
      </c>
      <c r="Y24" s="17">
        <v>117122.09999999999</v>
      </c>
      <c r="Z24" s="17">
        <f t="shared" si="8"/>
        <v>107.44969349130014</v>
      </c>
      <c r="AA24" s="23">
        <v>137553.20000000001</v>
      </c>
      <c r="AB24" s="23">
        <v>145936</v>
      </c>
      <c r="AC24" s="18">
        <v>125221.8</v>
      </c>
      <c r="AD24" s="18">
        <v>165380</v>
      </c>
      <c r="AE24" s="18">
        <f t="shared" si="9"/>
        <v>113.32364872272778</v>
      </c>
      <c r="AF24" s="23">
        <v>51256</v>
      </c>
      <c r="AG24" s="23">
        <v>51322</v>
      </c>
      <c r="AH24" s="18">
        <v>43759.4</v>
      </c>
      <c r="AI24" s="23">
        <v>60354.189161571878</v>
      </c>
      <c r="AJ24" s="18">
        <f t="shared" si="10"/>
        <v>117.59905919794996</v>
      </c>
      <c r="AK24" s="17">
        <v>471481.19290000002</v>
      </c>
      <c r="AL24" s="17">
        <v>458965.31197000004</v>
      </c>
      <c r="AM24" s="17">
        <v>360708.40713000001</v>
      </c>
      <c r="AN24" s="17">
        <v>492951.59526688029</v>
      </c>
      <c r="AO24" s="19">
        <f t="shared" si="11"/>
        <v>107.40497863574964</v>
      </c>
      <c r="AP24" s="21">
        <f t="shared" si="12"/>
        <v>-3478.3025200000266</v>
      </c>
      <c r="AQ24" s="21">
        <f t="shared" si="13"/>
        <v>0</v>
      </c>
      <c r="AR24" s="21">
        <f t="shared" si="14"/>
        <v>14768.588509999972</v>
      </c>
      <c r="AS24" s="21">
        <f t="shared" si="15"/>
        <v>-2590.9000000000233</v>
      </c>
      <c r="AT24" s="21">
        <f t="shared" si="16"/>
        <v>-5.0000000000000444</v>
      </c>
      <c r="AU24"/>
      <c r="AV24"/>
      <c r="AW24" s="8"/>
      <c r="AX24" s="8"/>
    </row>
    <row r="25" spans="1:50" ht="20.25" customHeight="1" x14ac:dyDescent="0.3">
      <c r="A25" s="14">
        <v>18</v>
      </c>
      <c r="B25" s="15" t="s">
        <v>35</v>
      </c>
      <c r="C25" s="26">
        <v>13630</v>
      </c>
      <c r="D25" s="17">
        <f t="shared" si="0"/>
        <v>569763.8674600001</v>
      </c>
      <c r="E25" s="18">
        <f t="shared" si="0"/>
        <v>639274.94140000001</v>
      </c>
      <c r="F25" s="18">
        <f t="shared" si="0"/>
        <v>447176.32178</v>
      </c>
      <c r="G25" s="18">
        <f t="shared" si="1"/>
        <v>677427.9239520001</v>
      </c>
      <c r="H25" s="17">
        <f t="shared" si="2"/>
        <v>105.9681648819905</v>
      </c>
      <c r="I25" s="18">
        <f t="shared" si="3"/>
        <v>2.7089948642699926</v>
      </c>
      <c r="J25" s="18">
        <f t="shared" si="4"/>
        <v>13.808363903154806</v>
      </c>
      <c r="K25" s="24">
        <v>36794.509760000001</v>
      </c>
      <c r="L25" s="17">
        <v>37828</v>
      </c>
      <c r="M25" s="17">
        <v>25142.808559999998</v>
      </c>
      <c r="N25" s="19">
        <v>36923.599999999999</v>
      </c>
      <c r="O25" s="19">
        <f t="shared" si="5"/>
        <v>97.609178386380464</v>
      </c>
      <c r="P25" s="17">
        <f t="shared" si="6"/>
        <v>5.9173287657979206</v>
      </c>
      <c r="Q25" s="20">
        <v>532969.35770000005</v>
      </c>
      <c r="R25" s="17">
        <v>601446.94140000001</v>
      </c>
      <c r="S25" s="17">
        <v>422033.51322000002</v>
      </c>
      <c r="T25" s="21">
        <v>640504.32395200012</v>
      </c>
      <c r="U25" s="21">
        <f t="shared" si="7"/>
        <v>106.49390326286895</v>
      </c>
      <c r="V25" s="22">
        <v>131134.1</v>
      </c>
      <c r="W25" s="18">
        <v>163186.9</v>
      </c>
      <c r="X25" s="18">
        <v>126359.5</v>
      </c>
      <c r="Y25" s="17">
        <v>151284.4</v>
      </c>
      <c r="Z25" s="17">
        <f t="shared" si="8"/>
        <v>92.706216001406972</v>
      </c>
      <c r="AA25" s="23">
        <v>139984</v>
      </c>
      <c r="AB25" s="23">
        <v>129070</v>
      </c>
      <c r="AC25" s="18">
        <v>106936.90000000001</v>
      </c>
      <c r="AD25" s="18">
        <v>141704</v>
      </c>
      <c r="AE25" s="18">
        <f t="shared" si="9"/>
        <v>109.78848686759125</v>
      </c>
      <c r="AF25" s="23">
        <v>80917</v>
      </c>
      <c r="AG25" s="23">
        <v>79012</v>
      </c>
      <c r="AH25" s="18">
        <v>64173.9</v>
      </c>
      <c r="AI25" s="23">
        <v>95883.132455199986</v>
      </c>
      <c r="AJ25" s="18">
        <f t="shared" si="10"/>
        <v>121.35262043132687</v>
      </c>
      <c r="AK25" s="17">
        <v>568663.64</v>
      </c>
      <c r="AL25" s="17">
        <v>641635.94140000001</v>
      </c>
      <c r="AM25" s="17">
        <v>428737.99855999998</v>
      </c>
      <c r="AN25" s="17">
        <v>679274.12395200005</v>
      </c>
      <c r="AO25" s="19">
        <f t="shared" si="11"/>
        <v>105.86597167076962</v>
      </c>
      <c r="AP25" s="21">
        <f t="shared" si="12"/>
        <v>1100.2274600000819</v>
      </c>
      <c r="AQ25" s="21">
        <f t="shared" si="13"/>
        <v>-2361</v>
      </c>
      <c r="AR25" s="21">
        <f t="shared" si="14"/>
        <v>18438.32322000002</v>
      </c>
      <c r="AS25" s="21">
        <f t="shared" si="15"/>
        <v>-1846.1999999999534</v>
      </c>
      <c r="AT25" s="21">
        <f t="shared" si="16"/>
        <v>-5.0000541658991908</v>
      </c>
      <c r="AU25"/>
      <c r="AV25"/>
      <c r="AW25" s="8"/>
      <c r="AX25" s="8"/>
    </row>
    <row r="26" spans="1:50" ht="20.25" customHeight="1" x14ac:dyDescent="0.3">
      <c r="A26" s="14">
        <v>19</v>
      </c>
      <c r="B26" s="15" t="s">
        <v>36</v>
      </c>
      <c r="C26" s="26">
        <v>117904</v>
      </c>
      <c r="D26" s="17">
        <f t="shared" si="0"/>
        <v>3169880.1889000004</v>
      </c>
      <c r="E26" s="18">
        <f t="shared" si="0"/>
        <v>3260882.4565300001</v>
      </c>
      <c r="F26" s="18">
        <f t="shared" si="0"/>
        <v>2361835.8292999999</v>
      </c>
      <c r="G26" s="18">
        <f t="shared" si="1"/>
        <v>3021214.7484359997</v>
      </c>
      <c r="H26" s="17">
        <f t="shared" si="2"/>
        <v>92.650219341268809</v>
      </c>
      <c r="I26" s="18">
        <f t="shared" si="3"/>
        <v>7.2184013265029181</v>
      </c>
      <c r="J26" s="18">
        <f t="shared" si="4"/>
        <v>7.2184013265029181</v>
      </c>
      <c r="K26" s="24">
        <v>796241.09990000003</v>
      </c>
      <c r="L26" s="17">
        <v>852345</v>
      </c>
      <c r="M26" s="17">
        <v>532615.91248000006</v>
      </c>
      <c r="N26" s="19">
        <v>851078.39</v>
      </c>
      <c r="O26" s="19">
        <f t="shared" si="5"/>
        <v>99.851397028198676</v>
      </c>
      <c r="P26" s="17">
        <f t="shared" si="6"/>
        <v>26.138476665822697</v>
      </c>
      <c r="Q26" s="20">
        <v>2373639.0890000002</v>
      </c>
      <c r="R26" s="17">
        <v>2408537.4565300001</v>
      </c>
      <c r="S26" s="17">
        <v>1829219.9168199999</v>
      </c>
      <c r="T26" s="21">
        <v>2170136.3584359996</v>
      </c>
      <c r="U26" s="21">
        <f t="shared" si="7"/>
        <v>90.101831406123651</v>
      </c>
      <c r="V26" s="22">
        <v>331860.09999999998</v>
      </c>
      <c r="W26" s="18">
        <v>92760</v>
      </c>
      <c r="X26" s="18">
        <v>75997.100000000006</v>
      </c>
      <c r="Y26" s="17">
        <v>0</v>
      </c>
      <c r="Z26" s="17"/>
      <c r="AA26" s="23">
        <v>931593</v>
      </c>
      <c r="AB26" s="23">
        <v>890245.6</v>
      </c>
      <c r="AC26" s="18">
        <v>753606.5</v>
      </c>
      <c r="AD26" s="18">
        <v>946265.3</v>
      </c>
      <c r="AE26" s="18">
        <f t="shared" si="9"/>
        <v>106.29261183655387</v>
      </c>
      <c r="AF26" s="23">
        <v>421289.8</v>
      </c>
      <c r="AG26" s="23">
        <v>446323</v>
      </c>
      <c r="AH26" s="18">
        <v>396588.9</v>
      </c>
      <c r="AI26" s="23">
        <v>580535.02411852102</v>
      </c>
      <c r="AJ26" s="18">
        <f t="shared" si="10"/>
        <v>130.07060449910065</v>
      </c>
      <c r="AK26" s="17">
        <v>3174279.4840000002</v>
      </c>
      <c r="AL26" s="17">
        <v>3361714.9266999997</v>
      </c>
      <c r="AM26" s="17">
        <v>2391172.4563699998</v>
      </c>
      <c r="AN26" s="17">
        <v>3106322.5484359995</v>
      </c>
      <c r="AO26" s="19">
        <f t="shared" si="11"/>
        <v>92.402913874832805</v>
      </c>
      <c r="AP26" s="21">
        <f t="shared" si="12"/>
        <v>-4399.2950999997556</v>
      </c>
      <c r="AQ26" s="21">
        <f t="shared" si="13"/>
        <v>-100832.47016999964</v>
      </c>
      <c r="AR26" s="21">
        <f t="shared" si="14"/>
        <v>-29336.62706999993</v>
      </c>
      <c r="AS26" s="21">
        <f t="shared" si="15"/>
        <v>-85107.799999999814</v>
      </c>
      <c r="AT26" s="21">
        <f t="shared" si="16"/>
        <v>-9.9999954175783756</v>
      </c>
      <c r="AU26"/>
      <c r="AV26"/>
      <c r="AW26" s="8"/>
      <c r="AX26" s="8"/>
    </row>
    <row r="27" spans="1:50" s="36" customFormat="1" ht="20.25" customHeight="1" x14ac:dyDescent="0.3">
      <c r="A27" s="27"/>
      <c r="B27" s="28" t="s">
        <v>37</v>
      </c>
      <c r="C27" s="29">
        <f>SUM(C8:C26)</f>
        <v>324423</v>
      </c>
      <c r="D27" s="30">
        <f>SUM(D8:D26)</f>
        <v>13677183.256419998</v>
      </c>
      <c r="E27" s="30">
        <f>SUM(E8:E26)</f>
        <v>14008951.104520001</v>
      </c>
      <c r="F27" s="30">
        <f>SUM(F8:F26)</f>
        <v>10698360.409730002</v>
      </c>
      <c r="G27" s="30">
        <f>SUM(G8:G26)</f>
        <v>14446753.067864204</v>
      </c>
      <c r="H27" s="31">
        <f t="shared" ref="H27" si="17">E27/D27*100</f>
        <v>102.42570302583518</v>
      </c>
      <c r="I27" s="18">
        <f t="shared" si="3"/>
        <v>6.2199443011130535</v>
      </c>
      <c r="J27" s="18">
        <f t="shared" si="4"/>
        <v>6.2200019019041983</v>
      </c>
      <c r="K27" s="30">
        <f>SUM(K8:K26)</f>
        <v>1988468.9354200002</v>
      </c>
      <c r="L27" s="30">
        <f>SUM(L8:L26)</f>
        <v>2075779.2</v>
      </c>
      <c r="M27" s="30">
        <f>SUM(M8:M26)</f>
        <v>1415179.58959</v>
      </c>
      <c r="N27" s="30">
        <f>SUM(N8:N26)</f>
        <v>2017892.9900000002</v>
      </c>
      <c r="O27" s="32">
        <f t="shared" ref="O27" si="18">N27/L27*100</f>
        <v>97.211350320881934</v>
      </c>
      <c r="P27" s="17">
        <f t="shared" si="6"/>
        <v>14.817520487527776</v>
      </c>
      <c r="Q27" s="30">
        <f>SUM(Q8:Q26)</f>
        <v>11688714.320999999</v>
      </c>
      <c r="R27" s="30">
        <f>SUM(R8:R26)</f>
        <v>11933171.904520001</v>
      </c>
      <c r="S27" s="30">
        <f>SUM(S8:S26)</f>
        <v>9283180.8201400004</v>
      </c>
      <c r="T27" s="30">
        <f>SUM(T8:T26)</f>
        <v>12428860.077864205</v>
      </c>
      <c r="U27" s="33">
        <f t="shared" ref="U27" si="19">R27/Q27*100</f>
        <v>102.09139839341277</v>
      </c>
      <c r="V27" s="30">
        <f>SUM(V8:V26)</f>
        <v>3104800.7630000003</v>
      </c>
      <c r="W27" s="30">
        <f>SUM(W8:W26)</f>
        <v>2617855.7000000002</v>
      </c>
      <c r="X27" s="30">
        <f>SUM(X8:X26)</f>
        <v>2055847.9000000006</v>
      </c>
      <c r="Y27" s="31">
        <f>W27/E27*100</f>
        <v>18.687021465549599</v>
      </c>
      <c r="Z27" s="31">
        <f t="shared" ref="Z27" si="20">W27/V27*100</f>
        <v>84.316382912458081</v>
      </c>
      <c r="AA27" s="34">
        <f>SUM(AA8:AA26)</f>
        <v>4178725.2</v>
      </c>
      <c r="AB27" s="34">
        <f>SUM(AB8:AB26)</f>
        <v>4354099.8</v>
      </c>
      <c r="AC27" s="34">
        <f>SUM(AC8:AC26)</f>
        <v>3666133.031</v>
      </c>
      <c r="AD27" s="34">
        <f>SUM(AD8:AD26)</f>
        <v>4867241.8003236903</v>
      </c>
      <c r="AE27" s="18">
        <f t="shared" si="9"/>
        <v>111.78526041878256</v>
      </c>
      <c r="AF27" s="34">
        <f>SUM(AF8:AF26)</f>
        <v>1453702.55</v>
      </c>
      <c r="AG27" s="34">
        <f>SUM(AG8:AG26)</f>
        <v>1516081.8</v>
      </c>
      <c r="AH27" s="34">
        <f>SUM(AH8:AH26)</f>
        <v>1307232.2999999998</v>
      </c>
      <c r="AI27" s="34">
        <f>SUM(AI8:AI26)</f>
        <v>1869866.8741480364</v>
      </c>
      <c r="AJ27" s="18">
        <f t="shared" si="10"/>
        <v>123.33548718466486</v>
      </c>
      <c r="AK27" s="30">
        <f>SUM(AK8:AK26)</f>
        <v>13662385.4778</v>
      </c>
      <c r="AL27" s="30">
        <f>SUM(AL8:AL26)</f>
        <v>14196462.320439998</v>
      </c>
      <c r="AM27" s="30">
        <f>SUM(AM8:AM26)</f>
        <v>10518853.433290001</v>
      </c>
      <c r="AN27" s="30">
        <f>SUM(AN8:AN26)</f>
        <v>14590201.9678642</v>
      </c>
      <c r="AO27" s="19">
        <f t="shared" si="11"/>
        <v>102.77350538843257</v>
      </c>
      <c r="AP27" s="30">
        <f>SUM(AP8:AP26)</f>
        <v>14797.778620000317</v>
      </c>
      <c r="AQ27" s="30">
        <f>SUM(AQ8:AQ26)</f>
        <v>-187511.2159199997</v>
      </c>
      <c r="AR27" s="30">
        <f>SUM(AR8:AR26)</f>
        <v>179506.97643999985</v>
      </c>
      <c r="AS27" s="21">
        <f t="shared" si="15"/>
        <v>-143448.89999999665</v>
      </c>
      <c r="AT27" s="21">
        <f t="shared" si="16"/>
        <v>-7.1088457470679174</v>
      </c>
      <c r="AU27" s="35"/>
    </row>
    <row r="28" spans="1:50" x14ac:dyDescent="0.3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50" x14ac:dyDescent="0.3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50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</sheetData>
  <mergeCells count="15">
    <mergeCell ref="AK4:AO6"/>
    <mergeCell ref="AP4:AT6"/>
    <mergeCell ref="K5:P6"/>
    <mergeCell ref="Q5:U6"/>
    <mergeCell ref="V5:AJ5"/>
    <mergeCell ref="V6:Z6"/>
    <mergeCell ref="AA6:AE6"/>
    <mergeCell ref="AF6:AJ6"/>
    <mergeCell ref="C2:P2"/>
    <mergeCell ref="A4:A7"/>
    <mergeCell ref="B4:B7"/>
    <mergeCell ref="C4:C7"/>
    <mergeCell ref="D4:H6"/>
    <mergeCell ref="I4:J6"/>
    <mergeCell ref="K4:AJ4"/>
  </mergeCells>
  <pageMargins left="0.23622047244094491" right="0.23622047244094491" top="0.74803149606299213" bottom="0.74803149606299213" header="0.31496062992125984" footer="0.31496062992125984"/>
  <pageSetup paperSize="9" scale="50" fitToWidth="4" orientation="landscape" r:id="rId1"/>
  <headerFooter differentFirst="1">
    <oddHeader>&amp;R&amp;P</oddHeader>
  </headerFooter>
  <colBreaks count="3" manualBreakCount="3">
    <brk id="16" max="28" man="1"/>
    <brk id="26" max="28" man="1"/>
    <brk id="3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01.10.2019</vt:lpstr>
      <vt:lpstr>'на 01.10.2019'!Заголовки_для_печати</vt:lpstr>
      <vt:lpstr>'на 01.10.2019'!Область_печати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Хертек Алдынай Каадыровна</cp:lastModifiedBy>
  <cp:lastPrinted>2019-10-29T13:22:48Z</cp:lastPrinted>
  <dcterms:created xsi:type="dcterms:W3CDTF">2019-10-28T11:22:48Z</dcterms:created>
  <dcterms:modified xsi:type="dcterms:W3CDTF">2019-10-29T13:24:57Z</dcterms:modified>
</cp:coreProperties>
</file>