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070" yWindow="105" windowWidth="13440" windowHeight="12060"/>
  </bookViews>
  <sheets>
    <sheet name="Пр 20 вн.заим." sheetId="1" r:id="rId1"/>
  </sheets>
  <externalReferences>
    <externalReference r:id="rId2"/>
  </externalReferences>
  <definedNames>
    <definedName name="_xlnm.Print_Area" localSheetId="0">'Пр 20 вн.заим.'!$A$1:$E$17</definedName>
  </definedNames>
  <calcPr calcId="144525"/>
</workbook>
</file>

<file path=xl/calcChain.xml><?xml version="1.0" encoding="utf-8"?>
<calcChain xmlns="http://schemas.openxmlformats.org/spreadsheetml/2006/main">
  <c r="E9" i="1" l="1"/>
  <c r="E13" i="1" s="1"/>
  <c r="E11" i="1" s="1"/>
  <c r="E17" i="1" s="1"/>
  <c r="D9" i="1"/>
  <c r="D13" i="1" s="1"/>
  <c r="D11" i="1" s="1"/>
  <c r="D6" i="1" s="1"/>
  <c r="C9" i="1"/>
  <c r="C13" i="1" s="1"/>
  <c r="C11" i="1" s="1"/>
  <c r="E7" i="1"/>
  <c r="E16" i="1" s="1"/>
  <c r="D7" i="1"/>
  <c r="D16" i="1" s="1"/>
  <c r="C7" i="1"/>
  <c r="C16" i="1" s="1"/>
  <c r="E15" i="1" l="1"/>
  <c r="C17" i="1"/>
  <c r="C15" i="1" s="1"/>
  <c r="C6" i="1"/>
  <c r="E6" i="1"/>
  <c r="D17" i="1"/>
  <c r="D15" i="1" s="1"/>
</calcChain>
</file>

<file path=xl/sharedStrings.xml><?xml version="1.0" encoding="utf-8"?>
<sst xmlns="http://schemas.openxmlformats.org/spreadsheetml/2006/main" count="23" uniqueCount="23">
  <si>
    <t>Программа государственных внутренних заимствований Республики Тыва на 2022-2024 годы</t>
  </si>
  <si>
    <t>(тыс. рублей)</t>
  </si>
  <si>
    <t>№ п/п</t>
  </si>
  <si>
    <t>Внутренние заимствования</t>
  </si>
  <si>
    <t>2022 год</t>
  </si>
  <si>
    <t>2023 год</t>
  </si>
  <si>
    <t>2024 год</t>
  </si>
  <si>
    <t>1.</t>
  </si>
  <si>
    <t>Кредитные соглашения и договоры, заключенные от имени субъекта Российской Федерации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</si>
  <si>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</si>
  <si>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</si>
  <si>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</si>
  <si>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</si>
  <si>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</si>
  <si>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</si>
  <si>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</si>
  <si>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</si>
  <si>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</si>
  <si>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</si>
  <si>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</si>
  <si>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республиканского бюджета</t>
  </si>
  <si>
    <t>привлечение средств</t>
  </si>
  <si>
    <t>погашение основной суммы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</si>
</sst>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,##0.0_ ;[Red]\-#,##0.0\ "/>
    <numFmt numFmtId="167" formatCode="&quot;Да&quot;;&quot;Да&quot;;&quot;Нет&quot;"/>
    <numFmt numFmtId="168" formatCode="_-* #,##0.00_р_._-;\-* #,##0.00_р_._-;_-* &quot;-&quot;??_р_._-;_-@_-"/>
    <numFmt numFmtId="169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2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4" applyNumberFormat="0" applyAlignment="0" applyProtection="0"/>
    <xf numFmtId="0" fontId="9" fillId="9" borderId="5" applyNumberFormat="0" applyAlignment="0" applyProtection="0"/>
    <xf numFmtId="0" fontId="10" fillId="9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9" fillId="0" borderId="0"/>
    <xf numFmtId="0" fontId="20" fillId="12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1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4" fillId="14" borderId="0" applyNumberFormat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3" fillId="0" borderId="0" xfId="2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/>
    </xf>
    <xf numFmtId="164" fontId="5" fillId="0" borderId="2" xfId="1" applyNumberFormat="1" applyFont="1" applyBorder="1" applyAlignment="1">
      <alignment horizontal="center" vertical="center"/>
    </xf>
    <xf numFmtId="0" fontId="3" fillId="0" borderId="0" xfId="1" applyFont="1" applyBorder="1"/>
    <xf numFmtId="0" fontId="6" fillId="0" borderId="2" xfId="1" applyFont="1" applyBorder="1" applyAlignment="1">
      <alignment horizontal="justify" vertical="center" wrapText="1"/>
    </xf>
    <xf numFmtId="164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/>
    <xf numFmtId="166" fontId="3" fillId="0" borderId="0" xfId="1" applyNumberFormat="1" applyFont="1"/>
    <xf numFmtId="0" fontId="5" fillId="0" borderId="0" xfId="1" applyFont="1" applyAlignment="1">
      <alignment horizontal="center" vertical="center" wrapText="1"/>
    </xf>
  </cellXfs>
  <cellStyles count="44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2 2" xfId="20"/>
    <cellStyle name="Обычный 2 3" xfId="21"/>
    <cellStyle name="Обычный 2 4" xfId="22"/>
    <cellStyle name="Обычный 2 5" xfId="23"/>
    <cellStyle name="Обычный 3" xfId="24"/>
    <cellStyle name="Обычный 3 2" xfId="25"/>
    <cellStyle name="Обычный 4" xfId="26"/>
    <cellStyle name="Обычный 5" xfId="27"/>
    <cellStyle name="Обычный 5 2" xfId="28"/>
    <cellStyle name="Обычный 6" xfId="29"/>
    <cellStyle name="Обычный 7" xfId="30"/>
    <cellStyle name="Обычный 9" xfId="31"/>
    <cellStyle name="Обычный_прил.финпом" xfId="1"/>
    <cellStyle name="Плохой 2" xfId="32"/>
    <cellStyle name="Пояснение 2" xfId="33"/>
    <cellStyle name="Примечание 2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41"/>
    <cellStyle name="Финансовый 5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8.&#1054;&#1090;&#1076;&#1077;&#1083;%20&#1073;&#1102;&#1076;&#1078;&#1077;&#1090;&#1085;&#1086;&#1081;%20&#1087;&#1086;&#1083;&#1080;&#1090;&#1080;&#1082;&#1080;%20&#1080;%20&#1084;&#1077;&#1078;&#1073;&#1102;&#1076;&#1078;&#1077;&#1090;&#1085;&#1099;&#1093;&#1086;&#1090;&#1085;&#1086;&#1096;&#1077;&#1085;&#1080;&#1081;/1.&#1054;&#1073;&#1097;&#1072;&#1103;%20&#1087;&#1072;&#1087;&#1082;&#1072;%20&#1086;&#1090;&#1076;&#1077;&#1083;&#1072;/&#1056;&#1072;&#1073;&#1086;&#1090;&#1072;%202021/&#1055;&#1088;&#1086;&#1077;&#1082;&#1090;%20&#1073;&#1102;&#1076;&#1078;&#1077;&#1090;&#1072;%20&#1056;&#1058;%202022-2024/&#1047;&#1072;&#1082;&#1086;&#1085;&#1086;&#1087;&#1088;&#1086;&#1077;&#1082;&#1090;%20&#1089;%20&#1087;&#1088;&#1080;&#1083;&#1086;&#1078;&#1077;&#1085;&#1080;&#1103;&#1084;&#1080;/&#1055;&#1088;&#1080;&#1083;&#1086;&#1078;&#1077;&#1085;&#1080;&#1103;%20&#1082;%20&#1087;&#1088;&#1086;&#1077;&#1082;&#1090;&#1091;%20&#1079;&#1072;&#1082;&#1086;&#1085;&#1072;%20&#1086;%20&#1073;&#1102;&#1076;&#1078;&#1077;&#1090;&#1077;%20&#1085;&#1072;%202022-2024%20&#1085;&#1072;%20&#1087;&#1077;&#1095;&#1072;&#1090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  <sheetName val="Пр2 ист"/>
      <sheetName val="Пр 20 вн.заим."/>
      <sheetName val="Пр 4 нормат.акцизы"/>
      <sheetName val="Пр5 доходы22г"/>
      <sheetName val="Пр6 доходы 23-24"/>
      <sheetName val="Пр 7 функц"/>
      <sheetName val="Пр 8 функц"/>
      <sheetName val="Пр9 объект"/>
      <sheetName val="Пр 10 ведом"/>
      <sheetName val="Пр 11 ведом"/>
      <sheetName val="Пр12 Прогр расх"/>
      <sheetName val="Пр13 Прогр расх"/>
      <sheetName val="Пр14 Детский"/>
      <sheetName val="Пр15 Детский"/>
      <sheetName val="Пр 16 Субсидии"/>
      <sheetName val="Пр 19 отриц"/>
    </sheetNames>
    <sheetDataSet>
      <sheetData sheetId="0">
        <row r="15">
          <cell r="C15">
            <v>4830935.9000000004</v>
          </cell>
        </row>
      </sheetData>
      <sheetData sheetId="1">
        <row r="14">
          <cell r="C14">
            <v>4830935.9000000004</v>
          </cell>
          <cell r="D14">
            <v>4830935.9000000004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abSelected="1" view="pageBreakPreview" zoomScaleNormal="100" workbookViewId="0">
      <selection activeCell="L9" sqref="L9"/>
    </sheetView>
  </sheetViews>
  <sheetFormatPr defaultRowHeight="15.75" x14ac:dyDescent="0.25"/>
  <cols>
    <col min="1" max="1" width="6.85546875" style="1" customWidth="1"/>
    <col min="2" max="2" width="49.7109375" style="1" customWidth="1"/>
    <col min="3" max="5" width="14.85546875" style="1" customWidth="1"/>
    <col min="6" max="6" width="12.42578125" style="1" bestFit="1" customWidth="1"/>
    <col min="7" max="16384" width="9.140625" style="1"/>
  </cols>
  <sheetData>
    <row r="1" spans="1:5" ht="14.25" customHeight="1" x14ac:dyDescent="0.25">
      <c r="C1" s="2"/>
    </row>
    <row r="2" spans="1:5" ht="30.75" customHeight="1" x14ac:dyDescent="0.25">
      <c r="A2" s="24" t="s">
        <v>0</v>
      </c>
      <c r="B2" s="24"/>
      <c r="C2" s="24"/>
      <c r="D2" s="24"/>
      <c r="E2" s="24"/>
    </row>
    <row r="3" spans="1:5" ht="14.25" customHeight="1" x14ac:dyDescent="0.25">
      <c r="C3" s="2"/>
    </row>
    <row r="4" spans="1:5" ht="18.75" customHeight="1" x14ac:dyDescent="0.25">
      <c r="C4" s="3"/>
      <c r="D4" s="3"/>
      <c r="E4" s="4" t="s">
        <v>1</v>
      </c>
    </row>
    <row r="5" spans="1:5" ht="22.5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</row>
    <row r="6" spans="1:5" ht="34.5" customHeight="1" x14ac:dyDescent="0.25">
      <c r="A6" s="6" t="s">
        <v>7</v>
      </c>
      <c r="B6" s="7" t="s">
        <v>8</v>
      </c>
      <c r="C6" s="8">
        <f>+C7+C11</f>
        <v>1154745.8999999994</v>
      </c>
      <c r="D6" s="8">
        <f>+D7+D11</f>
        <v>204466.5</v>
      </c>
      <c r="E6" s="8">
        <f>+E7+E11</f>
        <v>287722.95714000054</v>
      </c>
    </row>
    <row r="7" spans="1:5" s="12" customFormat="1" ht="16.5" customHeight="1" x14ac:dyDescent="0.25">
      <c r="A7" s="9" t="s">
        <v>9</v>
      </c>
      <c r="B7" s="10" t="s">
        <v>10</v>
      </c>
      <c r="C7" s="11">
        <f>SUM(C8:C10)</f>
        <v>7080670</v>
      </c>
      <c r="D7" s="11">
        <f>SUM(D8:D10)</f>
        <v>6747235.7000000002</v>
      </c>
      <c r="E7" s="11">
        <f>SUM(E8:E10)</f>
        <v>6818487.2571400004</v>
      </c>
    </row>
    <row r="8" spans="1:5" s="12" customFormat="1" ht="18.75" customHeight="1" x14ac:dyDescent="0.25">
      <c r="A8" s="9"/>
      <c r="B8" s="13" t="s">
        <v>11</v>
      </c>
      <c r="C8" s="14">
        <v>632889</v>
      </c>
      <c r="D8" s="14">
        <v>356666</v>
      </c>
      <c r="E8" s="14"/>
    </row>
    <row r="9" spans="1:5" s="12" customFormat="1" ht="94.5" x14ac:dyDescent="0.25">
      <c r="A9" s="9"/>
      <c r="B9" s="13" t="s">
        <v>12</v>
      </c>
      <c r="C9" s="14">
        <f>'[1]пр1 ист'!C15</f>
        <v>4830935.9000000004</v>
      </c>
      <c r="D9" s="14">
        <f>'[1]Пр2 ист'!C14</f>
        <v>4830935.9000000004</v>
      </c>
      <c r="E9" s="14">
        <f>'[1]Пр2 ист'!D14</f>
        <v>4830935.9000000004</v>
      </c>
    </row>
    <row r="10" spans="1:5" ht="18.75" customHeight="1" x14ac:dyDescent="0.25">
      <c r="A10" s="15"/>
      <c r="B10" s="13" t="s">
        <v>13</v>
      </c>
      <c r="C10" s="16">
        <v>1616845.0999999999</v>
      </c>
      <c r="D10" s="16">
        <v>1559633.8</v>
      </c>
      <c r="E10" s="16">
        <v>1987551.35714</v>
      </c>
    </row>
    <row r="11" spans="1:5" x14ac:dyDescent="0.25">
      <c r="A11" s="9" t="s">
        <v>14</v>
      </c>
      <c r="B11" s="17" t="s">
        <v>15</v>
      </c>
      <c r="C11" s="11">
        <f>SUM(C12:C14)</f>
        <v>-5925924.1000000006</v>
      </c>
      <c r="D11" s="11">
        <f>SUM(D12:D14)</f>
        <v>-6542769.2000000002</v>
      </c>
      <c r="E11" s="11">
        <f>SUM(E12:E14)</f>
        <v>-6530764.2999999998</v>
      </c>
    </row>
    <row r="12" spans="1:5" ht="31.5" x14ac:dyDescent="0.25">
      <c r="A12" s="9"/>
      <c r="B12" s="13" t="s">
        <v>16</v>
      </c>
      <c r="C12" s="14">
        <v>-94988.199999999953</v>
      </c>
      <c r="D12" s="14">
        <v>-94988.199999999953</v>
      </c>
      <c r="E12" s="14">
        <v>-140194.59999999995</v>
      </c>
    </row>
    <row r="13" spans="1:5" ht="94.5" x14ac:dyDescent="0.25">
      <c r="A13" s="9"/>
      <c r="B13" s="18" t="s">
        <v>17</v>
      </c>
      <c r="C13" s="14">
        <f>-C9</f>
        <v>-4830935.9000000004</v>
      </c>
      <c r="D13" s="14">
        <f>-D9</f>
        <v>-4830935.9000000004</v>
      </c>
      <c r="E13" s="14">
        <f>-E9</f>
        <v>-4830935.9000000004</v>
      </c>
    </row>
    <row r="14" spans="1:5" ht="31.5" x14ac:dyDescent="0.25">
      <c r="A14" s="9"/>
      <c r="B14" s="13" t="s">
        <v>18</v>
      </c>
      <c r="C14" s="16">
        <v>-1000000</v>
      </c>
      <c r="D14" s="16">
        <v>-1616845.0999999999</v>
      </c>
      <c r="E14" s="16">
        <v>-1559633.8</v>
      </c>
    </row>
    <row r="15" spans="1:5" ht="33.75" customHeight="1" x14ac:dyDescent="0.25">
      <c r="A15" s="19" t="s">
        <v>19</v>
      </c>
      <c r="B15" s="13" t="s">
        <v>20</v>
      </c>
      <c r="C15" s="11">
        <f>C16+C17</f>
        <v>1154745.8999999994</v>
      </c>
      <c r="D15" s="11">
        <f>D16+D17</f>
        <v>204466.5</v>
      </c>
      <c r="E15" s="11">
        <f>E16+E17</f>
        <v>287722.95714000054</v>
      </c>
    </row>
    <row r="16" spans="1:5" ht="18.75" customHeight="1" x14ac:dyDescent="0.25">
      <c r="A16" s="17"/>
      <c r="B16" s="10" t="s">
        <v>21</v>
      </c>
      <c r="C16" s="14">
        <f>+C7</f>
        <v>7080670</v>
      </c>
      <c r="D16" s="14">
        <f>+D7</f>
        <v>6747235.7000000002</v>
      </c>
      <c r="E16" s="14">
        <f>+E7</f>
        <v>6818487.2571400004</v>
      </c>
    </row>
    <row r="17" spans="1:11" ht="18.75" customHeight="1" x14ac:dyDescent="0.25">
      <c r="A17" s="20"/>
      <c r="B17" s="20" t="s">
        <v>22</v>
      </c>
      <c r="C17" s="21">
        <f>+C11</f>
        <v>-5925924.1000000006</v>
      </c>
      <c r="D17" s="21">
        <f>+D11</f>
        <v>-6542769.2000000002</v>
      </c>
      <c r="E17" s="21">
        <f>+E11</f>
        <v>-6530764.2999999998</v>
      </c>
    </row>
    <row r="20" spans="1:11" x14ac:dyDescent="0.25">
      <c r="C20" s="22"/>
      <c r="D20" s="22"/>
      <c r="E20" s="22"/>
    </row>
    <row r="23" spans="1:11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2:11" x14ac:dyDescent="0.25">
      <c r="C33" s="23"/>
      <c r="D33" s="23"/>
      <c r="E33" s="23"/>
      <c r="F33" s="23"/>
      <c r="G33" s="23"/>
      <c r="H33" s="23"/>
      <c r="I33" s="23"/>
      <c r="J33" s="23"/>
      <c r="K33" s="23"/>
    </row>
    <row r="34" spans="2:1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2:1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2:11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2:1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2:11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</row>
  </sheetData>
  <mergeCells count="1">
    <mergeCell ref="A2:E2"/>
  </mergeCells>
  <printOptions horizontalCentered="1"/>
  <pageMargins left="0.59" right="0.15748031496062992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20 вн.заим.</vt:lpstr>
      <vt:lpstr>'Пр 20 вн.заим.'!Область_печати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2021-11-02T12:07:37Z</dcterms:created>
  <dcterms:modified xsi:type="dcterms:W3CDTF">2021-11-10T10:39:02Z</dcterms:modified>
</cp:coreProperties>
</file>