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 20 вн.заим." sheetId="1" r:id="rId1"/>
  </sheets>
  <externalReferences>
    <externalReference r:id="rId2"/>
    <externalReference r:id="rId3"/>
  </externalReferences>
  <definedNames>
    <definedName name="_xlnm.Print_Area" localSheetId="0">'Пр 20 вн.заим.'!$A$1:$E$21</definedName>
  </definedNames>
  <calcPr calcId="144525"/>
</workbook>
</file>

<file path=xl/calcChain.xml><?xml version="1.0" encoding="utf-8"?>
<calcChain xmlns="http://schemas.openxmlformats.org/spreadsheetml/2006/main">
  <c r="C13" i="1" l="1"/>
  <c r="C11" i="1" s="1"/>
  <c r="D13" i="1"/>
  <c r="D11" i="1" s="1"/>
  <c r="E13" i="1"/>
  <c r="E11" i="1" s="1"/>
  <c r="C17" i="1"/>
  <c r="C15" i="1" s="1"/>
  <c r="C21" i="1" s="1"/>
  <c r="D17" i="1"/>
  <c r="D15" i="1" s="1"/>
  <c r="D21" i="1" s="1"/>
  <c r="E17" i="1"/>
  <c r="E15" i="1" s="1"/>
  <c r="E21" i="1" s="1"/>
  <c r="D10" i="1" l="1"/>
  <c r="D20" i="1"/>
  <c r="D19" i="1" s="1"/>
  <c r="E10" i="1"/>
  <c r="E20" i="1"/>
  <c r="E19" i="1" s="1"/>
  <c r="C10" i="1"/>
  <c r="C20" i="1"/>
  <c r="C19" i="1" s="1"/>
</calcChain>
</file>

<file path=xl/sharedStrings.xml><?xml version="1.0" encoding="utf-8"?>
<sst xmlns="http://schemas.openxmlformats.org/spreadsheetml/2006/main" count="27" uniqueCount="27">
  <si>
    <t>погашение основной суммы долга</t>
  </si>
  <si>
    <t>привлечение средств</t>
  </si>
  <si>
    <t>Общий объем заимствований, направляемых на покрытие дефицита республиканского бюджета</t>
  </si>
  <si>
    <t>2.</t>
  </si>
  <si>
    <t xml:space="preserve">    - кредиты, полученные от кредитных организаций </t>
  </si>
  <si>
    <t xml:space="preserve">   -погашение бюджетами субъектов Российской Федерации кредитов от других бюджетов бюджетной системы Российской Федерации в валюте Российской Федерации (на пополнение остатков средств на счетах республиканского бюджета Республики Тыва)</t>
  </si>
  <si>
    <t xml:space="preserve">    - бюджетные кредиты, полученные от других бюджетов</t>
  </si>
  <si>
    <t>Погашение основной суммы долга</t>
  </si>
  <si>
    <t>1.2</t>
  </si>
  <si>
    <t xml:space="preserve">    -  кредиты кредитных организаций</t>
  </si>
  <si>
    <t xml:space="preserve">  - получение кредитов от других бюджетов бюджетной системы Российской Федерации бюджетами субъектов Российской Федерации в валюте Российской Федерации (на пополнение остатков средств на счетах республиканского бюджета Республики Тыва)</t>
  </si>
  <si>
    <t xml:space="preserve">    - бюджетные кредиты от других бюджетов</t>
  </si>
  <si>
    <t>Привлечение средств</t>
  </si>
  <si>
    <t>1.1</t>
  </si>
  <si>
    <t>Кредитные соглашения и договоры, заключенные от имени субъекта Российской Федерации</t>
  </si>
  <si>
    <t>1.</t>
  </si>
  <si>
    <t>2024 год</t>
  </si>
  <si>
    <t>2023 год</t>
  </si>
  <si>
    <t>2022 год</t>
  </si>
  <si>
    <t>Внутренние заимствования</t>
  </si>
  <si>
    <t>№ п/п</t>
  </si>
  <si>
    <t>(тыс. рублей)</t>
  </si>
  <si>
    <t>Программа государственных внутренних заимствований Республики Тыва на 2022-2024 годы</t>
  </si>
  <si>
    <t>на 2022 год и на плановый период 2023 и 2024 годов"</t>
  </si>
  <si>
    <t xml:space="preserve">"О республиканском бюджете Республики Тыва </t>
  </si>
  <si>
    <t xml:space="preserve">к Закону Республики Тыва </t>
  </si>
  <si>
    <t>Приложение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</si>
</sst>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_ ;[Red]\-#,##0.0\ "/>
    <numFmt numFmtId="165" formatCode="0.0"/>
    <numFmt numFmtId="166" formatCode="#,##0.0"/>
    <numFmt numFmtId="167" formatCode="&quot;Да&quot;;&quot;Да&quot;;&quot;Нет&quot;"/>
    <numFmt numFmtId="168" formatCode="_-* #,##0.00_р_._-;\-* #,##0.00_р_._-;_-* &quot;-&quot;??_р_._-;_-@_-"/>
    <numFmt numFmtId="169" formatCode="_(* #,##0.00_);_(* \(#,##0.00\);_(* &quot;-&quot;??_);_(@_)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2" fillId="0" borderId="0"/>
    <xf numFmtId="0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4" applyNumberFormat="0" applyAlignment="0" applyProtection="0"/>
    <xf numFmtId="0" fontId="9" fillId="9" borderId="5" applyNumberFormat="0" applyAlignment="0" applyProtection="0"/>
    <xf numFmtId="0" fontId="10" fillId="9" borderId="4" applyNumberFormat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10" borderId="10" applyNumberFormat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9" fillId="0" borderId="0"/>
    <xf numFmtId="0" fontId="20" fillId="12" borderId="0" applyNumberFormat="0" applyBorder="0" applyAlignment="0" applyProtection="0"/>
    <xf numFmtId="0" fontId="21" fillId="0" borderId="0" applyNumberFormat="0" applyFill="0" applyBorder="0" applyAlignment="0" applyProtection="0"/>
    <xf numFmtId="0" fontId="6" fillId="13" borderId="11" applyNumberFormat="0" applyFont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4" fillId="14" borderId="0" applyNumberFormat="0" applyBorder="0" applyAlignment="0" applyProtection="0"/>
  </cellStyleXfs>
  <cellXfs count="26">
    <xf numFmtId="0" fontId="0" fillId="0" borderId="0" xfId="0"/>
    <xf numFmtId="0" fontId="3" fillId="0" borderId="0" xfId="1" applyFont="1"/>
    <xf numFmtId="164" fontId="3" fillId="0" borderId="0" xfId="1" applyNumberFormat="1" applyFont="1"/>
    <xf numFmtId="165" fontId="3" fillId="0" borderId="0" xfId="1" applyNumberFormat="1" applyFont="1"/>
    <xf numFmtId="166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166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justify" vertical="center"/>
    </xf>
    <xf numFmtId="0" fontId="3" fillId="0" borderId="2" xfId="1" applyFont="1" applyBorder="1" applyAlignment="1">
      <alignment vertical="center"/>
    </xf>
    <xf numFmtId="166" fontId="4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justify" vertical="center" wrapText="1"/>
    </xf>
    <xf numFmtId="0" fontId="3" fillId="0" borderId="2" xfId="1" applyFont="1" applyBorder="1" applyAlignment="1">
      <alignment horizontal="center" vertical="center"/>
    </xf>
    <xf numFmtId="166" fontId="3" fillId="0" borderId="2" xfId="1" applyNumberFormat="1" applyFont="1" applyFill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49" fontId="3" fillId="0" borderId="2" xfId="1" applyNumberFormat="1" applyFont="1" applyBorder="1" applyAlignment="1">
      <alignment vertical="center"/>
    </xf>
    <xf numFmtId="0" fontId="3" fillId="0" borderId="0" xfId="1" applyFont="1" applyBorder="1"/>
    <xf numFmtId="166" fontId="3" fillId="0" borderId="3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/>
    </xf>
    <xf numFmtId="0" fontId="3" fillId="0" borderId="0" xfId="2" applyFont="1" applyFill="1" applyAlignment="1">
      <alignment horizontal="right"/>
    </xf>
    <xf numFmtId="0" fontId="4" fillId="0" borderId="0" xfId="1" applyFont="1" applyAlignment="1">
      <alignment horizontal="center" vertical="center" wrapText="1"/>
    </xf>
    <xf numFmtId="0" fontId="3" fillId="0" borderId="0" xfId="2" applyFont="1" applyFill="1" applyAlignment="1"/>
  </cellXfs>
  <cellStyles count="44">
    <cellStyle name="Акцент1 2" xfId="3"/>
    <cellStyle name="Акцент2 2" xfId="4"/>
    <cellStyle name="Акцент3 2" xfId="5"/>
    <cellStyle name="Акцент4 2" xfId="6"/>
    <cellStyle name="Акцент5 2" xfId="7"/>
    <cellStyle name="Акцент6 2" xfId="8"/>
    <cellStyle name="Ввод  2" xfId="9"/>
    <cellStyle name="Вывод 2" xfId="10"/>
    <cellStyle name="Вычисление 2" xfId="11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 2" xfId="18"/>
    <cellStyle name="Нейтральный 2" xfId="19"/>
    <cellStyle name="Обычный" xfId="0" builtinId="0"/>
    <cellStyle name="Обычный 2" xfId="2"/>
    <cellStyle name="Обычный 2 2" xfId="20"/>
    <cellStyle name="Обычный 2 3" xfId="21"/>
    <cellStyle name="Обычный 2 4" xfId="22"/>
    <cellStyle name="Обычный 2 5" xfId="23"/>
    <cellStyle name="Обычный 3" xfId="24"/>
    <cellStyle name="Обычный 3 2" xfId="25"/>
    <cellStyle name="Обычный 4" xfId="26"/>
    <cellStyle name="Обычный 5" xfId="27"/>
    <cellStyle name="Обычный 5 2" xfId="28"/>
    <cellStyle name="Обычный 6" xfId="29"/>
    <cellStyle name="Обычный 7" xfId="30"/>
    <cellStyle name="Обычный 9" xfId="31"/>
    <cellStyle name="Обычный_прил.финпом" xfId="1"/>
    <cellStyle name="Плохой 2" xfId="32"/>
    <cellStyle name="Пояснение 2" xfId="33"/>
    <cellStyle name="Примечание 2" xfId="34"/>
    <cellStyle name="Связанная ячейка 2" xfId="35"/>
    <cellStyle name="Текст предупреждения 2" xfId="36"/>
    <cellStyle name="Финансовый 2" xfId="37"/>
    <cellStyle name="Финансовый 3" xfId="38"/>
    <cellStyle name="Финансовый 4" xfId="39"/>
    <cellStyle name="Финансовый 4 2" xfId="40"/>
    <cellStyle name="Финансовый 5" xfId="41"/>
    <cellStyle name="Финансовый 5 2" xfId="42"/>
    <cellStyle name="Хороший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%202%20&#1080;&#1089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%201%20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2 ист"/>
    </sheetNames>
    <sheetDataSet>
      <sheetData sheetId="0">
        <row r="14">
          <cell r="C14">
            <v>4830935.9000000004</v>
          </cell>
          <cell r="D14">
            <v>4830935.9000000004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1 ист"/>
    </sheetNames>
    <sheetDataSet>
      <sheetData sheetId="0">
        <row r="15">
          <cell r="C15">
            <v>4830935.9000000004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2"/>
  <sheetViews>
    <sheetView tabSelected="1" view="pageBreakPreview" topLeftCell="A10" zoomScaleNormal="100" workbookViewId="0">
      <selection activeCell="B20" sqref="B20"/>
    </sheetView>
  </sheetViews>
  <sheetFormatPr defaultRowHeight="15.75" x14ac:dyDescent="0.25"/>
  <cols>
    <col min="1" max="1" width="6.85546875" style="1" customWidth="1"/>
    <col min="2" max="2" width="49.7109375" style="1" customWidth="1"/>
    <col min="3" max="5" width="14.85546875" style="1" customWidth="1"/>
    <col min="6" max="6" width="12.42578125" style="1" bestFit="1" customWidth="1"/>
    <col min="7" max="16384" width="9.140625" style="1"/>
  </cols>
  <sheetData>
    <row r="1" spans="1:5" x14ac:dyDescent="0.25">
      <c r="B1" s="25"/>
      <c r="C1" s="25"/>
      <c r="D1" s="23"/>
      <c r="E1" s="23" t="s">
        <v>26</v>
      </c>
    </row>
    <row r="2" spans="1:5" x14ac:dyDescent="0.25">
      <c r="B2" s="25"/>
      <c r="C2" s="25"/>
      <c r="D2" s="23"/>
      <c r="E2" s="23" t="s">
        <v>25</v>
      </c>
    </row>
    <row r="3" spans="1:5" x14ac:dyDescent="0.25">
      <c r="B3" s="25"/>
      <c r="C3" s="25"/>
      <c r="D3" s="23"/>
      <c r="E3" s="23" t="s">
        <v>24</v>
      </c>
    </row>
    <row r="4" spans="1:5" x14ac:dyDescent="0.25">
      <c r="B4" s="25"/>
      <c r="C4" s="25"/>
      <c r="D4" s="23"/>
      <c r="E4" s="23" t="s">
        <v>23</v>
      </c>
    </row>
    <row r="5" spans="1:5" ht="14.25" customHeight="1" x14ac:dyDescent="0.25">
      <c r="C5" s="23"/>
    </row>
    <row r="6" spans="1:5" ht="30.75" customHeight="1" x14ac:dyDescent="0.25">
      <c r="A6" s="24" t="s">
        <v>22</v>
      </c>
      <c r="B6" s="24"/>
      <c r="C6" s="24"/>
      <c r="D6" s="24"/>
      <c r="E6" s="24"/>
    </row>
    <row r="7" spans="1:5" ht="14.25" customHeight="1" x14ac:dyDescent="0.25">
      <c r="C7" s="23"/>
    </row>
    <row r="8" spans="1:5" ht="18.75" customHeight="1" x14ac:dyDescent="0.25">
      <c r="C8" s="22"/>
      <c r="D8" s="22"/>
      <c r="E8" s="21" t="s">
        <v>21</v>
      </c>
    </row>
    <row r="9" spans="1:5" ht="22.5" customHeight="1" x14ac:dyDescent="0.25">
      <c r="A9" s="20" t="s">
        <v>20</v>
      </c>
      <c r="B9" s="20" t="s">
        <v>19</v>
      </c>
      <c r="C9" s="20" t="s">
        <v>18</v>
      </c>
      <c r="D9" s="20" t="s">
        <v>17</v>
      </c>
      <c r="E9" s="20" t="s">
        <v>16</v>
      </c>
    </row>
    <row r="10" spans="1:5" ht="34.5" customHeight="1" x14ac:dyDescent="0.25">
      <c r="A10" s="19" t="s">
        <v>15</v>
      </c>
      <c r="B10" s="18" t="s">
        <v>14</v>
      </c>
      <c r="C10" s="17">
        <f>+C11+C15</f>
        <v>1154745.8999999994</v>
      </c>
      <c r="D10" s="17">
        <f>+D11+D15</f>
        <v>204466.5</v>
      </c>
      <c r="E10" s="17">
        <f>+E11+E15</f>
        <v>287722.95714000054</v>
      </c>
    </row>
    <row r="11" spans="1:5" s="16" customFormat="1" ht="16.5" customHeight="1" x14ac:dyDescent="0.25">
      <c r="A11" s="13" t="s">
        <v>13</v>
      </c>
      <c r="B11" s="7" t="s">
        <v>12</v>
      </c>
      <c r="C11" s="9">
        <f>SUM(C12:C14)</f>
        <v>7080670</v>
      </c>
      <c r="D11" s="9">
        <f>SUM(D12:D14)</f>
        <v>6747235.7000000002</v>
      </c>
      <c r="E11" s="9">
        <f>SUM(E12:E14)</f>
        <v>6818487.2571400004</v>
      </c>
    </row>
    <row r="12" spans="1:5" s="16" customFormat="1" ht="18.75" customHeight="1" x14ac:dyDescent="0.25">
      <c r="A12" s="13"/>
      <c r="B12" s="10" t="s">
        <v>11</v>
      </c>
      <c r="C12" s="6">
        <v>632889</v>
      </c>
      <c r="D12" s="6">
        <v>356666</v>
      </c>
      <c r="E12" s="6"/>
    </row>
    <row r="13" spans="1:5" s="16" customFormat="1" ht="94.5" x14ac:dyDescent="0.25">
      <c r="A13" s="13"/>
      <c r="B13" s="10" t="s">
        <v>10</v>
      </c>
      <c r="C13" s="6">
        <f>'[2]пр1 ист'!C15</f>
        <v>4830935.9000000004</v>
      </c>
      <c r="D13" s="6">
        <f>'[1]Пр2 ист'!C14</f>
        <v>4830935.9000000004</v>
      </c>
      <c r="E13" s="6">
        <f>'[1]Пр2 ист'!D14</f>
        <v>4830935.9000000004</v>
      </c>
    </row>
    <row r="14" spans="1:5" ht="18.75" customHeight="1" x14ac:dyDescent="0.25">
      <c r="A14" s="15"/>
      <c r="B14" s="10" t="s">
        <v>9</v>
      </c>
      <c r="C14" s="12">
        <v>1616845.0999999999</v>
      </c>
      <c r="D14" s="12">
        <v>1559633.8</v>
      </c>
      <c r="E14" s="12">
        <v>1987551.35714</v>
      </c>
    </row>
    <row r="15" spans="1:5" x14ac:dyDescent="0.25">
      <c r="A15" s="13" t="s">
        <v>8</v>
      </c>
      <c r="B15" s="8" t="s">
        <v>7</v>
      </c>
      <c r="C15" s="9">
        <f>SUM(C16:C18)</f>
        <v>-5925924.1000000006</v>
      </c>
      <c r="D15" s="9">
        <f>SUM(D16:D18)</f>
        <v>-6542769.2000000002</v>
      </c>
      <c r="E15" s="9">
        <f>SUM(E16:E18)</f>
        <v>-6530764.2999999998</v>
      </c>
    </row>
    <row r="16" spans="1:5" ht="31.5" x14ac:dyDescent="0.25">
      <c r="A16" s="13"/>
      <c r="B16" s="10" t="s">
        <v>6</v>
      </c>
      <c r="C16" s="6">
        <v>-94988.199999999953</v>
      </c>
      <c r="D16" s="6">
        <v>-94988.199999999953</v>
      </c>
      <c r="E16" s="6">
        <v>-140194.59999999995</v>
      </c>
    </row>
    <row r="17" spans="1:11" ht="94.5" x14ac:dyDescent="0.25">
      <c r="A17" s="13"/>
      <c r="B17" s="14" t="s">
        <v>5</v>
      </c>
      <c r="C17" s="6">
        <f>-C13</f>
        <v>-4830935.9000000004</v>
      </c>
      <c r="D17" s="6">
        <f>-D13</f>
        <v>-4830935.9000000004</v>
      </c>
      <c r="E17" s="6">
        <f>-E13</f>
        <v>-4830935.9000000004</v>
      </c>
    </row>
    <row r="18" spans="1:11" ht="31.5" x14ac:dyDescent="0.25">
      <c r="A18" s="13"/>
      <c r="B18" s="10" t="s">
        <v>4</v>
      </c>
      <c r="C18" s="12">
        <v>-1000000</v>
      </c>
      <c r="D18" s="12">
        <v>-1616845.0999999999</v>
      </c>
      <c r="E18" s="12">
        <v>-1559633.8</v>
      </c>
    </row>
    <row r="19" spans="1:11" ht="33.75" customHeight="1" x14ac:dyDescent="0.25">
      <c r="A19" s="11" t="s">
        <v>3</v>
      </c>
      <c r="B19" s="10" t="s">
        <v>2</v>
      </c>
      <c r="C19" s="9">
        <f>C20+C21</f>
        <v>1154745.8999999994</v>
      </c>
      <c r="D19" s="9">
        <f>D20+D21</f>
        <v>204466.5</v>
      </c>
      <c r="E19" s="9">
        <f>E20+E21</f>
        <v>287722.95714000054</v>
      </c>
    </row>
    <row r="20" spans="1:11" ht="18.75" customHeight="1" x14ac:dyDescent="0.25">
      <c r="A20" s="8"/>
      <c r="B20" s="7" t="s">
        <v>1</v>
      </c>
      <c r="C20" s="6">
        <f>+C11</f>
        <v>7080670</v>
      </c>
      <c r="D20" s="6">
        <f>+D11</f>
        <v>6747235.7000000002</v>
      </c>
      <c r="E20" s="6">
        <f>+E11</f>
        <v>6818487.2571400004</v>
      </c>
    </row>
    <row r="21" spans="1:11" ht="18.75" customHeight="1" x14ac:dyDescent="0.25">
      <c r="A21" s="5"/>
      <c r="B21" s="5" t="s">
        <v>0</v>
      </c>
      <c r="C21" s="4">
        <f>+C15</f>
        <v>-5925924.1000000006</v>
      </c>
      <c r="D21" s="4">
        <f>+D15</f>
        <v>-6542769.2000000002</v>
      </c>
      <c r="E21" s="4">
        <f>+E15</f>
        <v>-6530764.2999999998</v>
      </c>
    </row>
    <row r="24" spans="1:11" x14ac:dyDescent="0.25">
      <c r="C24" s="3"/>
      <c r="D24" s="3"/>
      <c r="E24" s="3"/>
    </row>
    <row r="27" spans="1:11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2:1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2:1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2:1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2:11" x14ac:dyDescent="0.25">
      <c r="C37" s="2"/>
      <c r="D37" s="2"/>
      <c r="E37" s="2"/>
      <c r="F37" s="2"/>
      <c r="G37" s="2"/>
      <c r="H37" s="2"/>
      <c r="I37" s="2"/>
      <c r="J37" s="2"/>
      <c r="K37" s="2"/>
    </row>
    <row r="38" spans="2:1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2:1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2:1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2:1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</row>
  </sheetData>
  <mergeCells count="1">
    <mergeCell ref="A6:E6"/>
  </mergeCells>
  <printOptions horizontalCentered="1"/>
  <pageMargins left="0.59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20 вн.заим.</vt:lpstr>
      <vt:lpstr>'Пр 20 вн.заим.'!Область_печати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Ондар Алдынай Сергеевна</cp:lastModifiedBy>
  <dcterms:created xsi:type="dcterms:W3CDTF">2021-11-02T12:41:18Z</dcterms:created>
  <dcterms:modified xsi:type="dcterms:W3CDTF">2021-11-02T12:41:28Z</dcterms:modified>
</cp:coreProperties>
</file>