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Пр5 доходы21г" sheetId="1" r:id="rId1"/>
  </sheets>
  <definedNames>
    <definedName name="_xlnm._FilterDatabase" localSheetId="0" hidden="1">'Пр5 доходы21г'!$A$53:$X$53</definedName>
    <definedName name="_xlnm.Print_Titles" localSheetId="0">'Пр5 доходы21г'!$10:$11</definedName>
    <definedName name="_xlnm.Print_Area" localSheetId="0">'Пр5 доходы21г'!$A$1:$C$136</definedName>
  </definedNames>
  <calcPr calcId="144525" fullCalcOnLoad="1"/>
</workbook>
</file>

<file path=xl/calcChain.xml><?xml version="1.0" encoding="utf-8"?>
<calcChain xmlns="http://schemas.openxmlformats.org/spreadsheetml/2006/main">
  <c r="C134" i="1" l="1"/>
  <c r="C123" i="1"/>
  <c r="C122" i="1"/>
  <c r="C121" i="1"/>
  <c r="C49" i="1" s="1"/>
  <c r="C48" i="1" s="1"/>
  <c r="C98" i="1"/>
  <c r="C53" i="1"/>
  <c r="C50" i="1"/>
  <c r="C40" i="1"/>
  <c r="C36" i="1"/>
  <c r="C32" i="1"/>
  <c r="C29" i="1"/>
  <c r="C27" i="1"/>
  <c r="C17" i="1"/>
  <c r="C14" i="1"/>
  <c r="C13" i="1" s="1"/>
  <c r="C136" i="1" l="1"/>
</calcChain>
</file>

<file path=xl/sharedStrings.xml><?xml version="1.0" encoding="utf-8"?>
<sst xmlns="http://schemas.openxmlformats.org/spreadsheetml/2006/main" count="255" uniqueCount="255">
  <si>
    <t>Приложение 5</t>
  </si>
  <si>
    <t xml:space="preserve">к Закону Республики Тыва </t>
  </si>
  <si>
    <t xml:space="preserve">"О  республиканском бюджете Республики Тыва </t>
  </si>
  <si>
    <t>на 2021 год и на плановый период 2022 и 2023 годов"</t>
  </si>
  <si>
    <t>ПОСТУПЛЕНИЯ ДОХОДОВ В РЕСПУБЛИКАНСКИЙ  БЮДЖЕТ</t>
  </si>
  <si>
    <t>РЕСПУБЛИКИ ТЫВА НА 2021 ГОД</t>
  </si>
  <si>
    <t>(тыс. рублей)</t>
  </si>
  <si>
    <t xml:space="preserve">Коды бюджетной классификации  </t>
  </si>
  <si>
    <t xml:space="preserve">      Наименование доходов </t>
  </si>
  <si>
    <t xml:space="preserve">Сумма </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</si>
  <si>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</si>
  <si>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</si>
  <si>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</si>
  <si>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</si>
  <si>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</si>
  <si>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</si>
  <si>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</si>
  <si>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</si>
  <si>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</si>
  <si>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</si>
  <si>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</si>
  <si>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</si>
  <si>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</si>
  <si>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</si>
  <si>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</si>
  <si>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</si>
  <si>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</si>
  <si>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</si>
  <si>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</si>
  <si>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</si>
  <si>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</si>
  <si>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</si>
  <si>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</si>
  <si>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</si>
  <si>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</si>
  <si>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</si>
  <si>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</si>
  <si>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</si>
  <si>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</si>
  <si>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</si>
  <si>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</si>
  <si>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</si>
  <si>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</si>
  <si>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</si>
  <si>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</si>
  <si>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</si>
  <si>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</si>
  <si>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</si>
  <si>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</si>
  <si>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</si>
  <si>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</si>
  <si>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</si>
  <si>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</si>
  <si>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</si>
  <si>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</si>
  <si>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</si>
  <si>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</si>
  <si>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</si>
  <si>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</si>
  <si>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</si>
  <si>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</si>
  <si>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</si>
  <si>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</si>
  <si>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</si>
  <si>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</si>
  <si>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</si>
  <si>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</si>
  <si>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</si>
  <si>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</si>
  <si>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</si>
  <si>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</si>
  <si>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</si>
  <si>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</si>
  <si>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r>
      <t xml:space="preserve">ДОХОДЫ ОТ ОКАЗАНИЯ ПЛАТНЫХ УСЛУГ </t>
    </r>
    <r>
      <rPr>
        <b/>
        <sz val="11"/>
        <color indexed="8"/>
        <rFont val="Times New Roman"/>
        <family val="1"/>
        <charset val="204"/>
      </rPr>
      <t xml:space="preserve"> И КОМПЕНСАЦИИ ЗАТРАТ ГОСУДАРСТВА</t>
    </r>
  </si>
  <si>
    <t>1 15 00000 00 0000 000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</si>
  <si>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</si>
  <si>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</si>
  <si>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</si>
  <si>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</si>
  <si>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</si>
  <si>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</si>
  <si>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</si>
  <si>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</si>
  <si>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</si>
  <si>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</si>
  <si>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</si>
  <si>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</si>
  <si>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</si>
  <si>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</si>
  <si>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</si>
  <si>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</si>
  <si>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</si>
  <si>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</si>
  <si>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</si>
  <si>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2 02 25086 02 0000 150</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</si>
  <si>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</si>
  <si>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2 02 25097 02 0000 150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</si>
  <si>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</si>
  <si>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</si>
  <si>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</si>
  <si>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</si>
  <si>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</si>
  <si>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2 02 25169 02 0000 150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</si>
  <si>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</si>
  <si>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</si>
  <si>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</si>
  <si>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</si>
  <si>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</si>
  <si>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</si>
  <si>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</si>
  <si>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2 02 25219 02 0000 150</t>
  </si>
  <si>
    <t>Субсидии бюджетам субъектов Российской Федерации на создание центров цифрового образования детей</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</si>
  <si>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</si>
  <si>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</si>
  <si>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</si>
  <si>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</si>
  <si>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2 02 25232 02 0000 150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</si>
  <si>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</si>
  <si>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</si>
  <si>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</si>
  <si>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2 02 25255 02 0000 150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</si>
  <si>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</si>
  <si>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2 02 25281 02 0000 150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</si>
  <si>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</si>
  <si>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2 02 25291 02 0000 150</t>
  </si>
  <si>
    <t>Субсидии бюджетам субъектов Российской Федерации на повышение эффективности службы занятости</t>
  </si>
  <si>
    <t>2 02 25294 02 0000 150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</si>
  <si>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</si>
  <si>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</si>
  <si>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</si>
  <si>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</si>
  <si>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</si>
  <si>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2 02 25461 02 0000 150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</si>
  <si>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</si>
  <si>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</si>
  <si>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</si>
  <si>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</si>
  <si>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</si>
  <si>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</si>
  <si>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</si>
  <si>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</si>
  <si>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</si>
  <si>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2 02 25497 02 0000 150</t>
  </si>
  <si>
    <t>Субсидии бюджетам субъектов Российской Федерации на реализацию мероприятий по обеспечению жильем молодых семей</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</si>
  <si>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</si>
  <si>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</si>
  <si>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</si>
  <si>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</si>
  <si>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2 02 25511 02 0000 150</t>
  </si>
  <si>
    <t>Субсидии бюджетам субъектов Российской Федерации на проведение комплексных кадастровых работ</t>
  </si>
  <si>
    <t>2 02 25515 02 0000 150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</si>
  <si>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</si>
  <si>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2 02 25516 02 0000 150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</si>
  <si>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</si>
  <si>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</si>
  <si>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</si>
  <si>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</si>
  <si>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Субсидия бюджетам субъектов Российской Федерации на поддержку отрасли культуры</t>
  </si>
  <si>
    <t>2 02 25520 02 0000 150</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</si>
  <si>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</si>
  <si>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</si>
  <si>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</si>
  <si>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2 02 25537 02 0000 150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</si>
  <si>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</si>
  <si>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</si>
  <si>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</si>
  <si>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2 02 25555 02 0000 150</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</si>
  <si>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</si>
  <si>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</si>
  <si>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</si>
  <si>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2 02 25569 02 0000 150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</si>
  <si>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</si>
  <si>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</si>
  <si>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</si>
  <si>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</si>
  <si>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</si>
  <si>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</si>
  <si>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</si>
  <si>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</si>
  <si>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</si>
  <si>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</si>
  <si>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</si>
  <si>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</si>
  <si>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</si>
  <si>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</si>
  <si>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</si>
  <si>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</si>
  <si>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</si>
  <si>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</si>
  <si>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</si>
  <si>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2 02 35137 02 0000 150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</si>
  <si>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</si>
  <si>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</si>
  <si>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</si>
  <si>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</si>
  <si>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</si>
  <si>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</si>
  <si>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</si>
  <si>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2 02 35250 02 0000 150</t>
  </si>
  <si>
    <t>Субвенции бюджетам субъектов Российской Федерации на оплату жилищно-коммунальных услуг отдельным категориям граждан</t>
  </si>
  <si>
    <t>2 02 35260 02 0000 150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</si>
  <si>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</si>
  <si>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2 02 35270 02 0000 150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</si>
  <si>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</si>
  <si>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2 02 35280 02 0000 150</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</si>
  <si>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</si>
  <si>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</si>
  <si>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</si>
  <si>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2 02 35380 02 0000 150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</si>
  <si>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</si>
  <si>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2 02 35429 02 0000 150</t>
  </si>
  <si>
    <t>Субвенции бюджетам субъектов Российской Федерации на увеличение площади лесовосстановления</t>
  </si>
  <si>
    <t>2 02 35430 02 0000 150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</si>
  <si>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</si>
  <si>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</si>
  <si>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</si>
  <si>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</si>
  <si>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</si>
  <si>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2 02 35469 02 0000 150</t>
  </si>
  <si>
    <t>Субвенции бюджетам субъектов Российской Федерации на проведение Всероссийской переписи населения 2020 года</t>
  </si>
  <si>
    <t>2 02 35573 02 0000 150</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</si>
  <si>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</si>
  <si>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</si>
  <si>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</si>
  <si>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</si>
  <si>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</si>
  <si>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</si>
  <si>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</si>
  <si>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</si>
  <si>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</si>
  <si>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</si>
  <si>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</si>
  <si>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</si>
  <si>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</si>
  <si>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2 02 45191 02 0000 150</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</si>
  <si>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</si>
  <si>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2 02 45192 02 0000 150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</si>
  <si>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</si>
  <si>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</si>
  <si>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</si>
  <si>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2 02 45321 02 0000 150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</si>
  <si>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</si>
  <si>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2 02 45453 02 0000 150</t>
  </si>
  <si>
    <t>Межбюджетные трансферты, передаваемые бюджетам субъектов Российской Федерации на создание виртуальных концертных залов</t>
  </si>
  <si>
    <t>2 02 45454 02 0000 150</t>
  </si>
  <si>
    <t>Межбюджетные трансферты, передаваемые бюджетам субъектов Российской Федерации на создание модельных муниципальных библиотек</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</si>
  <si>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</si>
  <si>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</si>
  <si>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2 02 45581 02 0000 150</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</si>
  <si>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</si>
  <si>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2 03 00000 00 0000 000</t>
  </si>
  <si>
    <t>БЕЗВОЗМЕЗДНЫЕ ПОСТУПЛЕНИЯ ОТ ГОСУДАРСТВЕННЫХ (МУНИЦИПАЛЬНЫХ) ОРГАНИЗАЦИЙ</t>
  </si>
  <si>
    <t>2 03 02040 02 0000 150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</si>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</sst>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0.0_ ;[Red]\-#,##0.0\ "/>
    <numFmt numFmtId="166" formatCode="#,##0.000_ ;[Red]\-#,##0.000\ "/>
    <numFmt numFmtId="167" formatCode="_(* #,##0.00_);_(* \(#,##0.00\);_(* &quot;-&quot;??_);_(@_)"/>
    <numFmt numFmtId="168" formatCode="&quot;Да&quot;;&quot;Да&quot;;&quot;Нет&quot;"/>
    <numFmt numFmtId="169" formatCode="_-* #,##0.00_р_._-;\-* #,##0.00_р_._-;_-* &quot;-&quot;??_р_._-;_-@_-"/>
  </numFmts>
  <fonts count="33" x14ac:knownFonts="1">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2"/>
      <name val="Times New Roman Cyr"/>
      <family val="1"/>
      <charset val="204"/>
    </font>
    <font>
      <sz val="10"/>
      <name val="Arial Cyr"/>
      <charset val="204"/>
    </font>
    <font>
      <sz val="12"/>
      <name val="Times New Roman"/>
      <family val="1"/>
      <charset val="204"/>
    </font>
    <font>
      <b/>
      <sz val="11"/>
      <name val="Times New Roman"/>
      <family val="1"/>
      <charset val="204"/>
    </font>
    <font>
      <sz val="11"/>
      <name val="Arial Cyr"/>
      <charset val="204"/>
    </font>
    <font>
      <b/>
      <sz val="10"/>
      <name val="Times New Roman"/>
      <family val="1"/>
      <charset val="204"/>
    </font>
    <font>
      <sz val="10"/>
      <name val="Times New Roman"/>
      <family val="1"/>
      <charset val="204"/>
    </font>
    <font>
      <sz val="11"/>
      <color indexed="8"/>
      <name val="Times New Roman"/>
      <family val="1"/>
      <charset val="204"/>
    </font>
    <font>
      <b/>
      <sz val="11"/>
      <color indexed="8"/>
      <name val="Times New Roman"/>
      <family val="1"/>
      <charset val="204"/>
    </font>
    <font>
      <i/>
      <sz val="10"/>
      <name val="Times New Roman"/>
      <family val="1"/>
      <charset val="204"/>
    </font>
    <font>
      <i/>
      <sz val="11"/>
      <color indexed="8"/>
      <name val="Times New Roman"/>
      <family val="1"/>
      <charset val="204"/>
    </font>
    <font>
      <i/>
      <sz val="1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6">
    <fill>
      <patternFill patternType="none"/>
    </fill>
    <fill>
      <patternFill patternType="gray125"/>
    </fill>
    <fill>
      <patternFill patternType="solid">
        <fgColor theme="4" tint="0.799981688894314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1">
    <xf numFmtId="0" fontId="0" fillId="0" borderId="0"/>
    <xf numFmtId="0" fontId="2" fillId="0" borderId="0"/>
    <xf numFmtId="0" fontId="5" fillId="0" borderId="0"/>
    <xf numFmtId="167" fontId="2" fillId="0" borderId="0" applyFont="0" applyFill="0" applyBorder="0" applyAlignment="0" applyProtection="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7" fillId="9" borderId="2" applyNumberFormat="0" applyAlignment="0" applyProtection="0"/>
    <xf numFmtId="0" fontId="18" fillId="10" borderId="3" applyNumberFormat="0" applyAlignment="0" applyProtection="0"/>
    <xf numFmtId="0" fontId="19" fillId="10"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1" borderId="8" applyNumberFormat="0" applyAlignment="0" applyProtection="0"/>
    <xf numFmtId="0" fontId="25" fillId="0" borderId="0" applyNumberFormat="0" applyFill="0" applyBorder="0" applyAlignment="0" applyProtection="0"/>
    <xf numFmtId="0" fontId="26" fillId="12" borderId="0" applyNumberFormat="0" applyBorder="0" applyAlignment="0" applyProtection="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1" fillId="0" borderId="0"/>
    <xf numFmtId="0" fontId="28" fillId="13" borderId="0" applyNumberFormat="0" applyBorder="0" applyAlignment="0" applyProtection="0"/>
    <xf numFmtId="0" fontId="29" fillId="0" borderId="0" applyNumberFormat="0" applyFill="0" applyBorder="0" applyAlignment="0" applyProtection="0"/>
    <xf numFmtId="0" fontId="2" fillId="14" borderId="9" applyNumberFormat="0" applyFont="0" applyAlignment="0" applyProtection="0"/>
    <xf numFmtId="0" fontId="30" fillId="0" borderId="10" applyNumberFormat="0" applyFill="0" applyAlignment="0" applyProtection="0"/>
    <xf numFmtId="0" fontId="31" fillId="0" borderId="0" applyNumberForma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 fillId="0" borderId="0" applyFont="0" applyFill="0" applyBorder="0" applyAlignment="0" applyProtection="0"/>
    <xf numFmtId="0" fontId="32" fillId="15" borderId="0" applyNumberFormat="0" applyBorder="0" applyAlignment="0" applyProtection="0"/>
  </cellStyleXfs>
  <cellXfs count="53">
    <xf numFmtId="0" fontId="0" fillId="0" borderId="0" xfId="0"/>
    <xf numFmtId="0" fontId="3" fillId="0" borderId="0" xfId="1" applyFont="1" applyFill="1" applyAlignment="1">
      <alignment horizontal="center"/>
    </xf>
    <xf numFmtId="0" fontId="4" fillId="0" borderId="0" xfId="1" applyFont="1" applyFill="1" applyAlignment="1">
      <alignment horizontal="right"/>
    </xf>
    <xf numFmtId="0" fontId="3" fillId="0" borderId="0" xfId="2" applyFont="1" applyFill="1"/>
    <xf numFmtId="0" fontId="6" fillId="0" borderId="0" xfId="1" applyFont="1" applyFill="1" applyAlignment="1">
      <alignment horizontal="right"/>
    </xf>
    <xf numFmtId="164" fontId="3" fillId="0" borderId="0" xfId="2" applyNumberFormat="1" applyFont="1" applyFill="1"/>
    <xf numFmtId="0" fontId="7" fillId="0" borderId="0" xfId="2" applyFont="1" applyFill="1"/>
    <xf numFmtId="0" fontId="6" fillId="0" borderId="0" xfId="1" applyFont="1" applyFill="1" applyAlignment="1">
      <alignment horizontal="right"/>
    </xf>
    <xf numFmtId="0" fontId="7" fillId="0" borderId="0" xfId="2" applyFont="1" applyFill="1" applyAlignment="1">
      <alignment horizontal="center"/>
    </xf>
    <xf numFmtId="0" fontId="3" fillId="0" borderId="0" xfId="2" applyFont="1" applyFill="1" applyAlignment="1">
      <alignment horizontal="right"/>
    </xf>
    <xf numFmtId="0" fontId="7" fillId="0" borderId="1"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0" borderId="1" xfId="2" applyFont="1" applyFill="1" applyBorder="1" applyAlignment="1">
      <alignment horizontal="center"/>
    </xf>
    <xf numFmtId="165" fontId="8" fillId="0" borderId="0" xfId="2" applyNumberFormat="1" applyFont="1" applyFill="1" applyAlignment="1">
      <alignment horizontal="left" vertical="center"/>
    </xf>
    <xf numFmtId="0" fontId="8" fillId="0" borderId="0" xfId="2" applyFont="1" applyFill="1" applyBorder="1" applyAlignment="1">
      <alignment vertical="top" wrapText="1"/>
    </xf>
    <xf numFmtId="0" fontId="8" fillId="0" borderId="0" xfId="2" applyFont="1" applyFill="1" applyBorder="1"/>
    <xf numFmtId="166" fontId="8" fillId="0" borderId="0" xfId="2" applyNumberFormat="1" applyFont="1" applyFill="1" applyBorder="1"/>
    <xf numFmtId="0" fontId="8" fillId="0" borderId="0" xfId="2" applyFont="1" applyFill="1"/>
    <xf numFmtId="0" fontId="9" fillId="0" borderId="0" xfId="2" applyFont="1" applyFill="1" applyBorder="1" applyAlignment="1">
      <alignment horizontal="center" vertical="top" wrapText="1"/>
    </xf>
    <xf numFmtId="0" fontId="7" fillId="0" borderId="0" xfId="2" applyFont="1" applyFill="1" applyBorder="1" applyAlignment="1">
      <alignment vertical="top" wrapText="1"/>
    </xf>
    <xf numFmtId="165" fontId="7" fillId="0" borderId="0" xfId="3" applyNumberFormat="1" applyFont="1" applyFill="1" applyBorder="1" applyAlignment="1">
      <alignment horizontal="right" vertical="center" wrapText="1"/>
    </xf>
    <xf numFmtId="0" fontId="10" fillId="0" borderId="0" xfId="2" applyFont="1" applyFill="1" applyBorder="1" applyAlignment="1">
      <alignment horizontal="center" vertical="top" wrapText="1"/>
    </xf>
    <xf numFmtId="0" fontId="3" fillId="0" borderId="0" xfId="2" applyFont="1" applyFill="1" applyBorder="1" applyAlignment="1">
      <alignment vertical="top" wrapText="1"/>
    </xf>
    <xf numFmtId="165" fontId="3" fillId="0" borderId="0" xfId="3" applyNumberFormat="1" applyFont="1" applyFill="1" applyBorder="1" applyAlignment="1">
      <alignment horizontal="right" vertical="center" wrapText="1"/>
    </xf>
    <xf numFmtId="0" fontId="11" fillId="0" borderId="0" xfId="2" applyFont="1" applyFill="1" applyBorder="1" applyAlignment="1">
      <alignment vertical="top" wrapText="1"/>
    </xf>
    <xf numFmtId="165" fontId="11" fillId="0" borderId="0" xfId="3" applyNumberFormat="1" applyFont="1" applyFill="1" applyBorder="1" applyAlignment="1">
      <alignment horizontal="right" vertical="center" wrapText="1"/>
    </xf>
    <xf numFmtId="3" fontId="9" fillId="0" borderId="0" xfId="2" applyNumberFormat="1" applyFont="1" applyFill="1" applyBorder="1" applyAlignment="1">
      <alignment horizontal="center" vertical="top" wrapText="1"/>
    </xf>
    <xf numFmtId="0" fontId="12" fillId="0" borderId="0" xfId="2" applyFont="1" applyFill="1" applyBorder="1" applyAlignment="1">
      <alignment vertical="top" wrapText="1"/>
    </xf>
    <xf numFmtId="165" fontId="12" fillId="0" borderId="0" xfId="3" applyNumberFormat="1" applyFont="1" applyFill="1" applyBorder="1" applyAlignment="1">
      <alignment horizontal="right" vertical="center" wrapText="1"/>
    </xf>
    <xf numFmtId="0" fontId="12" fillId="0" borderId="0" xfId="2" applyFont="1" applyFill="1" applyBorder="1" applyAlignment="1">
      <alignment horizontal="justify" vertical="top" wrapText="1"/>
    </xf>
    <xf numFmtId="166" fontId="3" fillId="0" borderId="0" xfId="2" applyNumberFormat="1" applyFont="1" applyFill="1" applyBorder="1"/>
    <xf numFmtId="0" fontId="12" fillId="0" borderId="0" xfId="1" applyFont="1" applyFill="1" applyBorder="1" applyAlignment="1">
      <alignment horizontal="justify" vertical="top" wrapText="1"/>
    </xf>
    <xf numFmtId="165" fontId="7" fillId="0" borderId="0" xfId="1" applyNumberFormat="1" applyFont="1" applyFill="1" applyBorder="1" applyAlignment="1">
      <alignment horizontal="right" vertical="center"/>
    </xf>
    <xf numFmtId="0" fontId="7" fillId="0" borderId="0" xfId="1" applyFont="1" applyFill="1"/>
    <xf numFmtId="0" fontId="11" fillId="0" borderId="0" xfId="1" applyFont="1" applyFill="1" applyBorder="1" applyAlignment="1">
      <alignment vertical="top" wrapText="1"/>
    </xf>
    <xf numFmtId="165" fontId="3" fillId="0" borderId="0" xfId="1" applyNumberFormat="1" applyFont="1" applyFill="1" applyBorder="1" applyAlignment="1">
      <alignment horizontal="right" vertical="center"/>
    </xf>
    <xf numFmtId="0" fontId="3" fillId="0" borderId="0" xfId="1" applyFont="1" applyFill="1"/>
    <xf numFmtId="0" fontId="13" fillId="0" borderId="0" xfId="2" applyFont="1" applyFill="1" applyBorder="1" applyAlignment="1">
      <alignment horizontal="center" vertical="top" wrapText="1"/>
    </xf>
    <xf numFmtId="0" fontId="14" fillId="0" borderId="0" xfId="1" applyFont="1" applyFill="1" applyBorder="1" applyAlignment="1">
      <alignment vertical="top" wrapText="1"/>
    </xf>
    <xf numFmtId="165" fontId="15" fillId="0" borderId="0" xfId="1" applyNumberFormat="1" applyFont="1" applyFill="1" applyBorder="1" applyAlignment="1">
      <alignment horizontal="right" vertical="center"/>
    </xf>
    <xf numFmtId="165" fontId="8" fillId="2" borderId="0" xfId="2" applyNumberFormat="1" applyFont="1" applyFill="1" applyAlignment="1">
      <alignment horizontal="left" vertical="center"/>
    </xf>
    <xf numFmtId="0" fontId="15" fillId="2" borderId="0" xfId="1" applyFont="1" applyFill="1"/>
    <xf numFmtId="0" fontId="11" fillId="0" borderId="0" xfId="1" applyFont="1" applyFill="1" applyBorder="1" applyAlignment="1">
      <alignment vertical="center" wrapText="1"/>
    </xf>
    <xf numFmtId="0" fontId="3" fillId="0" borderId="0" xfId="1" applyFont="1" applyFill="1" applyBorder="1" applyAlignment="1">
      <alignment vertical="top" wrapText="1"/>
    </xf>
    <xf numFmtId="0" fontId="15" fillId="0" borderId="0" xfId="1" applyFont="1" applyFill="1"/>
    <xf numFmtId="0" fontId="10" fillId="0" borderId="0" xfId="2" applyFont="1" applyFill="1" applyBorder="1" applyAlignment="1" applyProtection="1">
      <alignment horizontal="center" vertical="top" wrapText="1"/>
      <protection locked="0"/>
    </xf>
    <xf numFmtId="0" fontId="3" fillId="0" borderId="0" xfId="1" applyFont="1" applyFill="1" applyBorder="1" applyAlignment="1" applyProtection="1">
      <alignment vertical="top" wrapText="1"/>
      <protection locked="0"/>
    </xf>
    <xf numFmtId="0" fontId="15" fillId="0" borderId="0" xfId="4" applyFont="1" applyFill="1" applyBorder="1" applyAlignment="1">
      <alignment vertical="top" wrapText="1"/>
    </xf>
    <xf numFmtId="0" fontId="11" fillId="0" borderId="0" xfId="1" applyFont="1" applyFill="1" applyBorder="1" applyAlignment="1" applyProtection="1">
      <alignment vertical="top" wrapText="1"/>
      <protection locked="0"/>
    </xf>
    <xf numFmtId="0" fontId="9" fillId="0" borderId="0" xfId="2" applyFont="1" applyFill="1" applyBorder="1" applyAlignment="1" applyProtection="1">
      <alignment horizontal="center" vertical="top" wrapText="1"/>
      <protection locked="0"/>
    </xf>
    <xf numFmtId="0" fontId="12" fillId="0" borderId="0" xfId="1" applyFont="1" applyFill="1" applyBorder="1" applyAlignment="1" applyProtection="1">
      <alignment vertical="top" wrapText="1"/>
      <protection locked="0"/>
    </xf>
    <xf numFmtId="0" fontId="7" fillId="0" borderId="0" xfId="2" applyFont="1" applyFill="1" applyBorder="1" applyAlignment="1">
      <alignment horizontal="center" vertical="top" wrapText="1"/>
    </xf>
    <xf numFmtId="0" fontId="3" fillId="0" borderId="0" xfId="2" applyFont="1" applyFill="1" applyAlignment="1">
      <alignment horizontal="justify"/>
    </xf>
  </cellXfs>
  <cellStyles count="41">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1"/>
    <cellStyle name="Обычный 2 2" xfId="22"/>
    <cellStyle name="Обычный 3" xfId="23"/>
    <cellStyle name="Обычный 3 2" xfId="24"/>
    <cellStyle name="Обычный 4" xfId="25"/>
    <cellStyle name="Обычный 5" xfId="26"/>
    <cellStyle name="Обычный 5 2" xfId="27"/>
    <cellStyle name="Обычный 6" xfId="28"/>
    <cellStyle name="Обычный 7" xfId="29"/>
    <cellStyle name="Обычный_Взаимные Москв 9мес2006" xfId="4"/>
    <cellStyle name="Обычный_республиканский  2005 г" xfId="2"/>
    <cellStyle name="Плохой 2" xfId="30"/>
    <cellStyle name="Пояснение 2" xfId="31"/>
    <cellStyle name="Примечание 2" xfId="32"/>
    <cellStyle name="Связанная ячейка 2" xfId="33"/>
    <cellStyle name="Текст предупреждения 2" xfId="34"/>
    <cellStyle name="Финансовый 2" xfId="35"/>
    <cellStyle name="Финансовый 3" xfId="36"/>
    <cellStyle name="Финансовый 4" xfId="37"/>
    <cellStyle name="Финансовый 4 2" xfId="38"/>
    <cellStyle name="Финансовый 5" xfId="3"/>
    <cellStyle name="Финансовый 5 2" xfId="39"/>
    <cellStyle name="Хороший 2"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99"/>
  <sheetViews>
    <sheetView tabSelected="1" view="pageBreakPreview" topLeftCell="A40" zoomScaleNormal="100" zoomScaleSheetLayoutView="100" workbookViewId="0">
      <selection activeCell="B140" sqref="B140"/>
    </sheetView>
  </sheetViews>
  <sheetFormatPr defaultRowHeight="15" x14ac:dyDescent="0.25"/>
  <cols>
    <col min="1" max="1" width="21.5703125" style="3" customWidth="1"/>
    <col min="2" max="2" width="67.28515625" style="3" customWidth="1"/>
    <col min="3" max="3" width="18" style="3" customWidth="1"/>
    <col min="4" max="16384" width="9.140625" style="3"/>
  </cols>
  <sheetData>
    <row r="1" spans="1:24" ht="15.75" x14ac:dyDescent="0.25">
      <c r="A1" s="1"/>
      <c r="B1" s="2" t="s">
        <v>0</v>
      </c>
      <c r="C1" s="2"/>
    </row>
    <row r="2" spans="1:24" ht="15.75" x14ac:dyDescent="0.25">
      <c r="A2" s="1"/>
      <c r="B2" s="4" t="s">
        <v>1</v>
      </c>
      <c r="C2" s="4"/>
    </row>
    <row r="3" spans="1:24" ht="15.75" x14ac:dyDescent="0.25">
      <c r="B3" s="4" t="s">
        <v>2</v>
      </c>
      <c r="C3" s="4"/>
    </row>
    <row r="4" spans="1:24" ht="15.75" x14ac:dyDescent="0.25">
      <c r="B4" s="4" t="s">
        <v>3</v>
      </c>
      <c r="C4" s="4"/>
    </row>
    <row r="5" spans="1:24" ht="15.75" x14ac:dyDescent="0.25">
      <c r="A5" s="5"/>
      <c r="B5" s="6"/>
      <c r="C5" s="7"/>
    </row>
    <row r="6" spans="1:24" x14ac:dyDescent="0.25">
      <c r="A6" s="5"/>
    </row>
    <row r="7" spans="1:24" x14ac:dyDescent="0.25">
      <c r="A7" s="8" t="s">
        <v>4</v>
      </c>
      <c r="B7" s="8"/>
      <c r="C7" s="8"/>
    </row>
    <row r="8" spans="1:24" x14ac:dyDescent="0.25">
      <c r="A8" s="8" t="s">
        <v>5</v>
      </c>
      <c r="B8" s="8"/>
      <c r="C8" s="8"/>
    </row>
    <row r="9" spans="1:24" x14ac:dyDescent="0.25">
      <c r="A9" s="6"/>
      <c r="B9" s="6"/>
      <c r="C9" s="9" t="s">
        <v>6</v>
      </c>
    </row>
    <row r="10" spans="1:24" ht="28.5" x14ac:dyDescent="0.25">
      <c r="A10" s="10" t="s">
        <v>7</v>
      </c>
      <c r="B10" s="10" t="s">
        <v>8</v>
      </c>
      <c r="C10" s="10" t="s">
        <v>9</v>
      </c>
    </row>
    <row r="11" spans="1:24" x14ac:dyDescent="0.25">
      <c r="A11" s="11">
        <v>1</v>
      </c>
      <c r="B11" s="12">
        <v>2</v>
      </c>
      <c r="C11" s="12">
        <v>3</v>
      </c>
      <c r="D11" s="13"/>
      <c r="E11" s="13"/>
      <c r="F11" s="13"/>
      <c r="G11" s="13"/>
      <c r="H11" s="13"/>
      <c r="I11" s="13"/>
      <c r="J11" s="13"/>
      <c r="K11" s="13"/>
      <c r="L11" s="13"/>
      <c r="M11" s="13"/>
      <c r="N11" s="13"/>
      <c r="O11" s="13"/>
      <c r="P11" s="13"/>
      <c r="Q11" s="13"/>
      <c r="R11" s="13"/>
      <c r="S11" s="13"/>
      <c r="T11" s="13"/>
      <c r="U11" s="13"/>
      <c r="V11" s="13"/>
      <c r="W11" s="13"/>
      <c r="X11" s="13"/>
    </row>
    <row r="12" spans="1:24" s="17" customFormat="1" ht="14.25" x14ac:dyDescent="0.2">
      <c r="A12" s="14"/>
      <c r="B12" s="15"/>
      <c r="C12" s="16"/>
      <c r="D12" s="13"/>
      <c r="E12" s="13"/>
      <c r="F12" s="13"/>
      <c r="G12" s="13"/>
      <c r="H12" s="13"/>
      <c r="I12" s="13"/>
      <c r="J12" s="13"/>
      <c r="K12" s="13"/>
      <c r="L12" s="13"/>
      <c r="M12" s="13"/>
      <c r="N12" s="13"/>
      <c r="O12" s="13"/>
      <c r="P12" s="13"/>
      <c r="Q12" s="13"/>
      <c r="R12" s="13"/>
      <c r="S12" s="13"/>
      <c r="T12" s="13"/>
      <c r="U12" s="13"/>
      <c r="V12" s="13"/>
      <c r="W12" s="13"/>
      <c r="X12" s="13"/>
    </row>
    <row r="13" spans="1:24" s="17" customFormat="1" ht="14.25" x14ac:dyDescent="0.2">
      <c r="A13" s="18" t="s">
        <v>10</v>
      </c>
      <c r="B13" s="19" t="s">
        <v>11</v>
      </c>
      <c r="C13" s="20">
        <f>C14+C17+C27+C29+C32+C35+C36+C40+C44+C45+C46</f>
        <v>5847738</v>
      </c>
      <c r="D13" s="13"/>
      <c r="E13" s="13"/>
      <c r="F13" s="13"/>
      <c r="G13" s="13"/>
      <c r="H13" s="13"/>
      <c r="I13" s="13"/>
      <c r="J13" s="13"/>
      <c r="K13" s="13"/>
      <c r="L13" s="13"/>
      <c r="M13" s="13"/>
      <c r="N13" s="13"/>
      <c r="O13" s="13"/>
      <c r="P13" s="13"/>
      <c r="Q13" s="13"/>
      <c r="R13" s="13"/>
      <c r="S13" s="13"/>
      <c r="T13" s="13"/>
      <c r="U13" s="13"/>
      <c r="V13" s="13"/>
      <c r="W13" s="13"/>
      <c r="X13" s="13"/>
    </row>
    <row r="14" spans="1:24" s="17" customFormat="1" ht="14.25" x14ac:dyDescent="0.2">
      <c r="A14" s="18" t="s">
        <v>12</v>
      </c>
      <c r="B14" s="19" t="s">
        <v>13</v>
      </c>
      <c r="C14" s="20">
        <f>C15+C16</f>
        <v>3664135</v>
      </c>
      <c r="D14" s="13"/>
      <c r="E14" s="13"/>
      <c r="F14" s="13"/>
      <c r="G14" s="13"/>
      <c r="H14" s="13"/>
      <c r="I14" s="13"/>
      <c r="J14" s="13"/>
      <c r="K14" s="13"/>
      <c r="L14" s="13"/>
      <c r="M14" s="13"/>
      <c r="N14" s="13"/>
      <c r="O14" s="13"/>
      <c r="P14" s="13"/>
      <c r="Q14" s="13"/>
      <c r="R14" s="13"/>
      <c r="S14" s="13"/>
      <c r="T14" s="13"/>
      <c r="U14" s="13"/>
      <c r="V14" s="13"/>
      <c r="W14" s="13"/>
      <c r="X14" s="13"/>
    </row>
    <row r="15" spans="1:24" s="17" customFormat="1" x14ac:dyDescent="0.2">
      <c r="A15" s="21" t="s">
        <v>14</v>
      </c>
      <c r="B15" s="22" t="s">
        <v>15</v>
      </c>
      <c r="C15" s="23">
        <v>484639</v>
      </c>
      <c r="D15" s="13"/>
      <c r="E15" s="13"/>
      <c r="F15" s="13"/>
      <c r="G15" s="13"/>
      <c r="H15" s="13"/>
      <c r="I15" s="13"/>
      <c r="J15" s="13"/>
      <c r="K15" s="13"/>
      <c r="L15" s="13"/>
      <c r="M15" s="13"/>
      <c r="N15" s="13"/>
      <c r="O15" s="13"/>
      <c r="P15" s="13"/>
      <c r="Q15" s="13"/>
      <c r="R15" s="13"/>
      <c r="S15" s="13"/>
      <c r="T15" s="13"/>
      <c r="U15" s="13"/>
      <c r="V15" s="13"/>
      <c r="W15" s="13"/>
      <c r="X15" s="13"/>
    </row>
    <row r="16" spans="1:24" s="17" customFormat="1" x14ac:dyDescent="0.2">
      <c r="A16" s="21" t="s">
        <v>16</v>
      </c>
      <c r="B16" s="22" t="s">
        <v>17</v>
      </c>
      <c r="C16" s="23">
        <v>3179496</v>
      </c>
      <c r="D16" s="13"/>
      <c r="E16" s="13"/>
      <c r="F16" s="13"/>
      <c r="G16" s="13"/>
      <c r="H16" s="13"/>
      <c r="I16" s="13"/>
      <c r="J16" s="13"/>
      <c r="K16" s="13"/>
      <c r="L16" s="13"/>
      <c r="M16" s="13"/>
      <c r="N16" s="13"/>
      <c r="O16" s="13"/>
      <c r="P16" s="13"/>
      <c r="Q16" s="13"/>
      <c r="R16" s="13"/>
      <c r="S16" s="13"/>
      <c r="T16" s="13"/>
      <c r="U16" s="13"/>
      <c r="V16" s="13"/>
      <c r="W16" s="13"/>
      <c r="X16" s="13"/>
    </row>
    <row r="17" spans="1:24" s="17" customFormat="1" ht="42.75" x14ac:dyDescent="0.2">
      <c r="A17" s="18" t="s">
        <v>18</v>
      </c>
      <c r="B17" s="19" t="s">
        <v>19</v>
      </c>
      <c r="C17" s="20">
        <f>C18+C21+C23+C25+C19+C20+C22+C24+C26</f>
        <v>1265913</v>
      </c>
      <c r="D17" s="13"/>
      <c r="E17" s="13"/>
      <c r="F17" s="13"/>
      <c r="G17" s="13"/>
      <c r="H17" s="13"/>
      <c r="I17" s="13"/>
      <c r="J17" s="13"/>
      <c r="K17" s="13"/>
      <c r="L17" s="13"/>
      <c r="M17" s="13"/>
      <c r="N17" s="13"/>
      <c r="O17" s="13"/>
      <c r="P17" s="13"/>
      <c r="Q17" s="13"/>
      <c r="R17" s="13"/>
      <c r="S17" s="13"/>
      <c r="T17" s="13"/>
      <c r="U17" s="13"/>
      <c r="V17" s="13"/>
      <c r="W17" s="13"/>
      <c r="X17" s="13"/>
    </row>
    <row r="18" spans="1:24" s="17" customFormat="1" ht="135" x14ac:dyDescent="0.2">
      <c r="A18" s="21" t="s">
        <v>20</v>
      </c>
      <c r="B18" s="22" t="s">
        <v>21</v>
      </c>
      <c r="C18" s="23">
        <v>45626</v>
      </c>
      <c r="D18" s="13"/>
      <c r="E18" s="13"/>
      <c r="F18" s="13"/>
      <c r="G18" s="13"/>
      <c r="H18" s="13"/>
      <c r="I18" s="13"/>
      <c r="J18" s="13"/>
      <c r="K18" s="13"/>
      <c r="L18" s="13"/>
      <c r="M18" s="13"/>
      <c r="N18" s="13"/>
      <c r="O18" s="13"/>
      <c r="P18" s="13"/>
      <c r="Q18" s="13"/>
      <c r="R18" s="13"/>
      <c r="S18" s="13"/>
      <c r="T18" s="13"/>
      <c r="U18" s="13"/>
      <c r="V18" s="13"/>
      <c r="W18" s="13"/>
      <c r="X18" s="13"/>
    </row>
    <row r="19" spans="1:24" s="17" customFormat="1" ht="180" x14ac:dyDescent="0.2">
      <c r="A19" s="21" t="s">
        <v>22</v>
      </c>
      <c r="B19" s="22" t="s">
        <v>23</v>
      </c>
      <c r="C19" s="23">
        <v>19727</v>
      </c>
      <c r="D19" s="13"/>
      <c r="E19" s="13"/>
      <c r="F19" s="13"/>
      <c r="G19" s="13"/>
      <c r="H19" s="13"/>
      <c r="I19" s="13"/>
      <c r="J19" s="13"/>
      <c r="K19" s="13"/>
      <c r="L19" s="13"/>
      <c r="M19" s="13"/>
      <c r="N19" s="13"/>
      <c r="O19" s="13"/>
      <c r="P19" s="13"/>
      <c r="Q19" s="13"/>
      <c r="R19" s="13"/>
      <c r="S19" s="13"/>
      <c r="T19" s="13"/>
      <c r="U19" s="13"/>
      <c r="V19" s="13"/>
      <c r="W19" s="13"/>
      <c r="X19" s="13"/>
    </row>
    <row r="20" spans="1:24" s="17" customFormat="1" ht="60" x14ac:dyDescent="0.2">
      <c r="A20" s="21" t="s">
        <v>24</v>
      </c>
      <c r="B20" s="22" t="s">
        <v>25</v>
      </c>
      <c r="C20" s="23">
        <v>1600</v>
      </c>
      <c r="D20" s="13"/>
      <c r="E20" s="13"/>
      <c r="F20" s="13"/>
      <c r="G20" s="13"/>
      <c r="H20" s="13"/>
      <c r="I20" s="13"/>
      <c r="J20" s="13"/>
      <c r="K20" s="13"/>
      <c r="L20" s="13"/>
      <c r="M20" s="13"/>
      <c r="N20" s="13"/>
      <c r="O20" s="13"/>
      <c r="P20" s="13"/>
      <c r="Q20" s="13"/>
      <c r="R20" s="13"/>
      <c r="S20" s="13"/>
      <c r="T20" s="13"/>
      <c r="U20" s="13"/>
      <c r="V20" s="13"/>
      <c r="W20" s="13"/>
      <c r="X20" s="13"/>
    </row>
    <row r="21" spans="1:24" s="17" customFormat="1" ht="105" x14ac:dyDescent="0.2">
      <c r="A21" s="21" t="s">
        <v>26</v>
      </c>
      <c r="B21" s="22" t="s">
        <v>27</v>
      </c>
      <c r="C21" s="23">
        <v>393418</v>
      </c>
      <c r="D21" s="13"/>
      <c r="E21" s="13"/>
      <c r="F21" s="13"/>
      <c r="G21" s="13"/>
      <c r="H21" s="13"/>
      <c r="I21" s="13"/>
      <c r="J21" s="13"/>
      <c r="K21" s="13"/>
      <c r="L21" s="13"/>
      <c r="M21" s="13"/>
      <c r="N21" s="13"/>
      <c r="O21" s="13"/>
      <c r="P21" s="13"/>
      <c r="Q21" s="13"/>
      <c r="R21" s="13"/>
      <c r="S21" s="13"/>
      <c r="T21" s="13"/>
      <c r="U21" s="13"/>
      <c r="V21" s="13"/>
      <c r="W21" s="13"/>
      <c r="X21" s="13"/>
    </row>
    <row r="22" spans="1:24" s="17" customFormat="1" ht="105" x14ac:dyDescent="0.2">
      <c r="A22" s="21" t="s">
        <v>28</v>
      </c>
      <c r="B22" s="22" t="s">
        <v>29</v>
      </c>
      <c r="C22" s="23">
        <v>157101</v>
      </c>
      <c r="D22" s="13"/>
      <c r="E22" s="13"/>
      <c r="F22" s="13"/>
      <c r="G22" s="13"/>
      <c r="H22" s="13"/>
      <c r="I22" s="13"/>
      <c r="J22" s="13"/>
      <c r="K22" s="13"/>
      <c r="L22" s="13"/>
      <c r="M22" s="13"/>
      <c r="N22" s="13"/>
      <c r="O22" s="13"/>
      <c r="P22" s="13"/>
      <c r="Q22" s="13"/>
      <c r="R22" s="13"/>
      <c r="S22" s="13"/>
      <c r="T22" s="13"/>
      <c r="U22" s="13"/>
      <c r="V22" s="13"/>
      <c r="W22" s="13"/>
      <c r="X22" s="13"/>
    </row>
    <row r="23" spans="1:24" s="17" customFormat="1" ht="120" x14ac:dyDescent="0.2">
      <c r="A23" s="21" t="s">
        <v>30</v>
      </c>
      <c r="B23" s="22" t="s">
        <v>31</v>
      </c>
      <c r="C23" s="23">
        <v>2242</v>
      </c>
      <c r="D23" s="13"/>
      <c r="E23" s="13"/>
      <c r="F23" s="13"/>
      <c r="G23" s="13"/>
      <c r="H23" s="13"/>
      <c r="I23" s="13"/>
      <c r="J23" s="13"/>
      <c r="K23" s="13"/>
      <c r="L23" s="13"/>
      <c r="M23" s="13"/>
      <c r="N23" s="13"/>
      <c r="O23" s="13"/>
      <c r="P23" s="13"/>
      <c r="Q23" s="13"/>
      <c r="R23" s="13"/>
      <c r="S23" s="13"/>
      <c r="T23" s="13"/>
      <c r="U23" s="13"/>
      <c r="V23" s="13"/>
      <c r="W23" s="13"/>
      <c r="X23" s="13"/>
    </row>
    <row r="24" spans="1:24" s="17" customFormat="1" ht="120" x14ac:dyDescent="0.2">
      <c r="A24" s="21" t="s">
        <v>32</v>
      </c>
      <c r="B24" s="22" t="s">
        <v>33</v>
      </c>
      <c r="C24" s="23">
        <v>895</v>
      </c>
      <c r="D24" s="13"/>
      <c r="E24" s="13"/>
      <c r="F24" s="13"/>
      <c r="G24" s="13"/>
      <c r="H24" s="13"/>
      <c r="I24" s="13"/>
      <c r="J24" s="13"/>
      <c r="K24" s="13"/>
      <c r="L24" s="13"/>
      <c r="M24" s="13"/>
      <c r="N24" s="13"/>
      <c r="O24" s="13"/>
      <c r="P24" s="13"/>
      <c r="Q24" s="13"/>
      <c r="R24" s="13"/>
      <c r="S24" s="13"/>
      <c r="T24" s="13"/>
      <c r="U24" s="13"/>
      <c r="V24" s="13"/>
      <c r="W24" s="13"/>
      <c r="X24" s="13"/>
    </row>
    <row r="25" spans="1:24" s="17" customFormat="1" ht="105" x14ac:dyDescent="0.2">
      <c r="A25" s="21" t="s">
        <v>34</v>
      </c>
      <c r="B25" s="22" t="s">
        <v>35</v>
      </c>
      <c r="C25" s="23">
        <v>461154</v>
      </c>
      <c r="D25" s="13"/>
      <c r="E25" s="13"/>
      <c r="F25" s="13"/>
      <c r="G25" s="13"/>
      <c r="H25" s="13"/>
      <c r="I25" s="13"/>
      <c r="J25" s="13"/>
      <c r="K25" s="13"/>
      <c r="L25" s="13"/>
      <c r="M25" s="13"/>
      <c r="N25" s="13"/>
      <c r="O25" s="13"/>
      <c r="P25" s="13"/>
      <c r="Q25" s="13"/>
      <c r="R25" s="13"/>
      <c r="S25" s="13"/>
      <c r="T25" s="13"/>
      <c r="U25" s="13"/>
      <c r="V25" s="13"/>
      <c r="W25" s="13"/>
      <c r="X25" s="13"/>
    </row>
    <row r="26" spans="1:24" s="17" customFormat="1" ht="105" x14ac:dyDescent="0.2">
      <c r="A26" s="21" t="s">
        <v>36</v>
      </c>
      <c r="B26" s="22" t="s">
        <v>37</v>
      </c>
      <c r="C26" s="23">
        <v>184150</v>
      </c>
      <c r="D26" s="13"/>
      <c r="E26" s="13"/>
      <c r="F26" s="13"/>
      <c r="G26" s="13"/>
      <c r="H26" s="13"/>
      <c r="I26" s="13"/>
      <c r="J26" s="13"/>
      <c r="K26" s="13"/>
      <c r="L26" s="13"/>
      <c r="M26" s="13"/>
      <c r="N26" s="13"/>
      <c r="O26" s="13"/>
      <c r="P26" s="13"/>
      <c r="Q26" s="13"/>
      <c r="R26" s="13"/>
      <c r="S26" s="13"/>
      <c r="T26" s="13"/>
      <c r="U26" s="13"/>
      <c r="V26" s="13"/>
      <c r="W26" s="13"/>
      <c r="X26" s="13"/>
    </row>
    <row r="27" spans="1:24" s="17" customFormat="1" ht="14.25" x14ac:dyDescent="0.2">
      <c r="A27" s="18" t="s">
        <v>38</v>
      </c>
      <c r="B27" s="19" t="s">
        <v>39</v>
      </c>
      <c r="C27" s="20">
        <f>C28</f>
        <v>6000</v>
      </c>
      <c r="D27" s="13"/>
      <c r="E27" s="13"/>
      <c r="F27" s="13"/>
      <c r="G27" s="13"/>
      <c r="H27" s="13"/>
      <c r="I27" s="13"/>
      <c r="J27" s="13"/>
      <c r="K27" s="13"/>
      <c r="L27" s="13"/>
      <c r="M27" s="13"/>
      <c r="N27" s="13"/>
      <c r="O27" s="13"/>
      <c r="P27" s="13"/>
      <c r="Q27" s="13"/>
      <c r="R27" s="13"/>
      <c r="S27" s="13"/>
      <c r="T27" s="13"/>
      <c r="U27" s="13"/>
      <c r="V27" s="13"/>
      <c r="W27" s="13"/>
      <c r="X27" s="13"/>
    </row>
    <row r="28" spans="1:24" s="17" customFormat="1" x14ac:dyDescent="0.2">
      <c r="A28" s="21" t="s">
        <v>40</v>
      </c>
      <c r="B28" s="22" t="s">
        <v>41</v>
      </c>
      <c r="C28" s="23">
        <v>6000</v>
      </c>
      <c r="D28" s="13"/>
      <c r="E28" s="13"/>
      <c r="F28" s="13"/>
      <c r="G28" s="13"/>
      <c r="H28" s="13"/>
      <c r="I28" s="13"/>
      <c r="J28" s="13"/>
      <c r="K28" s="13"/>
      <c r="L28" s="13"/>
      <c r="M28" s="13"/>
      <c r="N28" s="13"/>
      <c r="O28" s="13"/>
      <c r="P28" s="13"/>
      <c r="Q28" s="13"/>
      <c r="R28" s="13"/>
      <c r="S28" s="13"/>
      <c r="T28" s="13"/>
      <c r="U28" s="13"/>
      <c r="V28" s="13"/>
      <c r="W28" s="13"/>
      <c r="X28" s="13"/>
    </row>
    <row r="29" spans="1:24" s="17" customFormat="1" ht="14.25" x14ac:dyDescent="0.2">
      <c r="A29" s="18" t="s">
        <v>42</v>
      </c>
      <c r="B29" s="19" t="s">
        <v>43</v>
      </c>
      <c r="C29" s="20">
        <f>C30+C31</f>
        <v>511535</v>
      </c>
      <c r="D29" s="13"/>
      <c r="E29" s="13"/>
      <c r="F29" s="13"/>
      <c r="G29" s="13"/>
      <c r="H29" s="13"/>
      <c r="I29" s="13"/>
      <c r="J29" s="13"/>
      <c r="K29" s="13"/>
      <c r="L29" s="13"/>
      <c r="M29" s="13"/>
      <c r="N29" s="13"/>
    </row>
    <row r="30" spans="1:24" s="17" customFormat="1" x14ac:dyDescent="0.2">
      <c r="A30" s="21" t="s">
        <v>44</v>
      </c>
      <c r="B30" s="22" t="s">
        <v>45</v>
      </c>
      <c r="C30" s="23">
        <v>330584</v>
      </c>
      <c r="D30" s="13"/>
      <c r="E30" s="13"/>
      <c r="F30" s="13"/>
      <c r="G30" s="13"/>
      <c r="H30" s="13"/>
      <c r="I30" s="13"/>
      <c r="J30" s="13"/>
      <c r="K30" s="13"/>
      <c r="L30" s="13"/>
      <c r="M30" s="13"/>
      <c r="N30" s="13"/>
    </row>
    <row r="31" spans="1:24" s="17" customFormat="1" x14ac:dyDescent="0.2">
      <c r="A31" s="21" t="s">
        <v>46</v>
      </c>
      <c r="B31" s="22" t="s">
        <v>47</v>
      </c>
      <c r="C31" s="23">
        <v>180951</v>
      </c>
      <c r="D31" s="13"/>
      <c r="E31" s="13"/>
      <c r="F31" s="13"/>
      <c r="G31" s="13"/>
      <c r="H31" s="13"/>
      <c r="I31" s="13"/>
      <c r="J31" s="13"/>
      <c r="K31" s="13"/>
      <c r="L31" s="13"/>
      <c r="M31" s="13"/>
      <c r="N31" s="13"/>
    </row>
    <row r="32" spans="1:24" s="17" customFormat="1" ht="28.5" x14ac:dyDescent="0.2">
      <c r="A32" s="18" t="s">
        <v>48</v>
      </c>
      <c r="B32" s="19" t="s">
        <v>49</v>
      </c>
      <c r="C32" s="20">
        <f>C33+C34</f>
        <v>197038</v>
      </c>
      <c r="D32" s="13"/>
      <c r="E32" s="13"/>
      <c r="F32" s="13"/>
      <c r="G32" s="13"/>
      <c r="H32" s="13"/>
      <c r="I32" s="13"/>
      <c r="J32" s="13"/>
      <c r="K32" s="13"/>
      <c r="L32" s="13"/>
      <c r="M32" s="13"/>
      <c r="N32" s="13"/>
    </row>
    <row r="33" spans="1:14" s="17" customFormat="1" x14ac:dyDescent="0.2">
      <c r="A33" s="21" t="s">
        <v>50</v>
      </c>
      <c r="B33" s="22" t="s">
        <v>51</v>
      </c>
      <c r="C33" s="23">
        <v>194562</v>
      </c>
      <c r="D33" s="13"/>
      <c r="E33" s="13"/>
      <c r="F33" s="13"/>
      <c r="G33" s="13"/>
      <c r="H33" s="13"/>
      <c r="I33" s="13"/>
      <c r="J33" s="13"/>
      <c r="K33" s="13"/>
      <c r="L33" s="13"/>
      <c r="M33" s="13"/>
      <c r="N33" s="13"/>
    </row>
    <row r="34" spans="1:14" s="17" customFormat="1" ht="30" x14ac:dyDescent="0.2">
      <c r="A34" s="21" t="s">
        <v>52</v>
      </c>
      <c r="B34" s="24" t="s">
        <v>53</v>
      </c>
      <c r="C34" s="25">
        <v>2476</v>
      </c>
      <c r="D34" s="13"/>
      <c r="E34" s="13"/>
      <c r="F34" s="13"/>
      <c r="G34" s="13"/>
      <c r="H34" s="13"/>
      <c r="I34" s="13"/>
      <c r="J34" s="13"/>
      <c r="K34" s="13"/>
      <c r="L34" s="13"/>
      <c r="M34" s="13"/>
      <c r="N34" s="13"/>
    </row>
    <row r="35" spans="1:14" s="17" customFormat="1" ht="14.25" x14ac:dyDescent="0.2">
      <c r="A35" s="26" t="s">
        <v>54</v>
      </c>
      <c r="B35" s="27" t="s">
        <v>55</v>
      </c>
      <c r="C35" s="28">
        <v>28801</v>
      </c>
      <c r="D35" s="13"/>
      <c r="E35" s="13"/>
      <c r="F35" s="13"/>
      <c r="G35" s="13"/>
      <c r="H35" s="13"/>
      <c r="I35" s="13"/>
      <c r="J35" s="13"/>
      <c r="K35" s="13"/>
      <c r="L35" s="13"/>
      <c r="M35" s="13"/>
      <c r="N35" s="13"/>
    </row>
    <row r="36" spans="1:14" s="17" customFormat="1" ht="42.75" x14ac:dyDescent="0.2">
      <c r="A36" s="18" t="s">
        <v>56</v>
      </c>
      <c r="B36" s="27" t="s">
        <v>57</v>
      </c>
      <c r="C36" s="28">
        <f>C37+C38+C39</f>
        <v>4460</v>
      </c>
      <c r="D36" s="13"/>
      <c r="E36" s="13"/>
      <c r="F36" s="13"/>
      <c r="G36" s="13"/>
      <c r="H36" s="13"/>
      <c r="I36" s="13"/>
      <c r="J36" s="13"/>
      <c r="K36" s="13"/>
      <c r="L36" s="13"/>
      <c r="M36" s="13"/>
      <c r="N36" s="13"/>
    </row>
    <row r="37" spans="1:14" s="17" customFormat="1" ht="60" x14ac:dyDescent="0.2">
      <c r="A37" s="21" t="s">
        <v>58</v>
      </c>
      <c r="B37" s="24" t="s">
        <v>59</v>
      </c>
      <c r="C37" s="25">
        <v>300</v>
      </c>
      <c r="D37" s="13"/>
      <c r="E37" s="13"/>
      <c r="F37" s="13"/>
      <c r="G37" s="13"/>
      <c r="H37" s="13"/>
      <c r="I37" s="13"/>
      <c r="J37" s="13"/>
      <c r="K37" s="13"/>
      <c r="L37" s="13"/>
      <c r="M37" s="13"/>
      <c r="N37" s="13"/>
    </row>
    <row r="38" spans="1:14" s="17" customFormat="1" ht="75" x14ac:dyDescent="0.2">
      <c r="A38" s="21" t="s">
        <v>60</v>
      </c>
      <c r="B38" s="24" t="s">
        <v>61</v>
      </c>
      <c r="C38" s="25">
        <v>4102</v>
      </c>
      <c r="D38" s="13"/>
      <c r="E38" s="13"/>
      <c r="F38" s="13"/>
      <c r="G38" s="13"/>
      <c r="H38" s="13"/>
      <c r="I38" s="13"/>
      <c r="J38" s="13"/>
      <c r="K38" s="13"/>
      <c r="L38" s="13"/>
      <c r="M38" s="13"/>
      <c r="N38" s="13"/>
    </row>
    <row r="39" spans="1:14" s="17" customFormat="1" x14ac:dyDescent="0.2">
      <c r="A39" s="21" t="s">
        <v>62</v>
      </c>
      <c r="B39" s="24" t="s">
        <v>63</v>
      </c>
      <c r="C39" s="25">
        <v>58</v>
      </c>
      <c r="D39" s="13"/>
      <c r="E39" s="13"/>
      <c r="F39" s="13"/>
      <c r="G39" s="13"/>
      <c r="H39" s="13"/>
      <c r="I39" s="13"/>
      <c r="J39" s="13"/>
      <c r="K39" s="13"/>
      <c r="L39" s="13"/>
      <c r="M39" s="13"/>
      <c r="N39" s="13"/>
    </row>
    <row r="40" spans="1:14" s="17" customFormat="1" ht="28.5" x14ac:dyDescent="0.2">
      <c r="A40" s="18" t="s">
        <v>64</v>
      </c>
      <c r="B40" s="27" t="s">
        <v>65</v>
      </c>
      <c r="C40" s="28">
        <f>C41+C42+C43</f>
        <v>21226</v>
      </c>
      <c r="D40" s="13"/>
      <c r="E40" s="13"/>
      <c r="F40" s="13"/>
      <c r="G40" s="13"/>
      <c r="H40" s="13"/>
      <c r="I40" s="13"/>
      <c r="J40" s="13"/>
      <c r="K40" s="13"/>
      <c r="L40" s="13"/>
      <c r="M40" s="13"/>
      <c r="N40" s="13"/>
    </row>
    <row r="41" spans="1:14" s="17" customFormat="1" x14ac:dyDescent="0.2">
      <c r="A41" s="21" t="s">
        <v>66</v>
      </c>
      <c r="B41" s="24" t="s">
        <v>67</v>
      </c>
      <c r="C41" s="25">
        <v>14700</v>
      </c>
      <c r="D41" s="13"/>
      <c r="E41" s="13"/>
      <c r="F41" s="13"/>
      <c r="G41" s="13"/>
      <c r="H41" s="13"/>
      <c r="I41" s="13"/>
      <c r="J41" s="13"/>
      <c r="K41" s="13"/>
      <c r="L41" s="13"/>
      <c r="M41" s="13"/>
      <c r="N41" s="13"/>
    </row>
    <row r="42" spans="1:14" s="17" customFormat="1" x14ac:dyDescent="0.2">
      <c r="A42" s="21" t="s">
        <v>68</v>
      </c>
      <c r="B42" s="24" t="s">
        <v>69</v>
      </c>
      <c r="C42" s="25">
        <v>2926</v>
      </c>
      <c r="D42" s="13"/>
      <c r="E42" s="13"/>
      <c r="F42" s="13"/>
      <c r="G42" s="13"/>
      <c r="H42" s="13"/>
      <c r="I42" s="13"/>
      <c r="J42" s="13"/>
      <c r="K42" s="13"/>
      <c r="L42" s="13"/>
      <c r="M42" s="13"/>
      <c r="N42" s="13"/>
    </row>
    <row r="43" spans="1:14" s="17" customFormat="1" x14ac:dyDescent="0.2">
      <c r="A43" s="21" t="s">
        <v>70</v>
      </c>
      <c r="B43" s="24" t="s">
        <v>71</v>
      </c>
      <c r="C43" s="25">
        <v>3600</v>
      </c>
      <c r="D43" s="13"/>
      <c r="E43" s="13"/>
      <c r="F43" s="13"/>
      <c r="G43" s="13"/>
      <c r="H43" s="13"/>
      <c r="I43" s="13"/>
      <c r="J43" s="13"/>
      <c r="K43" s="13"/>
      <c r="L43" s="13"/>
      <c r="M43" s="13"/>
      <c r="N43" s="13"/>
    </row>
    <row r="44" spans="1:14" s="17" customFormat="1" ht="28.5" x14ac:dyDescent="0.2">
      <c r="A44" s="18" t="s">
        <v>72</v>
      </c>
      <c r="B44" s="27" t="s">
        <v>73</v>
      </c>
      <c r="C44" s="28">
        <v>17172</v>
      </c>
      <c r="D44" s="13"/>
      <c r="E44" s="13"/>
      <c r="F44" s="13"/>
      <c r="G44" s="13"/>
      <c r="H44" s="13"/>
      <c r="I44" s="13"/>
      <c r="J44" s="13"/>
      <c r="K44" s="13"/>
      <c r="L44" s="13"/>
      <c r="M44" s="13"/>
      <c r="N44" s="13"/>
    </row>
    <row r="45" spans="1:14" s="17" customFormat="1" ht="14.25" x14ac:dyDescent="0.2">
      <c r="A45" s="18" t="s">
        <v>74</v>
      </c>
      <c r="B45" s="27" t="s">
        <v>75</v>
      </c>
      <c r="C45" s="28">
        <v>800</v>
      </c>
      <c r="D45" s="13"/>
      <c r="E45" s="13"/>
      <c r="F45" s="13"/>
      <c r="G45" s="13"/>
      <c r="H45" s="13"/>
      <c r="I45" s="13"/>
      <c r="J45" s="13"/>
      <c r="K45" s="13"/>
      <c r="L45" s="13"/>
      <c r="M45" s="13"/>
      <c r="N45" s="13"/>
    </row>
    <row r="46" spans="1:14" s="17" customFormat="1" ht="14.25" x14ac:dyDescent="0.2">
      <c r="A46" s="18" t="s">
        <v>76</v>
      </c>
      <c r="B46" s="27" t="s">
        <v>77</v>
      </c>
      <c r="C46" s="28">
        <v>130658</v>
      </c>
      <c r="D46" s="13"/>
      <c r="E46" s="13"/>
      <c r="F46" s="13"/>
      <c r="G46" s="13"/>
      <c r="H46" s="13"/>
      <c r="I46" s="13"/>
      <c r="J46" s="13"/>
      <c r="K46" s="13"/>
      <c r="L46" s="13"/>
      <c r="M46" s="13"/>
      <c r="N46" s="13"/>
    </row>
    <row r="47" spans="1:14" x14ac:dyDescent="0.25">
      <c r="A47" s="18"/>
      <c r="B47" s="29"/>
      <c r="C47" s="30"/>
      <c r="D47" s="13"/>
      <c r="E47" s="13"/>
      <c r="F47" s="13"/>
      <c r="G47" s="13"/>
      <c r="H47" s="13"/>
      <c r="I47" s="13"/>
      <c r="J47" s="13"/>
      <c r="K47" s="13"/>
      <c r="L47" s="13"/>
      <c r="M47" s="13"/>
      <c r="N47" s="13"/>
    </row>
    <row r="48" spans="1:14" s="33" customFormat="1" ht="14.25" x14ac:dyDescent="0.2">
      <c r="A48" s="18" t="s">
        <v>78</v>
      </c>
      <c r="B48" s="31" t="s">
        <v>79</v>
      </c>
      <c r="C48" s="32">
        <f>C49</f>
        <v>31702527.9408</v>
      </c>
      <c r="D48" s="13"/>
      <c r="E48" s="13"/>
      <c r="F48" s="13"/>
      <c r="G48" s="13"/>
      <c r="H48" s="13"/>
      <c r="I48" s="13"/>
      <c r="J48" s="13"/>
      <c r="K48" s="13"/>
      <c r="L48" s="13"/>
      <c r="M48" s="13"/>
      <c r="N48" s="13"/>
    </row>
    <row r="49" spans="1:14" s="36" customFormat="1" ht="30" x14ac:dyDescent="0.25">
      <c r="A49" s="21" t="s">
        <v>80</v>
      </c>
      <c r="B49" s="34" t="s">
        <v>81</v>
      </c>
      <c r="C49" s="35">
        <f>C50+C53+C98+C121+C134</f>
        <v>31702527.9408</v>
      </c>
      <c r="D49" s="13"/>
      <c r="E49" s="13"/>
      <c r="F49" s="13"/>
      <c r="G49" s="13"/>
      <c r="H49" s="13"/>
      <c r="I49" s="13"/>
      <c r="J49" s="13"/>
      <c r="K49" s="13"/>
      <c r="L49" s="13"/>
      <c r="M49" s="13"/>
      <c r="N49" s="13"/>
    </row>
    <row r="50" spans="1:14" s="41" customFormat="1" x14ac:dyDescent="0.25">
      <c r="A50" s="37" t="s">
        <v>82</v>
      </c>
      <c r="B50" s="38" t="s">
        <v>83</v>
      </c>
      <c r="C50" s="39">
        <f>C51+C52</f>
        <v>21084767.340800002</v>
      </c>
      <c r="D50" s="40"/>
      <c r="E50" s="40"/>
      <c r="F50" s="40"/>
      <c r="G50" s="40"/>
      <c r="H50" s="40"/>
      <c r="I50" s="40"/>
      <c r="J50" s="40"/>
      <c r="K50" s="40"/>
      <c r="L50" s="40"/>
      <c r="M50" s="40"/>
      <c r="N50" s="40"/>
    </row>
    <row r="51" spans="1:14" s="36" customFormat="1" ht="30" x14ac:dyDescent="0.25">
      <c r="A51" s="21" t="s">
        <v>84</v>
      </c>
      <c r="B51" s="42" t="s">
        <v>85</v>
      </c>
      <c r="C51" s="35">
        <v>19706157.340800002</v>
      </c>
      <c r="D51" s="13"/>
      <c r="E51" s="13"/>
      <c r="F51" s="13"/>
      <c r="G51" s="13"/>
      <c r="H51" s="13"/>
      <c r="I51" s="13"/>
      <c r="J51" s="13"/>
      <c r="K51" s="13"/>
      <c r="L51" s="13"/>
      <c r="M51" s="13"/>
      <c r="N51" s="13"/>
    </row>
    <row r="52" spans="1:14" s="36" customFormat="1" ht="45" x14ac:dyDescent="0.25">
      <c r="A52" s="21" t="s">
        <v>86</v>
      </c>
      <c r="B52" s="42" t="s">
        <v>87</v>
      </c>
      <c r="C52" s="35">
        <v>1378610</v>
      </c>
      <c r="D52" s="13"/>
      <c r="E52" s="13"/>
      <c r="F52" s="13"/>
      <c r="G52" s="13"/>
      <c r="H52" s="13"/>
      <c r="I52" s="13"/>
      <c r="J52" s="13"/>
      <c r="K52" s="13"/>
      <c r="L52" s="13"/>
      <c r="M52" s="13"/>
      <c r="N52" s="13"/>
    </row>
    <row r="53" spans="1:14" s="41" customFormat="1" ht="30" x14ac:dyDescent="0.25">
      <c r="A53" s="37" t="s">
        <v>88</v>
      </c>
      <c r="B53" s="38" t="s">
        <v>89</v>
      </c>
      <c r="C53" s="39">
        <f>SUM(C54:C97)</f>
        <v>2272465.9</v>
      </c>
      <c r="D53" s="40"/>
      <c r="E53" s="40"/>
      <c r="F53" s="40"/>
      <c r="G53" s="40"/>
      <c r="H53" s="40"/>
      <c r="I53" s="40"/>
      <c r="J53" s="40"/>
      <c r="K53" s="40"/>
      <c r="L53" s="40"/>
      <c r="M53" s="40"/>
      <c r="N53" s="40"/>
    </row>
    <row r="54" spans="1:14" s="44" customFormat="1" ht="75" x14ac:dyDescent="0.25">
      <c r="A54" s="21" t="s">
        <v>90</v>
      </c>
      <c r="B54" s="43" t="s">
        <v>91</v>
      </c>
      <c r="C54" s="35">
        <v>2978.3</v>
      </c>
      <c r="D54" s="13"/>
      <c r="E54" s="13"/>
      <c r="F54" s="13"/>
      <c r="G54" s="13"/>
      <c r="H54" s="13"/>
      <c r="I54" s="13"/>
      <c r="J54" s="13"/>
      <c r="K54" s="13"/>
      <c r="L54" s="13"/>
      <c r="M54" s="13"/>
      <c r="N54" s="13"/>
    </row>
    <row r="55" spans="1:14" s="44" customFormat="1" ht="60" x14ac:dyDescent="0.25">
      <c r="A55" s="45" t="s">
        <v>92</v>
      </c>
      <c r="B55" s="46" t="s">
        <v>93</v>
      </c>
      <c r="C55" s="35">
        <v>233609.9</v>
      </c>
      <c r="D55" s="13"/>
      <c r="E55" s="13"/>
      <c r="F55" s="13"/>
      <c r="G55" s="13"/>
      <c r="H55" s="13"/>
      <c r="I55" s="13"/>
      <c r="J55" s="13"/>
      <c r="K55" s="13"/>
      <c r="L55" s="13"/>
      <c r="M55" s="13"/>
      <c r="N55" s="13"/>
    </row>
    <row r="56" spans="1:14" s="44" customFormat="1" ht="60" x14ac:dyDescent="0.25">
      <c r="A56" s="45" t="s">
        <v>94</v>
      </c>
      <c r="B56" s="46" t="s">
        <v>95</v>
      </c>
      <c r="C56" s="35">
        <v>118.8</v>
      </c>
      <c r="D56" s="13"/>
      <c r="E56" s="13"/>
      <c r="F56" s="13"/>
      <c r="G56" s="13"/>
      <c r="H56" s="13"/>
      <c r="I56" s="13"/>
      <c r="J56" s="13"/>
      <c r="K56" s="13"/>
      <c r="L56" s="13"/>
      <c r="M56" s="13"/>
      <c r="N56" s="13"/>
    </row>
    <row r="57" spans="1:14" s="44" customFormat="1" ht="60" x14ac:dyDescent="0.25">
      <c r="A57" s="45" t="s">
        <v>96</v>
      </c>
      <c r="B57" s="46" t="s">
        <v>97</v>
      </c>
      <c r="C57" s="35">
        <v>28248.1</v>
      </c>
      <c r="D57" s="13"/>
      <c r="E57" s="13"/>
      <c r="F57" s="13"/>
      <c r="G57" s="13"/>
      <c r="H57" s="13"/>
      <c r="I57" s="13"/>
      <c r="J57" s="13"/>
      <c r="K57" s="13"/>
      <c r="L57" s="13"/>
      <c r="M57" s="13"/>
      <c r="N57" s="13"/>
    </row>
    <row r="58" spans="1:14" s="44" customFormat="1" ht="60" x14ac:dyDescent="0.25">
      <c r="A58" s="45" t="s">
        <v>98</v>
      </c>
      <c r="B58" s="46" t="s">
        <v>99</v>
      </c>
      <c r="C58" s="35">
        <v>71159.199999999997</v>
      </c>
      <c r="D58" s="13"/>
      <c r="E58" s="13"/>
      <c r="F58" s="13"/>
      <c r="G58" s="13"/>
      <c r="H58" s="13"/>
      <c r="I58" s="13"/>
      <c r="J58" s="13"/>
      <c r="K58" s="13"/>
      <c r="L58" s="13"/>
      <c r="M58" s="13"/>
      <c r="N58" s="13"/>
    </row>
    <row r="59" spans="1:14" s="44" customFormat="1" ht="75" x14ac:dyDescent="0.25">
      <c r="A59" s="45" t="s">
        <v>100</v>
      </c>
      <c r="B59" s="46" t="s">
        <v>101</v>
      </c>
      <c r="C59" s="35">
        <v>23760</v>
      </c>
      <c r="D59" s="13"/>
      <c r="E59" s="13"/>
      <c r="F59" s="13"/>
      <c r="G59" s="13"/>
      <c r="H59" s="13"/>
      <c r="I59" s="13"/>
      <c r="J59" s="13"/>
      <c r="K59" s="13"/>
      <c r="L59" s="13"/>
      <c r="M59" s="13"/>
      <c r="N59" s="13"/>
    </row>
    <row r="60" spans="1:14" s="44" customFormat="1" ht="75" x14ac:dyDescent="0.25">
      <c r="A60" s="45" t="s">
        <v>102</v>
      </c>
      <c r="B60" s="46" t="s">
        <v>103</v>
      </c>
      <c r="C60" s="35">
        <v>18048.5</v>
      </c>
      <c r="D60" s="13"/>
      <c r="E60" s="13"/>
      <c r="F60" s="13"/>
      <c r="G60" s="13"/>
      <c r="H60" s="13"/>
      <c r="I60" s="13"/>
      <c r="J60" s="13"/>
      <c r="K60" s="13"/>
      <c r="L60" s="13"/>
      <c r="M60" s="13"/>
      <c r="N60" s="13"/>
    </row>
    <row r="61" spans="1:14" s="44" customFormat="1" ht="60" x14ac:dyDescent="0.25">
      <c r="A61" s="45" t="s">
        <v>104</v>
      </c>
      <c r="B61" s="46" t="s">
        <v>105</v>
      </c>
      <c r="C61" s="35">
        <v>12993.9</v>
      </c>
      <c r="D61" s="13"/>
      <c r="E61" s="13"/>
      <c r="F61" s="13"/>
      <c r="G61" s="13"/>
      <c r="H61" s="13"/>
      <c r="I61" s="13"/>
      <c r="J61" s="13"/>
      <c r="K61" s="13"/>
      <c r="L61" s="13"/>
      <c r="M61" s="13"/>
      <c r="N61" s="13"/>
    </row>
    <row r="62" spans="1:14" s="44" customFormat="1" ht="30" x14ac:dyDescent="0.25">
      <c r="A62" s="45" t="s">
        <v>106</v>
      </c>
      <c r="B62" s="46" t="s">
        <v>107</v>
      </c>
      <c r="C62" s="35">
        <v>7485.7</v>
      </c>
      <c r="D62" s="13"/>
      <c r="E62" s="13"/>
      <c r="F62" s="13"/>
      <c r="G62" s="13"/>
      <c r="H62" s="13"/>
      <c r="I62" s="13"/>
      <c r="J62" s="13"/>
      <c r="K62" s="13"/>
      <c r="L62" s="13"/>
      <c r="M62" s="13"/>
      <c r="N62" s="13"/>
    </row>
    <row r="63" spans="1:14" s="44" customFormat="1" ht="45" x14ac:dyDescent="0.25">
      <c r="A63" s="45" t="s">
        <v>108</v>
      </c>
      <c r="B63" s="46" t="s">
        <v>109</v>
      </c>
      <c r="C63" s="35">
        <v>11213.5</v>
      </c>
      <c r="D63" s="13"/>
      <c r="E63" s="13"/>
      <c r="F63" s="13"/>
      <c r="G63" s="13"/>
      <c r="H63" s="13"/>
      <c r="I63" s="13"/>
      <c r="J63" s="13"/>
      <c r="K63" s="13"/>
      <c r="L63" s="13"/>
      <c r="M63" s="13"/>
      <c r="N63" s="13"/>
    </row>
    <row r="64" spans="1:14" s="44" customFormat="1" ht="30" x14ac:dyDescent="0.25">
      <c r="A64" s="45" t="s">
        <v>110</v>
      </c>
      <c r="B64" s="46" t="s">
        <v>111</v>
      </c>
      <c r="C64" s="35">
        <v>11015.2</v>
      </c>
      <c r="D64" s="13"/>
      <c r="E64" s="13"/>
      <c r="F64" s="13"/>
      <c r="G64" s="13"/>
      <c r="H64" s="13"/>
      <c r="I64" s="13"/>
      <c r="J64" s="13"/>
      <c r="K64" s="13"/>
      <c r="L64" s="13"/>
      <c r="M64" s="13"/>
      <c r="N64" s="13"/>
    </row>
    <row r="65" spans="1:14" s="44" customFormat="1" ht="45" x14ac:dyDescent="0.25">
      <c r="A65" s="45" t="s">
        <v>112</v>
      </c>
      <c r="B65" s="46" t="s">
        <v>113</v>
      </c>
      <c r="C65" s="35">
        <v>4538.5</v>
      </c>
      <c r="D65" s="13"/>
      <c r="E65" s="13"/>
      <c r="F65" s="13"/>
      <c r="G65" s="13"/>
      <c r="H65" s="13"/>
      <c r="I65" s="13"/>
      <c r="J65" s="13"/>
      <c r="K65" s="13"/>
      <c r="L65" s="13"/>
      <c r="M65" s="13"/>
      <c r="N65" s="13"/>
    </row>
    <row r="66" spans="1:14" s="44" customFormat="1" ht="45" x14ac:dyDescent="0.25">
      <c r="A66" s="45" t="s">
        <v>114</v>
      </c>
      <c r="B66" s="46" t="s">
        <v>115</v>
      </c>
      <c r="C66" s="35">
        <v>5878.1</v>
      </c>
      <c r="D66" s="13"/>
      <c r="E66" s="13"/>
      <c r="F66" s="13"/>
      <c r="G66" s="13"/>
      <c r="H66" s="13"/>
      <c r="I66" s="13"/>
      <c r="J66" s="13"/>
      <c r="K66" s="13"/>
      <c r="L66" s="13"/>
      <c r="M66" s="13"/>
      <c r="N66" s="13"/>
    </row>
    <row r="67" spans="1:14" s="44" customFormat="1" ht="75" x14ac:dyDescent="0.25">
      <c r="A67" s="45" t="s">
        <v>116</v>
      </c>
      <c r="B67" s="46" t="s">
        <v>117</v>
      </c>
      <c r="C67" s="35">
        <v>265530.3</v>
      </c>
      <c r="D67" s="13"/>
      <c r="E67" s="13"/>
      <c r="F67" s="13"/>
      <c r="G67" s="13"/>
      <c r="H67" s="13"/>
      <c r="I67" s="13"/>
      <c r="J67" s="13"/>
      <c r="K67" s="13"/>
      <c r="L67" s="13"/>
      <c r="M67" s="13"/>
      <c r="N67" s="13"/>
    </row>
    <row r="68" spans="1:14" s="44" customFormat="1" ht="45" x14ac:dyDescent="0.25">
      <c r="A68" s="45" t="s">
        <v>118</v>
      </c>
      <c r="B68" s="46" t="s">
        <v>119</v>
      </c>
      <c r="C68" s="35">
        <v>93698.9</v>
      </c>
      <c r="D68" s="13"/>
      <c r="E68" s="13"/>
      <c r="F68" s="13"/>
      <c r="G68" s="13"/>
      <c r="H68" s="13"/>
      <c r="I68" s="13"/>
      <c r="J68" s="13"/>
      <c r="K68" s="13"/>
      <c r="L68" s="13"/>
      <c r="M68" s="13"/>
      <c r="N68" s="13"/>
    </row>
    <row r="69" spans="1:14" s="44" customFormat="1" ht="60" x14ac:dyDescent="0.25">
      <c r="A69" s="45" t="s">
        <v>120</v>
      </c>
      <c r="B69" s="46" t="s">
        <v>121</v>
      </c>
      <c r="C69" s="35">
        <v>50424.6</v>
      </c>
      <c r="D69" s="13"/>
      <c r="E69" s="13"/>
      <c r="F69" s="13"/>
      <c r="G69" s="13"/>
      <c r="H69" s="13"/>
      <c r="I69" s="13"/>
      <c r="J69" s="13"/>
      <c r="K69" s="13"/>
      <c r="L69" s="13"/>
      <c r="M69" s="13"/>
      <c r="N69" s="13"/>
    </row>
    <row r="70" spans="1:14" s="44" customFormat="1" ht="60" x14ac:dyDescent="0.25">
      <c r="A70" s="45" t="s">
        <v>122</v>
      </c>
      <c r="B70" s="46" t="s">
        <v>123</v>
      </c>
      <c r="C70" s="35">
        <v>2537.3000000000002</v>
      </c>
      <c r="D70" s="13"/>
      <c r="E70" s="13"/>
      <c r="F70" s="13"/>
      <c r="G70" s="13"/>
      <c r="H70" s="13"/>
      <c r="I70" s="13"/>
      <c r="J70" s="13"/>
      <c r="K70" s="13"/>
      <c r="L70" s="13"/>
      <c r="M70" s="13"/>
      <c r="N70" s="13"/>
    </row>
    <row r="71" spans="1:14" s="44" customFormat="1" ht="30" x14ac:dyDescent="0.25">
      <c r="A71" s="45" t="s">
        <v>124</v>
      </c>
      <c r="B71" s="46" t="s">
        <v>125</v>
      </c>
      <c r="C71" s="35">
        <v>7227</v>
      </c>
      <c r="D71" s="13"/>
      <c r="E71" s="13"/>
      <c r="F71" s="13"/>
      <c r="G71" s="13"/>
      <c r="H71" s="13"/>
      <c r="I71" s="13"/>
      <c r="J71" s="13"/>
      <c r="K71" s="13"/>
      <c r="L71" s="13"/>
      <c r="M71" s="13"/>
      <c r="N71" s="13"/>
    </row>
    <row r="72" spans="1:14" s="44" customFormat="1" ht="60" x14ac:dyDescent="0.25">
      <c r="A72" s="45" t="s">
        <v>126</v>
      </c>
      <c r="B72" s="46" t="s">
        <v>127</v>
      </c>
      <c r="C72" s="35">
        <v>3927</v>
      </c>
      <c r="D72" s="13"/>
      <c r="E72" s="13"/>
      <c r="F72" s="13"/>
      <c r="G72" s="13"/>
      <c r="H72" s="13"/>
      <c r="I72" s="13"/>
      <c r="J72" s="13"/>
      <c r="K72" s="13"/>
      <c r="L72" s="13"/>
      <c r="M72" s="13"/>
      <c r="N72" s="13"/>
    </row>
    <row r="73" spans="1:14" s="44" customFormat="1" ht="75" x14ac:dyDescent="0.25">
      <c r="A73" s="45" t="s">
        <v>128</v>
      </c>
      <c r="B73" s="46" t="s">
        <v>129</v>
      </c>
      <c r="C73" s="35">
        <v>961</v>
      </c>
      <c r="D73" s="13"/>
      <c r="E73" s="13"/>
      <c r="F73" s="13"/>
      <c r="G73" s="13"/>
      <c r="H73" s="13"/>
      <c r="I73" s="13"/>
      <c r="J73" s="13"/>
      <c r="K73" s="13"/>
      <c r="L73" s="13"/>
      <c r="M73" s="13"/>
      <c r="N73" s="13"/>
    </row>
    <row r="74" spans="1:14" s="44" customFormat="1" ht="75" x14ac:dyDescent="0.25">
      <c r="A74" s="45" t="s">
        <v>130</v>
      </c>
      <c r="B74" s="46" t="s">
        <v>131</v>
      </c>
      <c r="C74" s="35">
        <v>352.5</v>
      </c>
      <c r="D74" s="13"/>
      <c r="E74" s="13"/>
      <c r="F74" s="13"/>
      <c r="G74" s="13"/>
      <c r="H74" s="13"/>
      <c r="I74" s="13"/>
      <c r="J74" s="13"/>
      <c r="K74" s="13"/>
      <c r="L74" s="13"/>
      <c r="M74" s="13"/>
      <c r="N74" s="13"/>
    </row>
    <row r="75" spans="1:14" s="44" customFormat="1" ht="75" x14ac:dyDescent="0.25">
      <c r="A75" s="45" t="s">
        <v>132</v>
      </c>
      <c r="B75" s="46" t="s">
        <v>133</v>
      </c>
      <c r="C75" s="35">
        <v>4840.5</v>
      </c>
      <c r="D75" s="13"/>
      <c r="E75" s="13"/>
      <c r="F75" s="13"/>
      <c r="G75" s="13"/>
      <c r="H75" s="13"/>
      <c r="I75" s="13"/>
      <c r="J75" s="13"/>
      <c r="K75" s="13"/>
      <c r="L75" s="13"/>
      <c r="M75" s="13"/>
      <c r="N75" s="13"/>
    </row>
    <row r="76" spans="1:14" s="44" customFormat="1" ht="45" x14ac:dyDescent="0.25">
      <c r="A76" s="45" t="s">
        <v>134</v>
      </c>
      <c r="B76" s="46" t="s">
        <v>135</v>
      </c>
      <c r="C76" s="35">
        <v>258.8</v>
      </c>
      <c r="D76" s="13"/>
      <c r="E76" s="13"/>
      <c r="F76" s="13"/>
      <c r="G76" s="13"/>
      <c r="H76" s="13"/>
      <c r="I76" s="13"/>
      <c r="J76" s="13"/>
      <c r="K76" s="13"/>
      <c r="L76" s="13"/>
      <c r="M76" s="13"/>
      <c r="N76" s="13"/>
    </row>
    <row r="77" spans="1:14" s="44" customFormat="1" ht="60" x14ac:dyDescent="0.25">
      <c r="A77" s="45" t="s">
        <v>136</v>
      </c>
      <c r="B77" s="46" t="s">
        <v>137</v>
      </c>
      <c r="C77" s="35">
        <v>13179.1</v>
      </c>
      <c r="D77" s="13"/>
      <c r="E77" s="13"/>
      <c r="F77" s="13"/>
      <c r="G77" s="13"/>
      <c r="H77" s="13"/>
      <c r="I77" s="13"/>
      <c r="J77" s="13"/>
      <c r="K77" s="13"/>
      <c r="L77" s="13"/>
      <c r="M77" s="13"/>
      <c r="N77" s="13"/>
    </row>
    <row r="78" spans="1:14" s="44" customFormat="1" ht="60" x14ac:dyDescent="0.25">
      <c r="A78" s="45" t="s">
        <v>138</v>
      </c>
      <c r="B78" s="46" t="s">
        <v>139</v>
      </c>
      <c r="C78" s="35">
        <v>2985.1</v>
      </c>
      <c r="D78" s="13"/>
      <c r="E78" s="13"/>
      <c r="F78" s="13"/>
      <c r="G78" s="13"/>
      <c r="H78" s="13"/>
      <c r="I78" s="13"/>
      <c r="J78" s="13"/>
      <c r="K78" s="13"/>
      <c r="L78" s="13"/>
      <c r="M78" s="13"/>
      <c r="N78" s="13"/>
    </row>
    <row r="79" spans="1:14" s="44" customFormat="1" ht="30" x14ac:dyDescent="0.25">
      <c r="A79" s="45" t="s">
        <v>140</v>
      </c>
      <c r="B79" s="46" t="s">
        <v>141</v>
      </c>
      <c r="C79" s="35">
        <v>89233</v>
      </c>
      <c r="D79" s="13"/>
      <c r="E79" s="13"/>
      <c r="F79" s="13"/>
      <c r="G79" s="13"/>
      <c r="H79" s="13"/>
      <c r="I79" s="13"/>
      <c r="J79" s="13"/>
      <c r="K79" s="13"/>
      <c r="L79" s="13"/>
      <c r="M79" s="13"/>
      <c r="N79" s="13"/>
    </row>
    <row r="80" spans="1:14" s="44" customFormat="1" ht="30" x14ac:dyDescent="0.25">
      <c r="A80" s="45" t="s">
        <v>142</v>
      </c>
      <c r="B80" s="46" t="s">
        <v>143</v>
      </c>
      <c r="C80" s="35">
        <v>111527.9</v>
      </c>
      <c r="D80" s="13"/>
      <c r="E80" s="13"/>
      <c r="F80" s="13"/>
      <c r="G80" s="13"/>
      <c r="H80" s="13"/>
      <c r="I80" s="13"/>
      <c r="J80" s="13"/>
      <c r="K80" s="13"/>
      <c r="L80" s="13"/>
      <c r="M80" s="13"/>
      <c r="N80" s="13"/>
    </row>
    <row r="81" spans="1:14" s="44" customFormat="1" ht="45" x14ac:dyDescent="0.25">
      <c r="A81" s="45" t="s">
        <v>144</v>
      </c>
      <c r="B81" s="46" t="s">
        <v>145</v>
      </c>
      <c r="C81" s="35">
        <v>102600</v>
      </c>
      <c r="D81" s="13"/>
      <c r="E81" s="13"/>
      <c r="F81" s="13"/>
      <c r="G81" s="13"/>
      <c r="H81" s="13"/>
      <c r="I81" s="13"/>
      <c r="J81" s="13"/>
      <c r="K81" s="13"/>
      <c r="L81" s="13"/>
      <c r="M81" s="13"/>
      <c r="N81" s="13"/>
    </row>
    <row r="82" spans="1:14" s="44" customFormat="1" ht="45" x14ac:dyDescent="0.25">
      <c r="A82" s="45" t="s">
        <v>146</v>
      </c>
      <c r="B82" s="46" t="s">
        <v>147</v>
      </c>
      <c r="C82" s="35">
        <v>105299.9</v>
      </c>
      <c r="D82" s="13"/>
      <c r="E82" s="13"/>
      <c r="F82" s="13"/>
      <c r="G82" s="13"/>
      <c r="H82" s="13"/>
      <c r="I82" s="13"/>
      <c r="J82" s="13"/>
      <c r="K82" s="13"/>
      <c r="L82" s="13"/>
      <c r="M82" s="13"/>
      <c r="N82" s="13"/>
    </row>
    <row r="83" spans="1:14" s="44" customFormat="1" ht="30" x14ac:dyDescent="0.25">
      <c r="A83" s="45" t="s">
        <v>148</v>
      </c>
      <c r="B83" s="46" t="s">
        <v>149</v>
      </c>
      <c r="C83" s="35">
        <v>15829.3</v>
      </c>
      <c r="D83" s="13"/>
      <c r="E83" s="13"/>
      <c r="F83" s="13"/>
      <c r="G83" s="13"/>
      <c r="H83" s="13"/>
      <c r="I83" s="13"/>
      <c r="J83" s="13"/>
      <c r="K83" s="13"/>
      <c r="L83" s="13"/>
      <c r="M83" s="13"/>
      <c r="N83" s="13"/>
    </row>
    <row r="84" spans="1:14" s="44" customFormat="1" ht="45" x14ac:dyDescent="0.25">
      <c r="A84" s="45" t="s">
        <v>150</v>
      </c>
      <c r="B84" s="46" t="s">
        <v>151</v>
      </c>
      <c r="C84" s="35">
        <v>1912.5</v>
      </c>
      <c r="D84" s="13"/>
      <c r="E84" s="13"/>
      <c r="F84" s="13"/>
      <c r="G84" s="13"/>
      <c r="H84" s="13"/>
      <c r="I84" s="13"/>
      <c r="J84" s="13"/>
      <c r="K84" s="13"/>
      <c r="L84" s="13"/>
      <c r="M84" s="13"/>
      <c r="N84" s="13"/>
    </row>
    <row r="85" spans="1:14" s="44" customFormat="1" ht="45" x14ac:dyDescent="0.25">
      <c r="A85" s="45" t="s">
        <v>152</v>
      </c>
      <c r="B85" s="46" t="s">
        <v>153</v>
      </c>
      <c r="C85" s="35">
        <v>8897.9</v>
      </c>
      <c r="D85" s="13"/>
      <c r="E85" s="13"/>
      <c r="F85" s="13"/>
      <c r="G85" s="13"/>
      <c r="H85" s="13"/>
      <c r="I85" s="13"/>
      <c r="J85" s="13"/>
      <c r="K85" s="13"/>
      <c r="L85" s="13"/>
      <c r="M85" s="13"/>
      <c r="N85" s="13"/>
    </row>
    <row r="86" spans="1:14" s="44" customFormat="1" ht="45" x14ac:dyDescent="0.25">
      <c r="A86" s="45" t="s">
        <v>154</v>
      </c>
      <c r="B86" s="46" t="s">
        <v>155</v>
      </c>
      <c r="C86" s="35">
        <v>10019.6</v>
      </c>
      <c r="D86" s="13"/>
      <c r="E86" s="13"/>
      <c r="F86" s="13"/>
      <c r="G86" s="13"/>
      <c r="H86" s="13"/>
      <c r="I86" s="13"/>
      <c r="J86" s="13"/>
      <c r="K86" s="13"/>
      <c r="L86" s="13"/>
      <c r="M86" s="13"/>
      <c r="N86" s="13"/>
    </row>
    <row r="87" spans="1:14" s="44" customFormat="1" ht="30" x14ac:dyDescent="0.25">
      <c r="A87" s="21" t="s">
        <v>156</v>
      </c>
      <c r="B87" s="43" t="s">
        <v>157</v>
      </c>
      <c r="C87" s="35">
        <v>87240.7</v>
      </c>
      <c r="D87" s="13"/>
      <c r="E87" s="13"/>
      <c r="F87" s="13"/>
      <c r="G87" s="13"/>
      <c r="H87" s="13"/>
      <c r="I87" s="13"/>
      <c r="J87" s="13"/>
      <c r="K87" s="13"/>
      <c r="L87" s="13"/>
      <c r="M87" s="13"/>
      <c r="N87" s="13"/>
    </row>
    <row r="88" spans="1:14" s="44" customFormat="1" ht="45" x14ac:dyDescent="0.25">
      <c r="A88" s="21" t="s">
        <v>158</v>
      </c>
      <c r="B88" s="43" t="s">
        <v>159</v>
      </c>
      <c r="C88" s="35">
        <v>299854.40000000002</v>
      </c>
      <c r="D88" s="13"/>
      <c r="E88" s="13"/>
      <c r="F88" s="13"/>
      <c r="G88" s="13"/>
      <c r="H88" s="13"/>
      <c r="I88" s="13"/>
      <c r="J88" s="13"/>
      <c r="K88" s="13"/>
      <c r="L88" s="13"/>
      <c r="M88" s="13"/>
      <c r="N88" s="13"/>
    </row>
    <row r="89" spans="1:14" s="44" customFormat="1" ht="45" x14ac:dyDescent="0.25">
      <c r="A89" s="45" t="s">
        <v>160</v>
      </c>
      <c r="B89" s="46" t="s">
        <v>161</v>
      </c>
      <c r="C89" s="35">
        <v>25457.4</v>
      </c>
      <c r="D89" s="13"/>
      <c r="E89" s="13"/>
      <c r="F89" s="13"/>
      <c r="G89" s="13"/>
      <c r="H89" s="13"/>
      <c r="I89" s="13"/>
      <c r="J89" s="13"/>
      <c r="K89" s="13"/>
      <c r="L89" s="13"/>
      <c r="M89" s="13"/>
      <c r="N89" s="13"/>
    </row>
    <row r="90" spans="1:14" s="44" customFormat="1" ht="60" x14ac:dyDescent="0.25">
      <c r="A90" s="45" t="s">
        <v>162</v>
      </c>
      <c r="B90" s="46" t="s">
        <v>163</v>
      </c>
      <c r="C90" s="35">
        <v>13887.8</v>
      </c>
      <c r="D90" s="13"/>
      <c r="E90" s="13"/>
      <c r="F90" s="13"/>
      <c r="G90" s="13"/>
      <c r="H90" s="13"/>
      <c r="I90" s="13"/>
      <c r="J90" s="13"/>
      <c r="K90" s="13"/>
      <c r="L90" s="13"/>
      <c r="M90" s="13"/>
      <c r="N90" s="13"/>
    </row>
    <row r="91" spans="1:14" s="44" customFormat="1" ht="45" x14ac:dyDescent="0.25">
      <c r="A91" s="21" t="s">
        <v>164</v>
      </c>
      <c r="B91" s="43" t="s">
        <v>165</v>
      </c>
      <c r="C91" s="35">
        <v>148500</v>
      </c>
      <c r="D91" s="13"/>
      <c r="E91" s="13"/>
      <c r="F91" s="13"/>
      <c r="G91" s="13"/>
      <c r="H91" s="13"/>
      <c r="I91" s="13"/>
      <c r="J91" s="13"/>
      <c r="K91" s="13"/>
      <c r="L91" s="13"/>
      <c r="M91" s="13"/>
      <c r="N91" s="13"/>
    </row>
    <row r="92" spans="1:14" s="44" customFormat="1" ht="45" x14ac:dyDescent="0.25">
      <c r="A92" s="21" t="s">
        <v>166</v>
      </c>
      <c r="B92" s="43" t="s">
        <v>167</v>
      </c>
      <c r="C92" s="35">
        <v>81938</v>
      </c>
      <c r="D92" s="13"/>
      <c r="E92" s="13"/>
      <c r="F92" s="13"/>
      <c r="G92" s="13"/>
      <c r="H92" s="13"/>
      <c r="I92" s="13"/>
      <c r="J92" s="13"/>
      <c r="K92" s="13"/>
      <c r="L92" s="13"/>
      <c r="M92" s="13"/>
      <c r="N92" s="13"/>
    </row>
    <row r="93" spans="1:14" s="44" customFormat="1" ht="45" x14ac:dyDescent="0.25">
      <c r="A93" s="45" t="s">
        <v>168</v>
      </c>
      <c r="B93" s="46" t="s">
        <v>169</v>
      </c>
      <c r="C93" s="35">
        <v>13683</v>
      </c>
      <c r="D93" s="13"/>
      <c r="E93" s="13"/>
      <c r="F93" s="13"/>
      <c r="G93" s="13"/>
      <c r="H93" s="13"/>
      <c r="I93" s="13"/>
      <c r="J93" s="13"/>
      <c r="K93" s="13"/>
      <c r="L93" s="13"/>
      <c r="M93" s="13"/>
      <c r="N93" s="13"/>
    </row>
    <row r="94" spans="1:14" s="44" customFormat="1" ht="45" x14ac:dyDescent="0.25">
      <c r="A94" s="45" t="s">
        <v>170</v>
      </c>
      <c r="B94" s="46" t="s">
        <v>171</v>
      </c>
      <c r="C94" s="35">
        <v>18270.7</v>
      </c>
      <c r="D94" s="13"/>
      <c r="E94" s="13"/>
      <c r="F94" s="13"/>
      <c r="G94" s="13"/>
      <c r="H94" s="13"/>
      <c r="I94" s="13"/>
      <c r="J94" s="13"/>
      <c r="K94" s="13"/>
      <c r="L94" s="13"/>
      <c r="M94" s="13"/>
      <c r="N94" s="13"/>
    </row>
    <row r="95" spans="1:14" s="44" customFormat="1" ht="30" x14ac:dyDescent="0.25">
      <c r="A95" s="45" t="s">
        <v>172</v>
      </c>
      <c r="B95" s="46" t="s">
        <v>173</v>
      </c>
      <c r="C95" s="35">
        <v>103180.6</v>
      </c>
      <c r="D95" s="13"/>
      <c r="E95" s="13"/>
      <c r="F95" s="13"/>
      <c r="G95" s="13"/>
      <c r="H95" s="13"/>
      <c r="I95" s="13"/>
      <c r="J95" s="13"/>
      <c r="K95" s="13"/>
      <c r="L95" s="13"/>
      <c r="M95" s="13"/>
      <c r="N95" s="13"/>
    </row>
    <row r="96" spans="1:14" s="44" customFormat="1" ht="60" x14ac:dyDescent="0.25">
      <c r="A96" s="45" t="s">
        <v>174</v>
      </c>
      <c r="B96" s="46" t="s">
        <v>175</v>
      </c>
      <c r="C96" s="35">
        <v>19204.8</v>
      </c>
      <c r="D96" s="13"/>
      <c r="E96" s="13"/>
      <c r="F96" s="13"/>
      <c r="G96" s="13"/>
      <c r="H96" s="13"/>
      <c r="I96" s="13"/>
      <c r="J96" s="13"/>
      <c r="K96" s="13"/>
      <c r="L96" s="13"/>
      <c r="M96" s="13"/>
      <c r="N96" s="13"/>
    </row>
    <row r="97" spans="1:24" s="44" customFormat="1" ht="60" x14ac:dyDescent="0.25">
      <c r="A97" s="21" t="s">
        <v>176</v>
      </c>
      <c r="B97" s="43" t="s">
        <v>177</v>
      </c>
      <c r="C97" s="35">
        <v>138958.6</v>
      </c>
      <c r="D97" s="13"/>
      <c r="E97" s="13"/>
      <c r="F97" s="13"/>
      <c r="G97" s="13"/>
      <c r="H97" s="13"/>
      <c r="I97" s="13"/>
      <c r="J97" s="13"/>
      <c r="K97" s="13"/>
      <c r="L97" s="13"/>
      <c r="M97" s="13"/>
      <c r="N97" s="13"/>
    </row>
    <row r="98" spans="1:24" s="41" customFormat="1" ht="30" x14ac:dyDescent="0.25">
      <c r="A98" s="37" t="s">
        <v>178</v>
      </c>
      <c r="B98" s="38" t="s">
        <v>179</v>
      </c>
      <c r="C98" s="39">
        <f>SUM(C99:C120)</f>
        <v>2976901.8000000003</v>
      </c>
      <c r="D98" s="40"/>
      <c r="E98" s="40"/>
      <c r="F98" s="40"/>
      <c r="G98" s="40"/>
      <c r="H98" s="40"/>
      <c r="I98" s="40"/>
      <c r="J98" s="40"/>
      <c r="K98" s="40"/>
      <c r="L98" s="40"/>
      <c r="M98" s="40"/>
      <c r="N98" s="40"/>
    </row>
    <row r="99" spans="1:24" s="36" customFormat="1" ht="45" x14ac:dyDescent="0.25">
      <c r="A99" s="21" t="s">
        <v>180</v>
      </c>
      <c r="B99" s="34" t="s">
        <v>181</v>
      </c>
      <c r="C99" s="35">
        <v>20802.7</v>
      </c>
      <c r="D99" s="13"/>
      <c r="E99" s="13"/>
      <c r="F99" s="13"/>
      <c r="G99" s="13"/>
      <c r="H99" s="13"/>
      <c r="I99" s="13"/>
      <c r="J99" s="13"/>
      <c r="K99" s="13"/>
      <c r="L99" s="13"/>
      <c r="M99" s="13"/>
      <c r="N99" s="13"/>
    </row>
    <row r="100" spans="1:24" s="36" customFormat="1" ht="60" x14ac:dyDescent="0.25">
      <c r="A100" s="21" t="s">
        <v>182</v>
      </c>
      <c r="B100" s="34" t="s">
        <v>183</v>
      </c>
      <c r="C100" s="35">
        <v>636.6</v>
      </c>
      <c r="D100" s="13"/>
      <c r="E100" s="13"/>
      <c r="F100" s="13"/>
      <c r="G100" s="13"/>
      <c r="H100" s="13"/>
      <c r="I100" s="13"/>
      <c r="J100" s="13"/>
      <c r="K100" s="13"/>
      <c r="L100" s="13"/>
      <c r="M100" s="13"/>
      <c r="N100" s="13"/>
    </row>
    <row r="101" spans="1:24" s="36" customFormat="1" ht="30" x14ac:dyDescent="0.25">
      <c r="A101" s="21" t="s">
        <v>184</v>
      </c>
      <c r="B101" s="34" t="s">
        <v>185</v>
      </c>
      <c r="C101" s="35">
        <v>10511.1</v>
      </c>
      <c r="D101" s="13"/>
      <c r="E101" s="13"/>
      <c r="F101" s="13"/>
      <c r="G101" s="13"/>
      <c r="H101" s="13"/>
      <c r="I101" s="13"/>
      <c r="J101" s="13"/>
      <c r="K101" s="13"/>
      <c r="L101" s="13"/>
      <c r="M101" s="13"/>
      <c r="N101" s="13"/>
    </row>
    <row r="102" spans="1:24" s="36" customFormat="1" ht="30" x14ac:dyDescent="0.25">
      <c r="A102" s="21" t="s">
        <v>186</v>
      </c>
      <c r="B102" s="34" t="s">
        <v>187</v>
      </c>
      <c r="C102" s="35">
        <v>300885.5</v>
      </c>
      <c r="D102" s="13"/>
      <c r="E102" s="13"/>
      <c r="F102" s="13"/>
      <c r="G102" s="13"/>
      <c r="H102" s="13"/>
      <c r="I102" s="13"/>
      <c r="J102" s="13"/>
      <c r="K102" s="13"/>
      <c r="L102" s="13"/>
      <c r="M102" s="13"/>
      <c r="N102" s="13"/>
    </row>
    <row r="103" spans="1:24" s="36" customFormat="1" ht="60" x14ac:dyDescent="0.25">
      <c r="A103" s="21" t="s">
        <v>188</v>
      </c>
      <c r="B103" s="34" t="s">
        <v>189</v>
      </c>
      <c r="C103" s="35">
        <v>10561.9</v>
      </c>
      <c r="D103" s="13"/>
      <c r="E103" s="13"/>
      <c r="F103" s="13"/>
      <c r="G103" s="13"/>
      <c r="H103" s="13"/>
      <c r="I103" s="13"/>
      <c r="J103" s="13"/>
      <c r="K103" s="13"/>
      <c r="L103" s="13"/>
      <c r="M103" s="13"/>
      <c r="N103" s="13"/>
    </row>
    <row r="104" spans="1:24" s="36" customFormat="1" ht="60" x14ac:dyDescent="0.25">
      <c r="A104" s="21" t="s">
        <v>190</v>
      </c>
      <c r="B104" s="34" t="s">
        <v>191</v>
      </c>
      <c r="C104" s="35">
        <v>167.2</v>
      </c>
      <c r="D104" s="13"/>
      <c r="E104" s="13"/>
      <c r="F104" s="13"/>
      <c r="G104" s="13"/>
      <c r="H104" s="13"/>
      <c r="I104" s="13"/>
      <c r="J104" s="13"/>
      <c r="K104" s="13"/>
      <c r="L104" s="13"/>
      <c r="M104" s="13"/>
      <c r="N104" s="13"/>
      <c r="O104" s="44"/>
      <c r="P104" s="44"/>
      <c r="Q104" s="44"/>
      <c r="R104" s="44"/>
      <c r="S104" s="44"/>
      <c r="T104" s="44"/>
      <c r="U104" s="44"/>
      <c r="V104" s="44"/>
      <c r="W104" s="44"/>
      <c r="X104" s="44"/>
    </row>
    <row r="105" spans="1:24" s="36" customFormat="1" ht="75" x14ac:dyDescent="0.25">
      <c r="A105" s="21" t="s">
        <v>192</v>
      </c>
      <c r="B105" s="34" t="s">
        <v>193</v>
      </c>
      <c r="C105" s="35">
        <v>27468</v>
      </c>
      <c r="D105" s="13"/>
      <c r="E105" s="13"/>
      <c r="F105" s="13"/>
      <c r="G105" s="13"/>
      <c r="H105" s="13"/>
      <c r="I105" s="13"/>
      <c r="J105" s="13"/>
      <c r="K105" s="13"/>
      <c r="L105" s="13"/>
      <c r="M105" s="13"/>
      <c r="N105" s="13"/>
    </row>
    <row r="106" spans="1:24" s="36" customFormat="1" ht="60" x14ac:dyDescent="0.25">
      <c r="A106" s="21" t="s">
        <v>194</v>
      </c>
      <c r="B106" s="34" t="s">
        <v>195</v>
      </c>
      <c r="C106" s="35">
        <v>5260.4</v>
      </c>
      <c r="D106" s="13"/>
      <c r="E106" s="13"/>
      <c r="F106" s="13"/>
      <c r="G106" s="13"/>
      <c r="H106" s="13"/>
      <c r="I106" s="13"/>
      <c r="J106" s="13"/>
      <c r="K106" s="13"/>
      <c r="L106" s="13"/>
      <c r="M106" s="13"/>
      <c r="N106" s="13"/>
    </row>
    <row r="107" spans="1:24" s="44" customFormat="1" ht="60" x14ac:dyDescent="0.25">
      <c r="A107" s="21" t="s">
        <v>196</v>
      </c>
      <c r="B107" s="34" t="s">
        <v>197</v>
      </c>
      <c r="C107" s="35">
        <v>27.4</v>
      </c>
      <c r="D107" s="13"/>
      <c r="E107" s="13"/>
      <c r="F107" s="13"/>
      <c r="G107" s="13"/>
      <c r="H107" s="13"/>
      <c r="I107" s="13"/>
      <c r="J107" s="13"/>
      <c r="K107" s="13"/>
      <c r="L107" s="13"/>
      <c r="M107" s="13"/>
      <c r="N107" s="13"/>
      <c r="O107" s="36"/>
      <c r="P107" s="36"/>
      <c r="Q107" s="36"/>
      <c r="R107" s="36"/>
      <c r="S107" s="36"/>
      <c r="T107" s="36"/>
      <c r="U107" s="36"/>
      <c r="V107" s="36"/>
      <c r="W107" s="36"/>
      <c r="X107" s="36"/>
    </row>
    <row r="108" spans="1:24" s="36" customFormat="1" ht="30" x14ac:dyDescent="0.25">
      <c r="A108" s="21" t="s">
        <v>198</v>
      </c>
      <c r="B108" s="34" t="s">
        <v>199</v>
      </c>
      <c r="C108" s="35">
        <v>154936</v>
      </c>
      <c r="D108" s="13"/>
      <c r="E108" s="13"/>
      <c r="F108" s="13"/>
      <c r="G108" s="13"/>
      <c r="H108" s="13"/>
      <c r="I108" s="13"/>
      <c r="J108" s="13"/>
      <c r="K108" s="13"/>
      <c r="L108" s="13"/>
      <c r="M108" s="13"/>
      <c r="N108" s="13"/>
    </row>
    <row r="109" spans="1:24" s="36" customFormat="1" ht="45" x14ac:dyDescent="0.25">
      <c r="A109" s="21" t="s">
        <v>200</v>
      </c>
      <c r="B109" s="34" t="s">
        <v>201</v>
      </c>
      <c r="C109" s="35">
        <v>27377.3</v>
      </c>
      <c r="D109" s="13"/>
      <c r="E109" s="13"/>
      <c r="F109" s="13"/>
      <c r="G109" s="13"/>
      <c r="H109" s="13"/>
      <c r="I109" s="13"/>
      <c r="J109" s="13"/>
      <c r="K109" s="13"/>
      <c r="L109" s="13"/>
      <c r="M109" s="13"/>
      <c r="N109" s="13"/>
    </row>
    <row r="110" spans="1:24" s="36" customFormat="1" ht="75" x14ac:dyDescent="0.25">
      <c r="A110" s="21" t="s">
        <v>202</v>
      </c>
      <c r="B110" s="34" t="s">
        <v>203</v>
      </c>
      <c r="C110" s="35">
        <v>39542.300000000003</v>
      </c>
      <c r="D110" s="13"/>
      <c r="E110" s="13"/>
      <c r="F110" s="13"/>
      <c r="G110" s="13"/>
      <c r="H110" s="13"/>
      <c r="I110" s="13"/>
      <c r="J110" s="13"/>
      <c r="K110" s="13"/>
      <c r="L110" s="13"/>
      <c r="M110" s="13"/>
      <c r="N110" s="13"/>
    </row>
    <row r="111" spans="1:24" s="36" customFormat="1" ht="60" x14ac:dyDescent="0.25">
      <c r="A111" s="21" t="s">
        <v>204</v>
      </c>
      <c r="B111" s="34" t="s">
        <v>205</v>
      </c>
      <c r="C111" s="35">
        <v>61</v>
      </c>
      <c r="D111" s="13"/>
      <c r="E111" s="13"/>
      <c r="F111" s="13"/>
      <c r="G111" s="13"/>
      <c r="H111" s="13"/>
      <c r="I111" s="13"/>
      <c r="J111" s="13"/>
      <c r="K111" s="13"/>
      <c r="L111" s="13"/>
      <c r="M111" s="13"/>
      <c r="N111" s="13"/>
    </row>
    <row r="112" spans="1:24" s="36" customFormat="1" ht="45" x14ac:dyDescent="0.25">
      <c r="A112" s="21" t="s">
        <v>206</v>
      </c>
      <c r="B112" s="34" t="s">
        <v>207</v>
      </c>
      <c r="C112" s="35">
        <v>583341</v>
      </c>
    </row>
    <row r="113" spans="1:14" s="36" customFormat="1" ht="90" x14ac:dyDescent="0.25">
      <c r="A113" s="21" t="s">
        <v>208</v>
      </c>
      <c r="B113" s="34" t="s">
        <v>209</v>
      </c>
      <c r="C113" s="35">
        <v>796310</v>
      </c>
    </row>
    <row r="114" spans="1:14" s="36" customFormat="1" ht="30" x14ac:dyDescent="0.25">
      <c r="A114" s="21" t="s">
        <v>210</v>
      </c>
      <c r="B114" s="34" t="s">
        <v>211</v>
      </c>
      <c r="C114" s="35">
        <v>42218.6</v>
      </c>
      <c r="D114" s="13"/>
      <c r="E114" s="13"/>
      <c r="F114" s="13"/>
      <c r="G114" s="13"/>
      <c r="H114" s="13"/>
      <c r="I114" s="13"/>
      <c r="J114" s="13"/>
      <c r="K114" s="13"/>
      <c r="L114" s="13"/>
      <c r="M114" s="13"/>
      <c r="N114" s="13"/>
    </row>
    <row r="115" spans="1:14" s="36" customFormat="1" ht="75" x14ac:dyDescent="0.25">
      <c r="A115" s="21" t="s">
        <v>212</v>
      </c>
      <c r="B115" s="34" t="s">
        <v>213</v>
      </c>
      <c r="C115" s="35">
        <v>9725.2000000000007</v>
      </c>
      <c r="D115" s="13"/>
      <c r="E115" s="13"/>
      <c r="F115" s="13"/>
      <c r="G115" s="13"/>
      <c r="H115" s="13"/>
      <c r="I115" s="13"/>
      <c r="J115" s="13"/>
      <c r="K115" s="13"/>
      <c r="L115" s="13"/>
      <c r="M115" s="13"/>
      <c r="N115" s="13"/>
    </row>
    <row r="116" spans="1:14" s="36" customFormat="1" ht="75" x14ac:dyDescent="0.25">
      <c r="A116" s="21" t="s">
        <v>214</v>
      </c>
      <c r="B116" s="34" t="s">
        <v>215</v>
      </c>
      <c r="C116" s="35">
        <v>32841.4</v>
      </c>
      <c r="D116" s="13"/>
      <c r="E116" s="13"/>
      <c r="F116" s="13"/>
      <c r="G116" s="13"/>
      <c r="H116" s="13"/>
      <c r="I116" s="13"/>
      <c r="J116" s="13"/>
      <c r="K116" s="13"/>
      <c r="L116" s="13"/>
      <c r="M116" s="13"/>
      <c r="N116" s="13"/>
    </row>
    <row r="117" spans="1:14" s="36" customFormat="1" ht="90" x14ac:dyDescent="0.25">
      <c r="A117" s="21" t="s">
        <v>216</v>
      </c>
      <c r="B117" s="34" t="s">
        <v>217</v>
      </c>
      <c r="C117" s="35">
        <v>146022</v>
      </c>
    </row>
    <row r="118" spans="1:14" s="36" customFormat="1" ht="30" x14ac:dyDescent="0.25">
      <c r="A118" s="21" t="s">
        <v>218</v>
      </c>
      <c r="B118" s="34" t="s">
        <v>219</v>
      </c>
      <c r="C118" s="35">
        <v>5278</v>
      </c>
    </row>
    <row r="119" spans="1:14" s="36" customFormat="1" ht="60" x14ac:dyDescent="0.25">
      <c r="A119" s="21" t="s">
        <v>220</v>
      </c>
      <c r="B119" s="34" t="s">
        <v>221</v>
      </c>
      <c r="C119" s="35">
        <v>699837.6</v>
      </c>
    </row>
    <row r="120" spans="1:14" s="36" customFormat="1" ht="30" x14ac:dyDescent="0.25">
      <c r="A120" s="21" t="s">
        <v>222</v>
      </c>
      <c r="B120" s="34" t="s">
        <v>223</v>
      </c>
      <c r="C120" s="35">
        <v>63090.6</v>
      </c>
    </row>
    <row r="121" spans="1:14" s="41" customFormat="1" x14ac:dyDescent="0.25">
      <c r="A121" s="37" t="s">
        <v>224</v>
      </c>
      <c r="B121" s="47" t="s">
        <v>225</v>
      </c>
      <c r="C121" s="39">
        <f>SUM(C122:C133)</f>
        <v>5306563.0999999996</v>
      </c>
    </row>
    <row r="122" spans="1:14" s="44" customFormat="1" ht="45" x14ac:dyDescent="0.25">
      <c r="A122" s="45" t="s">
        <v>226</v>
      </c>
      <c r="B122" s="48" t="s">
        <v>227</v>
      </c>
      <c r="C122" s="35">
        <f>6641.8+5751.6</f>
        <v>12393.400000000001</v>
      </c>
    </row>
    <row r="123" spans="1:14" s="44" customFormat="1" ht="45" x14ac:dyDescent="0.25">
      <c r="A123" s="45" t="s">
        <v>228</v>
      </c>
      <c r="B123" s="48" t="s">
        <v>229</v>
      </c>
      <c r="C123" s="35">
        <f>5179.7+1410.9</f>
        <v>6590.6</v>
      </c>
    </row>
    <row r="124" spans="1:14" s="44" customFormat="1" ht="45" x14ac:dyDescent="0.25">
      <c r="A124" s="21" t="s">
        <v>230</v>
      </c>
      <c r="B124" s="34" t="s">
        <v>231</v>
      </c>
      <c r="C124" s="35">
        <v>53939.1</v>
      </c>
    </row>
    <row r="125" spans="1:14" s="44" customFormat="1" ht="60" x14ac:dyDescent="0.25">
      <c r="A125" s="45" t="s">
        <v>232</v>
      </c>
      <c r="B125" s="48" t="s">
        <v>233</v>
      </c>
      <c r="C125" s="35">
        <v>50255.199999999997</v>
      </c>
    </row>
    <row r="126" spans="1:14" s="44" customFormat="1" ht="75" x14ac:dyDescent="0.25">
      <c r="A126" s="45" t="s">
        <v>234</v>
      </c>
      <c r="B126" s="48" t="s">
        <v>235</v>
      </c>
      <c r="C126" s="35">
        <v>151504.9</v>
      </c>
    </row>
    <row r="127" spans="1:14" s="44" customFormat="1" ht="45" x14ac:dyDescent="0.25">
      <c r="A127" s="45" t="s">
        <v>236</v>
      </c>
      <c r="B127" s="48" t="s">
        <v>237</v>
      </c>
      <c r="C127" s="35">
        <v>20169.3</v>
      </c>
    </row>
    <row r="128" spans="1:14" s="44" customFormat="1" ht="180" x14ac:dyDescent="0.25">
      <c r="A128" s="45" t="s">
        <v>238</v>
      </c>
      <c r="B128" s="48" t="s">
        <v>239</v>
      </c>
      <c r="C128" s="35">
        <v>617.20000000000005</v>
      </c>
    </row>
    <row r="129" spans="1:3" s="44" customFormat="1" ht="45" x14ac:dyDescent="0.25">
      <c r="A129" s="45" t="s">
        <v>240</v>
      </c>
      <c r="B129" s="48" t="s">
        <v>241</v>
      </c>
      <c r="C129" s="35">
        <v>1000000</v>
      </c>
    </row>
    <row r="130" spans="1:3" s="44" customFormat="1" ht="30" x14ac:dyDescent="0.25">
      <c r="A130" s="45" t="s">
        <v>242</v>
      </c>
      <c r="B130" s="48" t="s">
        <v>243</v>
      </c>
      <c r="C130" s="35">
        <v>1000</v>
      </c>
    </row>
    <row r="131" spans="1:3" s="44" customFormat="1" ht="45" x14ac:dyDescent="0.25">
      <c r="A131" s="45" t="s">
        <v>244</v>
      </c>
      <c r="B131" s="48" t="s">
        <v>245</v>
      </c>
      <c r="C131" s="35">
        <v>10000</v>
      </c>
    </row>
    <row r="132" spans="1:3" s="44" customFormat="1" ht="75" x14ac:dyDescent="0.25">
      <c r="A132" s="45" t="s">
        <v>246</v>
      </c>
      <c r="B132" s="48" t="s">
        <v>247</v>
      </c>
      <c r="C132" s="35">
        <v>93.4</v>
      </c>
    </row>
    <row r="133" spans="1:3" s="44" customFormat="1" ht="45" x14ac:dyDescent="0.25">
      <c r="A133" s="45" t="s">
        <v>248</v>
      </c>
      <c r="B133" s="48" t="s">
        <v>249</v>
      </c>
      <c r="C133" s="35">
        <v>4000000</v>
      </c>
    </row>
    <row r="134" spans="1:3" s="44" customFormat="1" ht="42.75" x14ac:dyDescent="0.25">
      <c r="A134" s="49" t="s">
        <v>250</v>
      </c>
      <c r="B134" s="50" t="s">
        <v>251</v>
      </c>
      <c r="C134" s="32">
        <f>C135</f>
        <v>61829.8</v>
      </c>
    </row>
    <row r="135" spans="1:3" s="44" customFormat="1" ht="105" x14ac:dyDescent="0.25">
      <c r="A135" s="45" t="s">
        <v>252</v>
      </c>
      <c r="B135" s="48" t="s">
        <v>253</v>
      </c>
      <c r="C135" s="35">
        <v>61829.8</v>
      </c>
    </row>
    <row r="136" spans="1:3" s="6" customFormat="1" ht="14.25" x14ac:dyDescent="0.2">
      <c r="A136" s="51"/>
      <c r="B136" s="29" t="s">
        <v>254</v>
      </c>
      <c r="C136" s="32">
        <f>C13+C48</f>
        <v>37550265.940799996</v>
      </c>
    </row>
    <row r="137" spans="1:3" x14ac:dyDescent="0.25">
      <c r="B137" s="52"/>
    </row>
    <row r="138" spans="1:3" x14ac:dyDescent="0.25">
      <c r="B138" s="52"/>
    </row>
    <row r="139" spans="1:3" x14ac:dyDescent="0.25">
      <c r="B139" s="52"/>
    </row>
    <row r="140" spans="1:3" x14ac:dyDescent="0.25">
      <c r="B140" s="52"/>
    </row>
    <row r="141" spans="1:3" x14ac:dyDescent="0.25">
      <c r="B141" s="52"/>
    </row>
    <row r="142" spans="1:3" x14ac:dyDescent="0.25">
      <c r="B142" s="52"/>
    </row>
    <row r="143" spans="1:3" x14ac:dyDescent="0.25">
      <c r="B143" s="52"/>
    </row>
    <row r="144" spans="1:3"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sheetData>
  <mergeCells count="6">
    <mergeCell ref="B1:C1"/>
    <mergeCell ref="B2:C2"/>
    <mergeCell ref="B3:C3"/>
    <mergeCell ref="B4:C4"/>
    <mergeCell ref="A7:C7"/>
    <mergeCell ref="A8:C8"/>
  </mergeCells>
  <pageMargins left="0.51181102362204722" right="0.15748031496062992" top="0.43307086614173229" bottom="0.47244094488188981" header="0.15748031496062992" footer="0.15748031496062992"/>
  <pageSetup paperSize="9" scale="89" fitToHeight="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доходы21г</vt:lpstr>
      <vt:lpstr>'Пр5 доходы21г'!Заголовки_для_печати</vt:lpstr>
      <vt:lpstr>'Пр5 доходы21г'!Область_печати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2020-10-30T02:44:33Z</dcterms:created>
  <dcterms:modified xsi:type="dcterms:W3CDTF">2020-10-30T02:44:41Z</dcterms:modified>
</cp:coreProperties>
</file>