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0" yWindow="0" windowWidth="18000" windowHeight="12825"/>
  </bookViews>
  <sheets>
    <sheet name="на 2021 год" sheetId="4" r:id="rId1"/>
  </sheets>
  <definedNames>
    <definedName name="_xlnm._FilterDatabase" localSheetId="0" hidden="1">'на 2021 год'!$A$5:$J$5</definedName>
  </definedNames>
  <calcPr calcId="144525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D23" i="4"/>
  <c r="C23" i="4" l="1"/>
  <c r="F23" i="4"/>
  <c r="G23" i="4" l="1"/>
  <c r="H23" i="4" s="1"/>
  <c r="I16" i="4" l="1"/>
  <c r="J16" i="4" s="1"/>
  <c r="I7" i="4"/>
  <c r="I22" i="4"/>
  <c r="J22" i="4" s="1"/>
  <c r="I17" i="4"/>
  <c r="J17" i="4" s="1"/>
  <c r="I15" i="4"/>
  <c r="J15" i="4" s="1"/>
  <c r="I10" i="4"/>
  <c r="J10" i="4" s="1"/>
  <c r="I12" i="4"/>
  <c r="J12" i="4" s="1"/>
  <c r="I11" i="4"/>
  <c r="J11" i="4" s="1"/>
  <c r="I6" i="4"/>
  <c r="J6" i="4" s="1"/>
  <c r="I18" i="4"/>
  <c r="J18" i="4" s="1"/>
  <c r="I13" i="4"/>
  <c r="J13" i="4" s="1"/>
  <c r="I8" i="4"/>
  <c r="J8" i="4" s="1"/>
  <c r="I20" i="4"/>
  <c r="J20" i="4" s="1"/>
  <c r="J7" i="4"/>
  <c r="I19" i="4"/>
  <c r="I14" i="4"/>
  <c r="J14" i="4" s="1"/>
  <c r="I9" i="4"/>
  <c r="J9" i="4" s="1"/>
  <c r="I21" i="4"/>
  <c r="J21" i="4" s="1"/>
  <c r="J19" i="4" l="1"/>
  <c r="J23" i="4" s="1"/>
  <c r="I23" i="4"/>
</calcChain>
</file>

<file path=xl/sharedStrings.xml><?xml version="1.0" encoding="utf-8"?>
<sst xmlns="http://schemas.openxmlformats.org/spreadsheetml/2006/main" count="28" uniqueCount="28">
  <si>
    <t>№</t>
  </si>
  <si>
    <t>Наименование</t>
  </si>
  <si>
    <t>Округл.</t>
  </si>
  <si>
    <t>Бай-Тайгинский кожуун</t>
  </si>
  <si>
    <t>Барун-Хемчикский кожуун</t>
  </si>
  <si>
    <t>Дзун-Хемчикский кожуун</t>
  </si>
  <si>
    <t>Каа-Хемский кожуун</t>
  </si>
  <si>
    <t>Кызылский кожуун</t>
  </si>
  <si>
    <t>Монгун-Тайгинский кожуун</t>
  </si>
  <si>
    <t>Овюрский кожуун</t>
  </si>
  <si>
    <t>Пий-Хемский кожуун</t>
  </si>
  <si>
    <t>Сут-Хольский кожуун</t>
  </si>
  <si>
    <t>Тандинский кожуун</t>
  </si>
  <si>
    <t>Тес-Хемский кожуун</t>
  </si>
  <si>
    <t>Тере-Хольский кожуун</t>
  </si>
  <si>
    <t>Тоджинский кожуун</t>
  </si>
  <si>
    <t>Улуг-Хемский кожуун</t>
  </si>
  <si>
    <t>Чаа-Хольский кожуун</t>
  </si>
  <si>
    <t>Чеди-Хольский кожуун</t>
  </si>
  <si>
    <t>Эрзинский кожуун</t>
  </si>
  <si>
    <t>Всего</t>
  </si>
  <si>
    <t>на 01.01.2019</t>
  </si>
  <si>
    <t>Планируемые налоговые и неналоговые доходы сельских и городских поселений, тыс. рублей</t>
  </si>
  <si>
    <t>Расчет и распределение субвенций на исполнение отдельных государственных полномочий по расчету и предоставлению дотаций поселениям на 2021 год</t>
  </si>
  <si>
    <t>Численность населения на 01.01.2020 г. чел.</t>
  </si>
  <si>
    <t xml:space="preserve">Подушевые расчетные  доходы </t>
  </si>
  <si>
    <t xml:space="preserve">Объем субвенций на исполнение полномочий </t>
  </si>
  <si>
    <t xml:space="preserve">Расчетный размер субвенции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</si>
</sst>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\.00\.00"/>
    <numFmt numFmtId="165" formatCode="#,##0_ ;[Red]\-#,##0\ "/>
    <numFmt numFmtId="166" formatCode="#,##0.0_ ;[Red]\-#,##0.0\ "/>
    <numFmt numFmtId="167" formatCode="#,##0.000_ ;[Red]\-#,##0.000\ "/>
    <numFmt numFmtId="168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0" fontId="3" fillId="0" borderId="1" xfId="0" applyFont="1" applyBorder="1"/>
    <xf numFmtId="164" fontId="5" fillId="0" borderId="1" xfId="1" applyNumberFormat="1" applyFont="1" applyFill="1" applyBorder="1" applyAlignment="1" applyProtection="1">
      <alignment horizontal="left"/>
      <protection hidden="1"/>
    </xf>
    <xf numFmtId="0" fontId="3" fillId="0" borderId="0" xfId="0" applyFont="1"/>
    <xf numFmtId="166" fontId="2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C27" sqref="C27"/>
    </sheetView>
  </sheetViews>
  <sheetFormatPr defaultRowHeight="15.75" x14ac:dyDescent="0.25"/>
  <cols>
    <col min="1" max="1" width="5.28515625" style="1" customWidth="1"/>
    <col min="2" max="2" width="35.5703125" style="1" customWidth="1"/>
    <col min="3" max="3" width="14.42578125" style="11" customWidth="1"/>
    <col min="4" max="5" width="12" style="11" hidden="1" customWidth="1"/>
    <col min="6" max="6" width="17" style="11" customWidth="1"/>
    <col min="7" max="7" width="13.28515625" style="11" customWidth="1"/>
    <col min="8" max="8" width="16.42578125" style="11" customWidth="1"/>
    <col min="9" max="9" width="14.85546875" style="11" customWidth="1"/>
    <col min="10" max="10" width="14" style="11" customWidth="1"/>
    <col min="11" max="16384" width="9.140625" style="1"/>
  </cols>
  <sheetData>
    <row r="2" spans="1:10" ht="34.5" customHeight="1" x14ac:dyDescent="0.2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s="2" customFormat="1" ht="15" customHeight="1" x14ac:dyDescent="0.25">
      <c r="A4" s="17" t="s">
        <v>0</v>
      </c>
      <c r="B4" s="19" t="s">
        <v>1</v>
      </c>
      <c r="C4" s="29" t="s">
        <v>24</v>
      </c>
      <c r="D4" s="27" t="s">
        <v>21</v>
      </c>
      <c r="E4" s="25"/>
      <c r="F4" s="21" t="s">
        <v>22</v>
      </c>
      <c r="G4" s="21" t="s">
        <v>25</v>
      </c>
      <c r="H4" s="21" t="s">
        <v>26</v>
      </c>
      <c r="I4" s="21" t="s">
        <v>27</v>
      </c>
      <c r="J4" s="23" t="s">
        <v>2</v>
      </c>
    </row>
    <row r="5" spans="1:10" s="2" customFormat="1" ht="129" customHeight="1" x14ac:dyDescent="0.25">
      <c r="A5" s="18"/>
      <c r="B5" s="20"/>
      <c r="C5" s="30"/>
      <c r="D5" s="28"/>
      <c r="E5" s="26"/>
      <c r="F5" s="22"/>
      <c r="G5" s="22"/>
      <c r="H5" s="22"/>
      <c r="I5" s="22"/>
      <c r="J5" s="24"/>
    </row>
    <row r="6" spans="1:10" x14ac:dyDescent="0.25">
      <c r="A6" s="3">
        <v>1</v>
      </c>
      <c r="B6" s="4" t="s">
        <v>3</v>
      </c>
      <c r="C6" s="12">
        <v>10625</v>
      </c>
      <c r="D6" s="12">
        <v>10563</v>
      </c>
      <c r="E6" s="12">
        <f>C6-D6</f>
        <v>62</v>
      </c>
      <c r="F6" s="12">
        <v>3228</v>
      </c>
      <c r="G6" s="12"/>
      <c r="H6" s="12"/>
      <c r="I6" s="13">
        <f t="shared" ref="I6:I22" si="0">($H$23*D6)/$D$23</f>
        <v>7801.6776228815534</v>
      </c>
      <c r="J6" s="8">
        <f>ROUND(I6,0)</f>
        <v>7802</v>
      </c>
    </row>
    <row r="7" spans="1:10" x14ac:dyDescent="0.25">
      <c r="A7" s="3">
        <v>2</v>
      </c>
      <c r="B7" s="4" t="s">
        <v>4</v>
      </c>
      <c r="C7" s="12">
        <v>12395</v>
      </c>
      <c r="D7" s="12">
        <v>12362</v>
      </c>
      <c r="E7" s="12">
        <f>C7-D7</f>
        <v>33</v>
      </c>
      <c r="F7" s="12">
        <v>3859</v>
      </c>
      <c r="G7" s="12"/>
      <c r="H7" s="12"/>
      <c r="I7" s="13">
        <f t="shared" si="0"/>
        <v>9130.3927647507116</v>
      </c>
      <c r="J7" s="8">
        <f>ROUND(I7,0)</f>
        <v>9130</v>
      </c>
    </row>
    <row r="8" spans="1:10" x14ac:dyDescent="0.25">
      <c r="A8" s="3">
        <v>3</v>
      </c>
      <c r="B8" s="4" t="s">
        <v>5</v>
      </c>
      <c r="C8" s="12">
        <v>20356</v>
      </c>
      <c r="D8" s="12">
        <v>20247</v>
      </c>
      <c r="E8" s="12">
        <f t="shared" ref="E8:E22" si="1">C8-D8</f>
        <v>109</v>
      </c>
      <c r="F8" s="12">
        <v>24347</v>
      </c>
      <c r="G8" s="12"/>
      <c r="H8" s="12"/>
      <c r="I8" s="13">
        <f t="shared" si="0"/>
        <v>14954.138675611362</v>
      </c>
      <c r="J8" s="8">
        <f t="shared" ref="J8:J22" si="2">ROUND(I8,0)</f>
        <v>14954</v>
      </c>
    </row>
    <row r="9" spans="1:10" x14ac:dyDescent="0.25">
      <c r="A9" s="3">
        <v>4</v>
      </c>
      <c r="B9" s="4" t="s">
        <v>6</v>
      </c>
      <c r="C9" s="12">
        <v>11916</v>
      </c>
      <c r="D9" s="12">
        <v>11912</v>
      </c>
      <c r="E9" s="12">
        <f t="shared" si="1"/>
        <v>4</v>
      </c>
      <c r="F9" s="12">
        <v>6627</v>
      </c>
      <c r="G9" s="12"/>
      <c r="H9" s="12"/>
      <c r="I9" s="13">
        <f t="shared" si="0"/>
        <v>8798.0293329324122</v>
      </c>
      <c r="J9" s="8">
        <f t="shared" si="2"/>
        <v>8798</v>
      </c>
    </row>
    <row r="10" spans="1:10" x14ac:dyDescent="0.25">
      <c r="A10" s="3">
        <v>5</v>
      </c>
      <c r="B10" s="4" t="s">
        <v>7</v>
      </c>
      <c r="C10" s="12">
        <v>33219</v>
      </c>
      <c r="D10" s="12">
        <v>32646</v>
      </c>
      <c r="E10" s="12">
        <f t="shared" si="1"/>
        <v>573</v>
      </c>
      <c r="F10" s="12">
        <v>32310</v>
      </c>
      <c r="G10" s="12"/>
      <c r="H10" s="12"/>
      <c r="I10" s="13">
        <f t="shared" si="0"/>
        <v>24111.85910031158</v>
      </c>
      <c r="J10" s="8">
        <f t="shared" si="2"/>
        <v>24112</v>
      </c>
    </row>
    <row r="11" spans="1:10" x14ac:dyDescent="0.25">
      <c r="A11" s="3">
        <v>6</v>
      </c>
      <c r="B11" s="4" t="s">
        <v>8</v>
      </c>
      <c r="C11" s="12">
        <v>6100</v>
      </c>
      <c r="D11" s="12">
        <v>6067</v>
      </c>
      <c r="E11" s="12">
        <f t="shared" si="1"/>
        <v>33</v>
      </c>
      <c r="F11" s="12">
        <v>2536</v>
      </c>
      <c r="G11" s="12"/>
      <c r="H11" s="12"/>
      <c r="I11" s="13">
        <f t="shared" si="0"/>
        <v>4480.9976463147195</v>
      </c>
      <c r="J11" s="8">
        <f t="shared" si="2"/>
        <v>4481</v>
      </c>
    </row>
    <row r="12" spans="1:10" x14ac:dyDescent="0.25">
      <c r="A12" s="3">
        <v>7</v>
      </c>
      <c r="B12" s="4" t="s">
        <v>9</v>
      </c>
      <c r="C12" s="12">
        <v>7022</v>
      </c>
      <c r="D12" s="12">
        <v>7012</v>
      </c>
      <c r="E12" s="12">
        <f t="shared" si="1"/>
        <v>10</v>
      </c>
      <c r="F12" s="12">
        <v>2989</v>
      </c>
      <c r="G12" s="12"/>
      <c r="H12" s="12"/>
      <c r="I12" s="13">
        <f t="shared" si="0"/>
        <v>5178.9608531331487</v>
      </c>
      <c r="J12" s="8">
        <f t="shared" si="2"/>
        <v>5179</v>
      </c>
    </row>
    <row r="13" spans="1:10" x14ac:dyDescent="0.25">
      <c r="A13" s="3">
        <v>8</v>
      </c>
      <c r="B13" s="4" t="s">
        <v>10</v>
      </c>
      <c r="C13" s="12">
        <v>10126</v>
      </c>
      <c r="D13" s="12">
        <v>10055</v>
      </c>
      <c r="E13" s="12">
        <f t="shared" si="1"/>
        <v>71</v>
      </c>
      <c r="F13" s="12">
        <v>14703</v>
      </c>
      <c r="G13" s="12"/>
      <c r="H13" s="12"/>
      <c r="I13" s="13">
        <f t="shared" si="0"/>
        <v>7426.4762376288954</v>
      </c>
      <c r="J13" s="8">
        <f>ROUND(I13,0)+1</f>
        <v>7427</v>
      </c>
    </row>
    <row r="14" spans="1:10" x14ac:dyDescent="0.25">
      <c r="A14" s="3">
        <v>9</v>
      </c>
      <c r="B14" s="4" t="s">
        <v>11</v>
      </c>
      <c r="C14" s="12">
        <v>8067</v>
      </c>
      <c r="D14" s="12">
        <v>8081</v>
      </c>
      <c r="E14" s="12">
        <f t="shared" si="1"/>
        <v>-14</v>
      </c>
      <c r="F14" s="12">
        <v>3045</v>
      </c>
      <c r="G14" s="12"/>
      <c r="H14" s="12"/>
      <c r="I14" s="13">
        <f t="shared" si="0"/>
        <v>5968.5086500526213</v>
      </c>
      <c r="J14" s="8">
        <f t="shared" si="2"/>
        <v>5969</v>
      </c>
    </row>
    <row r="15" spans="1:10" x14ac:dyDescent="0.25">
      <c r="A15" s="3">
        <v>10</v>
      </c>
      <c r="B15" s="4" t="s">
        <v>12</v>
      </c>
      <c r="C15" s="12">
        <v>15206</v>
      </c>
      <c r="D15" s="12">
        <v>15085</v>
      </c>
      <c r="E15" s="12">
        <f t="shared" si="1"/>
        <v>121</v>
      </c>
      <c r="F15" s="12">
        <v>7089</v>
      </c>
      <c r="G15" s="12"/>
      <c r="H15" s="12"/>
      <c r="I15" s="13">
        <f t="shared" si="0"/>
        <v>11141.560819953445</v>
      </c>
      <c r="J15" s="8">
        <f t="shared" si="2"/>
        <v>11142</v>
      </c>
    </row>
    <row r="16" spans="1:10" x14ac:dyDescent="0.25">
      <c r="A16" s="3">
        <v>11</v>
      </c>
      <c r="B16" s="4" t="s">
        <v>13</v>
      </c>
      <c r="C16" s="12">
        <v>8617</v>
      </c>
      <c r="D16" s="12">
        <v>8522</v>
      </c>
      <c r="E16" s="12">
        <f t="shared" si="1"/>
        <v>95</v>
      </c>
      <c r="F16" s="12">
        <v>4032</v>
      </c>
      <c r="G16" s="12"/>
      <c r="H16" s="12"/>
      <c r="I16" s="13">
        <f t="shared" si="0"/>
        <v>6294.2248132345549</v>
      </c>
      <c r="J16" s="8">
        <f t="shared" si="2"/>
        <v>6294</v>
      </c>
    </row>
    <row r="17" spans="1:10" x14ac:dyDescent="0.25">
      <c r="A17" s="3">
        <v>12</v>
      </c>
      <c r="B17" s="4" t="s">
        <v>14</v>
      </c>
      <c r="C17" s="12">
        <v>1994</v>
      </c>
      <c r="D17" s="12">
        <v>1969</v>
      </c>
      <c r="E17" s="12">
        <f t="shared" si="1"/>
        <v>25</v>
      </c>
      <c r="F17" s="12">
        <v>1273</v>
      </c>
      <c r="G17" s="12"/>
      <c r="H17" s="12"/>
      <c r="I17" s="13">
        <f t="shared" si="0"/>
        <v>1454.274660556071</v>
      </c>
      <c r="J17" s="8">
        <f t="shared" si="2"/>
        <v>1454</v>
      </c>
    </row>
    <row r="18" spans="1:10" x14ac:dyDescent="0.25">
      <c r="A18" s="3">
        <v>13</v>
      </c>
      <c r="B18" s="4" t="s">
        <v>15</v>
      </c>
      <c r="C18" s="12">
        <v>6649</v>
      </c>
      <c r="D18" s="12">
        <v>6582</v>
      </c>
      <c r="E18" s="12">
        <f t="shared" si="1"/>
        <v>67</v>
      </c>
      <c r="F18" s="12">
        <v>5122</v>
      </c>
      <c r="G18" s="12"/>
      <c r="H18" s="12"/>
      <c r="I18" s="13">
        <f t="shared" si="0"/>
        <v>4861.3691293956626</v>
      </c>
      <c r="J18" s="8">
        <f t="shared" si="2"/>
        <v>4861</v>
      </c>
    </row>
    <row r="19" spans="1:10" x14ac:dyDescent="0.25">
      <c r="A19" s="3">
        <v>14</v>
      </c>
      <c r="B19" s="4" t="s">
        <v>16</v>
      </c>
      <c r="C19" s="12">
        <v>19514</v>
      </c>
      <c r="D19" s="12">
        <v>19363</v>
      </c>
      <c r="E19" s="12">
        <f t="shared" si="1"/>
        <v>151</v>
      </c>
      <c r="F19" s="12">
        <v>23309</v>
      </c>
      <c r="G19" s="12"/>
      <c r="H19" s="12"/>
      <c r="I19" s="13">
        <f t="shared" si="0"/>
        <v>14301.229178439413</v>
      </c>
      <c r="J19" s="8">
        <f t="shared" si="2"/>
        <v>14301</v>
      </c>
    </row>
    <row r="20" spans="1:10" x14ac:dyDescent="0.25">
      <c r="A20" s="3">
        <v>15</v>
      </c>
      <c r="B20" s="4" t="s">
        <v>17</v>
      </c>
      <c r="C20" s="12">
        <v>6179</v>
      </c>
      <c r="D20" s="12">
        <v>6147</v>
      </c>
      <c r="E20" s="12">
        <f t="shared" si="1"/>
        <v>32</v>
      </c>
      <c r="F20" s="12">
        <v>2191</v>
      </c>
      <c r="G20" s="12"/>
      <c r="H20" s="12"/>
      <c r="I20" s="13">
        <f t="shared" si="0"/>
        <v>4540.084478637973</v>
      </c>
      <c r="J20" s="8">
        <f t="shared" si="2"/>
        <v>4540</v>
      </c>
    </row>
    <row r="21" spans="1:10" x14ac:dyDescent="0.25">
      <c r="A21" s="3">
        <v>16</v>
      </c>
      <c r="B21" s="4" t="s">
        <v>18</v>
      </c>
      <c r="C21" s="12">
        <v>8051</v>
      </c>
      <c r="D21" s="12">
        <v>7942</v>
      </c>
      <c r="E21" s="12">
        <f t="shared" si="1"/>
        <v>109</v>
      </c>
      <c r="F21" s="12">
        <v>2431</v>
      </c>
      <c r="G21" s="12"/>
      <c r="H21" s="12"/>
      <c r="I21" s="13">
        <f t="shared" si="0"/>
        <v>5865.8452788909681</v>
      </c>
      <c r="J21" s="8">
        <f t="shared" si="2"/>
        <v>5866</v>
      </c>
    </row>
    <row r="22" spans="1:10" x14ac:dyDescent="0.25">
      <c r="A22" s="3">
        <v>17</v>
      </c>
      <c r="B22" s="4" t="s">
        <v>19</v>
      </c>
      <c r="C22" s="12">
        <v>8300</v>
      </c>
      <c r="D22" s="12">
        <v>8334</v>
      </c>
      <c r="E22" s="12">
        <f t="shared" si="1"/>
        <v>-34</v>
      </c>
      <c r="F22" s="12">
        <v>3374</v>
      </c>
      <c r="G22" s="12"/>
      <c r="H22" s="12"/>
      <c r="I22" s="13">
        <f t="shared" si="0"/>
        <v>6155.370757274909</v>
      </c>
      <c r="J22" s="8">
        <f t="shared" si="2"/>
        <v>6155</v>
      </c>
    </row>
    <row r="23" spans="1:10" s="7" customFormat="1" x14ac:dyDescent="0.25">
      <c r="A23" s="5"/>
      <c r="B23" s="6" t="s">
        <v>20</v>
      </c>
      <c r="C23" s="14">
        <f>SUM(C6:C22)</f>
        <v>194336</v>
      </c>
      <c r="D23" s="14">
        <f>SUM(D6:D22)</f>
        <v>192889</v>
      </c>
      <c r="E23" s="14"/>
      <c r="F23" s="14">
        <f>SUM(F6:F22)</f>
        <v>142465</v>
      </c>
      <c r="G23" s="15">
        <f>+F23/C23</f>
        <v>0.73308599538942865</v>
      </c>
      <c r="H23" s="14">
        <f>+G23*C23</f>
        <v>142465</v>
      </c>
      <c r="I23" s="9">
        <f>SUM(I6:I22)</f>
        <v>142465.00000000003</v>
      </c>
      <c r="J23" s="9">
        <f>SUM(J6:J22)</f>
        <v>142465</v>
      </c>
    </row>
    <row r="24" spans="1:10" x14ac:dyDescent="0.25"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C29" s="10"/>
      <c r="D29" s="10"/>
      <c r="E29" s="10"/>
      <c r="F29" s="10"/>
      <c r="G29" s="10"/>
      <c r="H29" s="10"/>
      <c r="I29" s="10"/>
      <c r="J29" s="10"/>
    </row>
    <row r="30" spans="1:10" x14ac:dyDescent="0.25"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C31" s="10"/>
      <c r="D31" s="10"/>
      <c r="E31" s="10"/>
      <c r="F31" s="10"/>
      <c r="G31" s="10"/>
      <c r="H31" s="10"/>
      <c r="I31" s="10"/>
      <c r="J31" s="10"/>
    </row>
  </sheetData>
  <autoFilter ref="A5:J5"/>
  <mergeCells count="11">
    <mergeCell ref="A2:J2"/>
    <mergeCell ref="A4:A5"/>
    <mergeCell ref="B4:B5"/>
    <mergeCell ref="F4:F5"/>
    <mergeCell ref="G4:G5"/>
    <mergeCell ref="H4:H5"/>
    <mergeCell ref="I4:I5"/>
    <mergeCell ref="J4:J5"/>
    <mergeCell ref="E4:E5"/>
    <mergeCell ref="D4:D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2021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Ким Кызыл-оолович</dc:creator>
  <cp:lastModifiedBy>Дапык Саглана Начыноловна</cp:lastModifiedBy>
  <cp:lastPrinted>2020-10-30T09:36:30Z</cp:lastPrinted>
  <dcterms:created xsi:type="dcterms:W3CDTF">2017-12-12T12:20:10Z</dcterms:created>
  <dcterms:modified xsi:type="dcterms:W3CDTF">2020-10-30T09:36:32Z</dcterms:modified>
</cp:coreProperties>
</file>