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4240" windowHeight="11820"/>
  </bookViews>
  <sheets>
    <sheet name="Родплата (пример)" sheetId="1" r:id="rId1"/>
  </sheets>
  <externalReferences>
    <externalReference r:id="rId2"/>
  </externalReferences>
  <definedNames>
    <definedName name="_xlnm.Print_Area" localSheetId="0">'Родплата (пример)'!$A$1:$R$27</definedName>
  </definedNames>
  <calcPr calcId="144525"/>
</workbook>
</file>

<file path=xl/calcChain.xml><?xml version="1.0" encoding="utf-8"?>
<calcChain xmlns="http://schemas.openxmlformats.org/spreadsheetml/2006/main">
  <c r="E24" i="1" l="1"/>
  <c r="D24" i="1"/>
  <c r="C24" i="1"/>
  <c r="J23" i="1"/>
  <c r="N23" i="1" s="1"/>
  <c r="R23" i="1" s="1"/>
  <c r="I23" i="1"/>
  <c r="M23" i="1" s="1"/>
  <c r="Q23" i="1" s="1"/>
  <c r="H23" i="1"/>
  <c r="L23" i="1" s="1"/>
  <c r="F23" i="1"/>
  <c r="G22" i="1"/>
  <c r="J22" i="1" s="1"/>
  <c r="N22" i="1" s="1"/>
  <c r="R22" i="1" s="1"/>
  <c r="F22" i="1"/>
  <c r="B22" i="1"/>
  <c r="J21" i="1"/>
  <c r="N21" i="1" s="1"/>
  <c r="R21" i="1" s="1"/>
  <c r="I21" i="1"/>
  <c r="M21" i="1" s="1"/>
  <c r="Q21" i="1" s="1"/>
  <c r="H21" i="1"/>
  <c r="L21" i="1" s="1"/>
  <c r="F21" i="1"/>
  <c r="J20" i="1"/>
  <c r="N20" i="1" s="1"/>
  <c r="R20" i="1" s="1"/>
  <c r="I20" i="1"/>
  <c r="M20" i="1" s="1"/>
  <c r="Q20" i="1" s="1"/>
  <c r="H20" i="1"/>
  <c r="L20" i="1" s="1"/>
  <c r="F20" i="1"/>
  <c r="B20" i="1"/>
  <c r="J19" i="1"/>
  <c r="N19" i="1" s="1"/>
  <c r="R19" i="1" s="1"/>
  <c r="I19" i="1"/>
  <c r="M19" i="1" s="1"/>
  <c r="Q19" i="1" s="1"/>
  <c r="H19" i="1"/>
  <c r="L19" i="1" s="1"/>
  <c r="F19" i="1"/>
  <c r="B19" i="1"/>
  <c r="J18" i="1"/>
  <c r="N18" i="1" s="1"/>
  <c r="R18" i="1" s="1"/>
  <c r="I18" i="1"/>
  <c r="M18" i="1" s="1"/>
  <c r="Q18" i="1" s="1"/>
  <c r="H18" i="1"/>
  <c r="L18" i="1" s="1"/>
  <c r="F18" i="1"/>
  <c r="J17" i="1"/>
  <c r="N17" i="1" s="1"/>
  <c r="R17" i="1" s="1"/>
  <c r="I17" i="1"/>
  <c r="M17" i="1" s="1"/>
  <c r="Q17" i="1" s="1"/>
  <c r="H17" i="1"/>
  <c r="L17" i="1" s="1"/>
  <c r="F17" i="1"/>
  <c r="J16" i="1"/>
  <c r="N16" i="1" s="1"/>
  <c r="R16" i="1" s="1"/>
  <c r="I16" i="1"/>
  <c r="M16" i="1" s="1"/>
  <c r="Q16" i="1" s="1"/>
  <c r="H16" i="1"/>
  <c r="L16" i="1" s="1"/>
  <c r="F16" i="1"/>
  <c r="G15" i="1"/>
  <c r="J15" i="1" s="1"/>
  <c r="N15" i="1" s="1"/>
  <c r="R15" i="1" s="1"/>
  <c r="F15" i="1"/>
  <c r="B15" i="1"/>
  <c r="B24" i="1" s="1"/>
  <c r="J14" i="1"/>
  <c r="N14" i="1" s="1"/>
  <c r="R14" i="1" s="1"/>
  <c r="I14" i="1"/>
  <c r="M14" i="1" s="1"/>
  <c r="Q14" i="1" s="1"/>
  <c r="H14" i="1"/>
  <c r="L14" i="1" s="1"/>
  <c r="F14" i="1"/>
  <c r="J13" i="1"/>
  <c r="N13" i="1" s="1"/>
  <c r="R13" i="1" s="1"/>
  <c r="I13" i="1"/>
  <c r="M13" i="1" s="1"/>
  <c r="Q13" i="1" s="1"/>
  <c r="H13" i="1"/>
  <c r="L13" i="1" s="1"/>
  <c r="F13" i="1"/>
  <c r="J12" i="1"/>
  <c r="N12" i="1" s="1"/>
  <c r="R12" i="1" s="1"/>
  <c r="I12" i="1"/>
  <c r="M12" i="1" s="1"/>
  <c r="Q12" i="1" s="1"/>
  <c r="H12" i="1"/>
  <c r="L12" i="1" s="1"/>
  <c r="F12" i="1"/>
  <c r="J11" i="1"/>
  <c r="N11" i="1" s="1"/>
  <c r="R11" i="1" s="1"/>
  <c r="I11" i="1"/>
  <c r="M11" i="1" s="1"/>
  <c r="Q11" i="1" s="1"/>
  <c r="H11" i="1"/>
  <c r="L11" i="1" s="1"/>
  <c r="F11" i="1"/>
  <c r="J10" i="1"/>
  <c r="N10" i="1" s="1"/>
  <c r="R10" i="1" s="1"/>
  <c r="I10" i="1"/>
  <c r="M10" i="1" s="1"/>
  <c r="Q10" i="1" s="1"/>
  <c r="H10" i="1"/>
  <c r="L10" i="1" s="1"/>
  <c r="F10" i="1"/>
  <c r="J9" i="1"/>
  <c r="N9" i="1" s="1"/>
  <c r="R9" i="1" s="1"/>
  <c r="I9" i="1"/>
  <c r="M9" i="1" s="1"/>
  <c r="Q9" i="1" s="1"/>
  <c r="H9" i="1"/>
  <c r="L9" i="1" s="1"/>
  <c r="F9" i="1"/>
  <c r="M8" i="1"/>
  <c r="Q8" i="1" s="1"/>
  <c r="J8" i="1"/>
  <c r="N8" i="1" s="1"/>
  <c r="R8" i="1" s="1"/>
  <c r="I8" i="1"/>
  <c r="H8" i="1"/>
  <c r="L8" i="1" s="1"/>
  <c r="P8" i="1" s="1"/>
  <c r="F8" i="1"/>
  <c r="M7" i="1"/>
  <c r="Q7" i="1" s="1"/>
  <c r="J7" i="1"/>
  <c r="N7" i="1" s="1"/>
  <c r="R7" i="1" s="1"/>
  <c r="I7" i="1"/>
  <c r="H7" i="1"/>
  <c r="L7" i="1" s="1"/>
  <c r="P7" i="1" s="1"/>
  <c r="O7" i="1" s="1"/>
  <c r="F7" i="1"/>
  <c r="M6" i="1"/>
  <c r="Q6" i="1" s="1"/>
  <c r="J6" i="1"/>
  <c r="N6" i="1" s="1"/>
  <c r="R6" i="1" s="1"/>
  <c r="I6" i="1"/>
  <c r="H6" i="1"/>
  <c r="L6" i="1" s="1"/>
  <c r="P6" i="1" s="1"/>
  <c r="F6" i="1"/>
  <c r="G5" i="1"/>
  <c r="J5" i="1" s="1"/>
  <c r="N5" i="1" s="1"/>
  <c r="F5" i="1"/>
  <c r="F24" i="1" s="1"/>
  <c r="N24" i="1" l="1"/>
  <c r="J24" i="1" s="1"/>
  <c r="R5" i="1"/>
  <c r="R24" i="1" s="1"/>
  <c r="O6" i="1"/>
  <c r="O8" i="1"/>
  <c r="I5" i="1"/>
  <c r="M5" i="1" s="1"/>
  <c r="P9" i="1"/>
  <c r="O9" i="1" s="1"/>
  <c r="K9" i="1"/>
  <c r="P10" i="1"/>
  <c r="O10" i="1" s="1"/>
  <c r="K10" i="1"/>
  <c r="P11" i="1"/>
  <c r="O11" i="1" s="1"/>
  <c r="K11" i="1"/>
  <c r="P12" i="1"/>
  <c r="O12" i="1" s="1"/>
  <c r="K12" i="1"/>
  <c r="P13" i="1"/>
  <c r="O13" i="1" s="1"/>
  <c r="K13" i="1"/>
  <c r="P14" i="1"/>
  <c r="O14" i="1" s="1"/>
  <c r="K14" i="1"/>
  <c r="K19" i="1"/>
  <c r="P19" i="1"/>
  <c r="O19" i="1" s="1"/>
  <c r="P23" i="1"/>
  <c r="O23" i="1" s="1"/>
  <c r="K23" i="1"/>
  <c r="H5" i="1"/>
  <c r="L5" i="1" s="1"/>
  <c r="K6" i="1"/>
  <c r="K7" i="1"/>
  <c r="K8" i="1"/>
  <c r="P16" i="1"/>
  <c r="O16" i="1" s="1"/>
  <c r="K16" i="1"/>
  <c r="P17" i="1"/>
  <c r="O17" i="1" s="1"/>
  <c r="K17" i="1"/>
  <c r="P18" i="1"/>
  <c r="O18" i="1" s="1"/>
  <c r="K18" i="1"/>
  <c r="P20" i="1"/>
  <c r="O20" i="1" s="1"/>
  <c r="K20" i="1"/>
  <c r="P21" i="1"/>
  <c r="O21" i="1" s="1"/>
  <c r="K21" i="1"/>
  <c r="I15" i="1"/>
  <c r="M15" i="1" s="1"/>
  <c r="Q15" i="1" s="1"/>
  <c r="I22" i="1"/>
  <c r="M22" i="1" s="1"/>
  <c r="Q22" i="1" s="1"/>
  <c r="H15" i="1"/>
  <c r="L15" i="1" s="1"/>
  <c r="H22" i="1"/>
  <c r="L22" i="1" s="1"/>
  <c r="P15" i="1" l="1"/>
  <c r="O15" i="1" s="1"/>
  <c r="K15" i="1"/>
  <c r="L24" i="1"/>
  <c r="H24" i="1" s="1"/>
  <c r="P5" i="1"/>
  <c r="K5" i="1"/>
  <c r="P22" i="1"/>
  <c r="O22" i="1" s="1"/>
  <c r="K22" i="1"/>
  <c r="M24" i="1"/>
  <c r="I24" i="1" s="1"/>
  <c r="Q5" i="1"/>
  <c r="Q24" i="1" s="1"/>
  <c r="P24" i="1" l="1"/>
  <c r="O5" i="1"/>
  <c r="O24" i="1" s="1"/>
  <c r="K24" i="1"/>
</calcChain>
</file>

<file path=xl/sharedStrings.xml><?xml version="1.0" encoding="utf-8"?>
<sst xmlns="http://schemas.openxmlformats.org/spreadsheetml/2006/main" count="38" uniqueCount="34">
  <si>
    <t>№ п/п</t>
  </si>
  <si>
    <t>Дошкольные образовательные организации</t>
  </si>
  <si>
    <t>Количество заявлений на выплату компенсаций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образования, в том числе</t>
  </si>
  <si>
    <t>Средний размер родительской платы</t>
  </si>
  <si>
    <t>в том числе</t>
  </si>
  <si>
    <t>Всего потребность в месяц в рублях</t>
  </si>
  <si>
    <t xml:space="preserve">в том числе </t>
  </si>
  <si>
    <t>Всего потребность в год (тыс.руб.)</t>
  </si>
  <si>
    <t>первого ребенка в семью 20%</t>
  </si>
  <si>
    <t>второго ребенка в семью 50%</t>
  </si>
  <si>
    <t>третьего ребенка в семью 70%</t>
  </si>
  <si>
    <t>Всего детей</t>
  </si>
  <si>
    <t>рублей</t>
  </si>
  <si>
    <t>Бай-Тайгинский</t>
  </si>
  <si>
    <t xml:space="preserve">Барун-Хемчикский </t>
  </si>
  <si>
    <t>Дзун-Хемчикский</t>
  </si>
  <si>
    <t xml:space="preserve">Каа-Хемский </t>
  </si>
  <si>
    <t>Кызылский</t>
  </si>
  <si>
    <t xml:space="preserve">Монгун-Тайгинский </t>
  </si>
  <si>
    <t xml:space="preserve">Овюрский </t>
  </si>
  <si>
    <t xml:space="preserve">Пий-Хемский </t>
  </si>
  <si>
    <t xml:space="preserve">Сут-Хольский </t>
  </si>
  <si>
    <t xml:space="preserve">Тандинский </t>
  </si>
  <si>
    <t xml:space="preserve">Тере-Хольский </t>
  </si>
  <si>
    <t>Тес-Хемский</t>
  </si>
  <si>
    <t xml:space="preserve">Тоджинский </t>
  </si>
  <si>
    <t xml:space="preserve">Улуг-Хемский </t>
  </si>
  <si>
    <t xml:space="preserve">Чаа-Хольский </t>
  </si>
  <si>
    <t xml:space="preserve">Чеди-Хольский </t>
  </si>
  <si>
    <t xml:space="preserve">Эрзинский </t>
  </si>
  <si>
    <t>г.Ак-Довурак</t>
  </si>
  <si>
    <t>г.Кызыл</t>
  </si>
  <si>
    <t>Итого:</t>
  </si>
  <si>
    <t>Расчет  выплаты компенсации части родительской платы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</si>
</sst>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_(* #,##0.00_);_(* \(#,##0.00\);_(* &quot;-&quot;??_);_(@_)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color theme="1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48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" fillId="0" borderId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6" fillId="22" borderId="4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8" fillId="0" borderId="5" applyNumberFormat="0">
      <alignment horizontal="right" vertical="top"/>
    </xf>
    <xf numFmtId="0" fontId="18" fillId="0" borderId="5" applyNumberFormat="0">
      <alignment horizontal="right" vertical="top"/>
    </xf>
    <xf numFmtId="0" fontId="18" fillId="23" borderId="5" applyNumberFormat="0">
      <alignment horizontal="right" vertical="top"/>
    </xf>
    <xf numFmtId="49" fontId="18" fillId="22" borderId="5">
      <alignment horizontal="left" vertical="top"/>
    </xf>
    <xf numFmtId="49" fontId="19" fillId="0" borderId="5">
      <alignment horizontal="left" vertical="top"/>
    </xf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13" borderId="5">
      <alignment horizontal="left" vertical="top" wrapText="1"/>
    </xf>
    <xf numFmtId="0" fontId="19" fillId="0" borderId="5">
      <alignment horizontal="left" vertical="top" wrapText="1"/>
    </xf>
    <xf numFmtId="0" fontId="18" fillId="4" borderId="5">
      <alignment horizontal="left" vertical="top" wrapText="1"/>
    </xf>
    <xf numFmtId="0" fontId="18" fillId="24" borderId="5">
      <alignment horizontal="left" vertical="top" wrapText="1"/>
    </xf>
    <xf numFmtId="0" fontId="18" fillId="25" borderId="5">
      <alignment horizontal="left" vertical="top" wrapText="1"/>
    </xf>
    <xf numFmtId="0" fontId="18" fillId="26" borderId="5">
      <alignment horizontal="left" vertical="top" wrapText="1"/>
    </xf>
    <xf numFmtId="0" fontId="18" fillId="0" borderId="5">
      <alignment horizontal="left" vertical="top" wrapText="1"/>
    </xf>
    <xf numFmtId="0" fontId="23" fillId="0" borderId="0">
      <alignment horizontal="left" vertical="top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5" fillId="27" borderId="1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8" fillId="0" borderId="0"/>
    <xf numFmtId="0" fontId="28" fillId="0" borderId="0"/>
    <xf numFmtId="0" fontId="29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13" borderId="11" applyNumberFormat="0">
      <alignment horizontal="right" vertical="top"/>
    </xf>
    <xf numFmtId="0" fontId="18" fillId="4" borderId="11" applyNumberFormat="0">
      <alignment horizontal="right" vertical="top"/>
    </xf>
    <xf numFmtId="0" fontId="18" fillId="0" borderId="5" applyNumberFormat="0">
      <alignment horizontal="right" vertical="top"/>
    </xf>
    <xf numFmtId="0" fontId="18" fillId="0" borderId="5" applyNumberFormat="0">
      <alignment horizontal="right" vertical="top"/>
    </xf>
    <xf numFmtId="0" fontId="18" fillId="24" borderId="11" applyNumberFormat="0">
      <alignment horizontal="right" vertical="top"/>
    </xf>
    <xf numFmtId="0" fontId="18" fillId="0" borderId="5" applyNumberFormat="0">
      <alignment horizontal="right" vertical="top"/>
    </xf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18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18" fillId="29" borderId="12" applyNumberFormat="0" applyFont="0" applyAlignment="0" applyProtection="0"/>
    <xf numFmtId="0" fontId="18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0" fontId="2" fillId="29" borderId="12" applyNumberFormat="0" applyFont="0" applyAlignment="0" applyProtection="0"/>
    <xf numFmtId="9" fontId="28" fillId="0" borderId="0" applyFont="0" applyFill="0" applyBorder="0" applyAlignment="0" applyProtection="0"/>
    <xf numFmtId="49" fontId="33" fillId="28" borderId="5">
      <alignment horizontal="left" vertical="top" wrapText="1"/>
    </xf>
    <xf numFmtId="49" fontId="18" fillId="0" borderId="5">
      <alignment horizontal="left" vertical="top" wrapText="1"/>
    </xf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8" fillId="26" borderId="5">
      <alignment horizontal="left" vertical="top" wrapText="1"/>
    </xf>
    <xf numFmtId="0" fontId="18" fillId="0" borderId="5">
      <alignment horizontal="left" vertical="top" wrapText="1"/>
    </xf>
  </cellStyleXfs>
  <cellXfs count="3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wrapText="1"/>
    </xf>
    <xf numFmtId="0" fontId="10" fillId="0" borderId="1" xfId="2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43" fontId="0" fillId="0" borderId="0" xfId="3" applyFont="1"/>
    <xf numFmtId="1" fontId="4" fillId="0" borderId="0" xfId="2" applyNumberFormat="1"/>
    <xf numFmtId="0" fontId="8" fillId="0" borderId="1" xfId="1" applyFont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left" vertical="center" wrapText="1"/>
    </xf>
    <xf numFmtId="164" fontId="11" fillId="2" borderId="1" xfId="3" applyNumberFormat="1" applyFont="1" applyFill="1" applyBorder="1" applyAlignment="1">
      <alignment horizontal="center" vertical="center"/>
    </xf>
    <xf numFmtId="0" fontId="12" fillId="2" borderId="1" xfId="4" applyNumberFormat="1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1" fontId="11" fillId="2" borderId="1" xfId="2" applyNumberFormat="1" applyFont="1" applyFill="1" applyBorder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43" fontId="7" fillId="0" borderId="2" xfId="3" applyFont="1" applyBorder="1" applyAlignment="1">
      <alignment horizontal="center" vertical="center" wrapText="1"/>
    </xf>
    <xf numFmtId="43" fontId="7" fillId="0" borderId="14" xfId="3" applyFont="1" applyBorder="1" applyAlignment="1">
      <alignment horizontal="center" vertical="center" wrapText="1"/>
    </xf>
    <xf numFmtId="43" fontId="7" fillId="0" borderId="15" xfId="3" applyFont="1" applyBorder="1" applyAlignment="1">
      <alignment horizontal="center" vertical="center" wrapText="1"/>
    </xf>
  </cellXfs>
  <cellStyles count="1048">
    <cellStyle name="20% - Акцент1 10" xfId="5"/>
    <cellStyle name="20% - Акцент1 11" xfId="6"/>
    <cellStyle name="20% - Акцент1 12" xfId="7"/>
    <cellStyle name="20% - Акцент1 13" xfId="8"/>
    <cellStyle name="20% - Акцент1 14" xfId="9"/>
    <cellStyle name="20% - Акцент1 15" xfId="10"/>
    <cellStyle name="20% - Акцент1 16" xfId="11"/>
    <cellStyle name="20% - Акцент1 17" xfId="12"/>
    <cellStyle name="20% - Акцент1 18" xfId="13"/>
    <cellStyle name="20% - Акцент1 19" xfId="14"/>
    <cellStyle name="20% - Акцент1 2" xfId="15"/>
    <cellStyle name="20% - Акцент1 20" xfId="16"/>
    <cellStyle name="20% - Акцент1 21" xfId="17"/>
    <cellStyle name="20% - Акцент1 22" xfId="18"/>
    <cellStyle name="20% - Акцент1 23" xfId="19"/>
    <cellStyle name="20% - Акцент1 24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- Акцент2 10" xfId="28"/>
    <cellStyle name="20% - Акцент2 11" xfId="29"/>
    <cellStyle name="20% - Акцент2 12" xfId="30"/>
    <cellStyle name="20% - Акцент2 13" xfId="31"/>
    <cellStyle name="20% - Акцент2 14" xfId="32"/>
    <cellStyle name="20% - Акцент2 15" xfId="33"/>
    <cellStyle name="20% - Акцент2 16" xfId="34"/>
    <cellStyle name="20% - Акцент2 17" xfId="35"/>
    <cellStyle name="20% - Акцент2 18" xfId="36"/>
    <cellStyle name="20% - Акцент2 19" xfId="37"/>
    <cellStyle name="20% - Акцент2 2" xfId="38"/>
    <cellStyle name="20% - Акцент2 20" xfId="39"/>
    <cellStyle name="20% - Акцент2 21" xfId="40"/>
    <cellStyle name="20% - Акцент2 22" xfId="41"/>
    <cellStyle name="20% - Акцент2 23" xfId="42"/>
    <cellStyle name="20% - Акцент2 24" xfId="43"/>
    <cellStyle name="20% - Акцент2 3" xfId="44"/>
    <cellStyle name="20% - Акцент2 4" xfId="45"/>
    <cellStyle name="20% - Акцент2 5" xfId="46"/>
    <cellStyle name="20% - Акцент2 6" xfId="47"/>
    <cellStyle name="20% - Акцент2 7" xfId="48"/>
    <cellStyle name="20% - Акцент2 8" xfId="49"/>
    <cellStyle name="20% - Акцент2 9" xfId="50"/>
    <cellStyle name="20% - Акцент3 10" xfId="51"/>
    <cellStyle name="20% - Акцент3 11" xfId="52"/>
    <cellStyle name="20% - Акцент3 12" xfId="53"/>
    <cellStyle name="20% - Акцент3 13" xfId="54"/>
    <cellStyle name="20% - Акцент3 14" xfId="55"/>
    <cellStyle name="20% - Акцент3 15" xfId="56"/>
    <cellStyle name="20% - Акцент3 16" xfId="57"/>
    <cellStyle name="20% - Акцент3 17" xfId="58"/>
    <cellStyle name="20% - Акцент3 18" xfId="59"/>
    <cellStyle name="20% - Акцент3 19" xfId="60"/>
    <cellStyle name="20% - Акцент3 2" xfId="61"/>
    <cellStyle name="20% - Акцент3 20" xfId="62"/>
    <cellStyle name="20% - Акцент3 21" xfId="63"/>
    <cellStyle name="20% - Акцент3 22" xfId="64"/>
    <cellStyle name="20% - Акцент3 23" xfId="65"/>
    <cellStyle name="20% - Акцент3 24" xfId="66"/>
    <cellStyle name="20% - Акцент3 3" xfId="67"/>
    <cellStyle name="20% - Акцент3 4" xfId="68"/>
    <cellStyle name="20% - Акцент3 5" xfId="69"/>
    <cellStyle name="20% - Акцент3 6" xfId="70"/>
    <cellStyle name="20% - Акцент3 7" xfId="71"/>
    <cellStyle name="20% - Акцент3 8" xfId="72"/>
    <cellStyle name="20% - Акцент3 9" xfId="73"/>
    <cellStyle name="20% - Акцент4 10" xfId="74"/>
    <cellStyle name="20% - Акцент4 11" xfId="75"/>
    <cellStyle name="20% - Акцент4 12" xfId="76"/>
    <cellStyle name="20% - Акцент4 13" xfId="77"/>
    <cellStyle name="20% - Акцент4 14" xfId="78"/>
    <cellStyle name="20% - Акцент4 15" xfId="79"/>
    <cellStyle name="20% - Акцент4 16" xfId="80"/>
    <cellStyle name="20% - Акцент4 17" xfId="81"/>
    <cellStyle name="20% - Акцент4 18" xfId="82"/>
    <cellStyle name="20% - Акцент4 19" xfId="83"/>
    <cellStyle name="20% - Акцент4 2" xfId="84"/>
    <cellStyle name="20% - Акцент4 20" xfId="85"/>
    <cellStyle name="20% - Акцент4 21" xfId="86"/>
    <cellStyle name="20% - Акцент4 22" xfId="87"/>
    <cellStyle name="20% - Акцент4 23" xfId="88"/>
    <cellStyle name="20% - Акцент4 24" xfId="89"/>
    <cellStyle name="20% - Акцент4 3" xfId="90"/>
    <cellStyle name="20% - Акцент4 4" xfId="91"/>
    <cellStyle name="20% - Акцент4 5" xfId="92"/>
    <cellStyle name="20% - Акцент4 6" xfId="93"/>
    <cellStyle name="20% - Акцент4 7" xfId="94"/>
    <cellStyle name="20% - Акцент4 8" xfId="95"/>
    <cellStyle name="20% - Акцент4 9" xfId="96"/>
    <cellStyle name="20% - Акцент5 10" xfId="97"/>
    <cellStyle name="20% - Акцент5 11" xfId="98"/>
    <cellStyle name="20% - Акцент5 12" xfId="99"/>
    <cellStyle name="20% - Акцент5 13" xfId="100"/>
    <cellStyle name="20% - Акцент5 14" xfId="101"/>
    <cellStyle name="20% - Акцент5 15" xfId="102"/>
    <cellStyle name="20% - Акцент5 16" xfId="103"/>
    <cellStyle name="20% - Акцент5 17" xfId="104"/>
    <cellStyle name="20% - Акцент5 18" xfId="105"/>
    <cellStyle name="20% - Акцент5 19" xfId="106"/>
    <cellStyle name="20% - Акцент5 2" xfId="107"/>
    <cellStyle name="20% - Акцент5 20" xfId="108"/>
    <cellStyle name="20% - Акцент5 21" xfId="109"/>
    <cellStyle name="20% - Акцент5 22" xfId="110"/>
    <cellStyle name="20% - Акцент5 23" xfId="111"/>
    <cellStyle name="20% - Акцент5 24" xfId="112"/>
    <cellStyle name="20% - Акцент5 3" xfId="113"/>
    <cellStyle name="20% - Акцент5 4" xfId="114"/>
    <cellStyle name="20% - Акцент5 5" xfId="115"/>
    <cellStyle name="20% - Акцент5 6" xfId="116"/>
    <cellStyle name="20% - Акцент5 7" xfId="117"/>
    <cellStyle name="20% - Акцент5 8" xfId="118"/>
    <cellStyle name="20% - Акцент5 9" xfId="119"/>
    <cellStyle name="20% - Акцент6 10" xfId="120"/>
    <cellStyle name="20% - Акцент6 11" xfId="121"/>
    <cellStyle name="20% - Акцент6 12" xfId="122"/>
    <cellStyle name="20% - Акцент6 13" xfId="123"/>
    <cellStyle name="20% - Акцент6 14" xfId="124"/>
    <cellStyle name="20% - Акцент6 15" xfId="125"/>
    <cellStyle name="20% - Акцент6 16" xfId="126"/>
    <cellStyle name="20% - Акцент6 17" xfId="127"/>
    <cellStyle name="20% - Акцент6 18" xfId="128"/>
    <cellStyle name="20% - Акцент6 19" xfId="129"/>
    <cellStyle name="20% - Акцент6 2" xfId="130"/>
    <cellStyle name="20% - Акцент6 20" xfId="131"/>
    <cellStyle name="20% - Акцент6 21" xfId="132"/>
    <cellStyle name="20% - Акцент6 22" xfId="133"/>
    <cellStyle name="20% - Акцент6 23" xfId="134"/>
    <cellStyle name="20% - Акцент6 24" xfId="135"/>
    <cellStyle name="20% - Акцент6 3" xfId="136"/>
    <cellStyle name="20% - Акцент6 4" xfId="137"/>
    <cellStyle name="20% - Акцент6 5" xfId="138"/>
    <cellStyle name="20% - Акцент6 6" xfId="139"/>
    <cellStyle name="20% - Акцент6 7" xfId="140"/>
    <cellStyle name="20% - Акцент6 8" xfId="141"/>
    <cellStyle name="20% - Акцент6 9" xfId="142"/>
    <cellStyle name="40% - Акцент1 10" xfId="143"/>
    <cellStyle name="40% - Акцент1 11" xfId="144"/>
    <cellStyle name="40% - Акцент1 12" xfId="145"/>
    <cellStyle name="40% - Акцент1 13" xfId="146"/>
    <cellStyle name="40% - Акцент1 14" xfId="147"/>
    <cellStyle name="40% - Акцент1 15" xfId="148"/>
    <cellStyle name="40% - Акцент1 16" xfId="149"/>
    <cellStyle name="40% - Акцент1 17" xfId="150"/>
    <cellStyle name="40% - Акцент1 18" xfId="151"/>
    <cellStyle name="40% - Акцент1 19" xfId="152"/>
    <cellStyle name="40% - Акцент1 2" xfId="153"/>
    <cellStyle name="40% - Акцент1 20" xfId="154"/>
    <cellStyle name="40% - Акцент1 21" xfId="155"/>
    <cellStyle name="40% - Акцент1 22" xfId="156"/>
    <cellStyle name="40% - Акцент1 23" xfId="157"/>
    <cellStyle name="40% - Акцент1 24" xfId="158"/>
    <cellStyle name="40% - Акцент1 3" xfId="159"/>
    <cellStyle name="40% - Акцент1 4" xfId="160"/>
    <cellStyle name="40% - Акцент1 5" xfId="161"/>
    <cellStyle name="40% - Акцент1 6" xfId="162"/>
    <cellStyle name="40% - Акцент1 7" xfId="163"/>
    <cellStyle name="40% - Акцент1 8" xfId="164"/>
    <cellStyle name="40% - Акцент1 9" xfId="165"/>
    <cellStyle name="40% - Акцент2 10" xfId="166"/>
    <cellStyle name="40% - Акцент2 11" xfId="167"/>
    <cellStyle name="40% - Акцент2 12" xfId="168"/>
    <cellStyle name="40% - Акцент2 13" xfId="169"/>
    <cellStyle name="40% - Акцент2 14" xfId="170"/>
    <cellStyle name="40% - Акцент2 15" xfId="171"/>
    <cellStyle name="40% - Акцент2 16" xfId="172"/>
    <cellStyle name="40% - Акцент2 17" xfId="173"/>
    <cellStyle name="40% - Акцент2 18" xfId="174"/>
    <cellStyle name="40% - Акцент2 19" xfId="175"/>
    <cellStyle name="40% - Акцент2 2" xfId="176"/>
    <cellStyle name="40% - Акцент2 20" xfId="177"/>
    <cellStyle name="40% - Акцент2 21" xfId="178"/>
    <cellStyle name="40% - Акцент2 22" xfId="179"/>
    <cellStyle name="40% - Акцент2 23" xfId="180"/>
    <cellStyle name="40% - Акцент2 24" xfId="181"/>
    <cellStyle name="40% - Акцент2 3" xfId="182"/>
    <cellStyle name="40% - Акцент2 4" xfId="183"/>
    <cellStyle name="40% - Акцент2 5" xfId="184"/>
    <cellStyle name="40% - Акцент2 6" xfId="185"/>
    <cellStyle name="40% - Акцент2 7" xfId="186"/>
    <cellStyle name="40% - Акцент2 8" xfId="187"/>
    <cellStyle name="40% - Акцент2 9" xfId="188"/>
    <cellStyle name="40% - Акцент3 10" xfId="189"/>
    <cellStyle name="40% - Акцент3 11" xfId="190"/>
    <cellStyle name="40% - Акцент3 12" xfId="191"/>
    <cellStyle name="40% - Акцент3 13" xfId="192"/>
    <cellStyle name="40% - Акцент3 14" xfId="193"/>
    <cellStyle name="40% - Акцент3 15" xfId="194"/>
    <cellStyle name="40% - Акцент3 16" xfId="195"/>
    <cellStyle name="40% - Акцент3 17" xfId="196"/>
    <cellStyle name="40% - Акцент3 18" xfId="197"/>
    <cellStyle name="40% - Акцент3 19" xfId="198"/>
    <cellStyle name="40% - Акцент3 2" xfId="199"/>
    <cellStyle name="40% - Акцент3 20" xfId="200"/>
    <cellStyle name="40% - Акцент3 21" xfId="201"/>
    <cellStyle name="40% - Акцент3 22" xfId="202"/>
    <cellStyle name="40% - Акцент3 23" xfId="203"/>
    <cellStyle name="40% - Акцент3 24" xfId="204"/>
    <cellStyle name="40% - Акцент3 3" xfId="205"/>
    <cellStyle name="40% - Акцент3 4" xfId="206"/>
    <cellStyle name="40% - Акцент3 5" xfId="207"/>
    <cellStyle name="40% - Акцент3 6" xfId="208"/>
    <cellStyle name="40% - Акцент3 7" xfId="209"/>
    <cellStyle name="40% - Акцент3 8" xfId="210"/>
    <cellStyle name="40% - Акцент3 9" xfId="211"/>
    <cellStyle name="40% - Акцент4 10" xfId="212"/>
    <cellStyle name="40% - Акцент4 11" xfId="213"/>
    <cellStyle name="40% - Акцент4 12" xfId="214"/>
    <cellStyle name="40% - Акцент4 13" xfId="215"/>
    <cellStyle name="40% - Акцент4 14" xfId="216"/>
    <cellStyle name="40% - Акцент4 15" xfId="217"/>
    <cellStyle name="40% - Акцент4 16" xfId="218"/>
    <cellStyle name="40% - Акцент4 17" xfId="219"/>
    <cellStyle name="40% - Акцент4 18" xfId="220"/>
    <cellStyle name="40% - Акцент4 19" xfId="221"/>
    <cellStyle name="40% - Акцент4 2" xfId="222"/>
    <cellStyle name="40% - Акцент4 20" xfId="223"/>
    <cellStyle name="40% - Акцент4 21" xfId="224"/>
    <cellStyle name="40% - Акцент4 22" xfId="225"/>
    <cellStyle name="40% - Акцент4 23" xfId="226"/>
    <cellStyle name="40% - Акцент4 24" xfId="227"/>
    <cellStyle name="40% - Акцент4 3" xfId="228"/>
    <cellStyle name="40% - Акцент4 4" xfId="229"/>
    <cellStyle name="40% - Акцент4 5" xfId="230"/>
    <cellStyle name="40% - Акцент4 6" xfId="231"/>
    <cellStyle name="40% - Акцент4 7" xfId="232"/>
    <cellStyle name="40% - Акцент4 8" xfId="233"/>
    <cellStyle name="40% - Акцент4 9" xfId="234"/>
    <cellStyle name="40% - Акцент5 10" xfId="235"/>
    <cellStyle name="40% - Акцент5 11" xfId="236"/>
    <cellStyle name="40% - Акцент5 12" xfId="237"/>
    <cellStyle name="40% - Акцент5 13" xfId="238"/>
    <cellStyle name="40% - Акцент5 14" xfId="239"/>
    <cellStyle name="40% - Акцент5 15" xfId="240"/>
    <cellStyle name="40% - Акцент5 16" xfId="241"/>
    <cellStyle name="40% - Акцент5 17" xfId="242"/>
    <cellStyle name="40% - Акцент5 18" xfId="243"/>
    <cellStyle name="40% - Акцент5 19" xfId="244"/>
    <cellStyle name="40% - Акцент5 2" xfId="245"/>
    <cellStyle name="40% - Акцент5 20" xfId="246"/>
    <cellStyle name="40% - Акцент5 21" xfId="247"/>
    <cellStyle name="40% - Акцент5 22" xfId="248"/>
    <cellStyle name="40% - Акцент5 23" xfId="249"/>
    <cellStyle name="40% - Акцент5 24" xfId="250"/>
    <cellStyle name="40% - Акцент5 3" xfId="251"/>
    <cellStyle name="40% - Акцент5 4" xfId="252"/>
    <cellStyle name="40% - Акцент5 5" xfId="253"/>
    <cellStyle name="40% - Акцент5 6" xfId="254"/>
    <cellStyle name="40% - Акцент5 7" xfId="255"/>
    <cellStyle name="40% - Акцент5 8" xfId="256"/>
    <cellStyle name="40% - Акцент5 9" xfId="257"/>
    <cellStyle name="40% - Акцент6 10" xfId="258"/>
    <cellStyle name="40% - Акцент6 11" xfId="259"/>
    <cellStyle name="40% - Акцент6 12" xfId="260"/>
    <cellStyle name="40% - Акцент6 13" xfId="261"/>
    <cellStyle name="40% - Акцент6 14" xfId="262"/>
    <cellStyle name="40% - Акцент6 15" xfId="263"/>
    <cellStyle name="40% - Акцент6 16" xfId="264"/>
    <cellStyle name="40% - Акцент6 17" xfId="265"/>
    <cellStyle name="40% - Акцент6 18" xfId="266"/>
    <cellStyle name="40% - Акцент6 19" xfId="267"/>
    <cellStyle name="40% - Акцент6 2" xfId="268"/>
    <cellStyle name="40% - Акцент6 20" xfId="269"/>
    <cellStyle name="40% - Акцент6 21" xfId="270"/>
    <cellStyle name="40% - Акцент6 22" xfId="271"/>
    <cellStyle name="40% - Акцент6 23" xfId="272"/>
    <cellStyle name="40% - Акцент6 24" xfId="273"/>
    <cellStyle name="40% - Акцент6 3" xfId="274"/>
    <cellStyle name="40% - Акцент6 4" xfId="275"/>
    <cellStyle name="40% - Акцент6 5" xfId="276"/>
    <cellStyle name="40% - Акцент6 6" xfId="277"/>
    <cellStyle name="40% - Акцент6 7" xfId="278"/>
    <cellStyle name="40% - Акцент6 8" xfId="279"/>
    <cellStyle name="40% - Акцент6 9" xfId="280"/>
    <cellStyle name="60% - Акцент1 10" xfId="281"/>
    <cellStyle name="60% - Акцент1 11" xfId="282"/>
    <cellStyle name="60% - Акцент1 12" xfId="283"/>
    <cellStyle name="60% - Акцент1 13" xfId="284"/>
    <cellStyle name="60% - Акцент1 14" xfId="285"/>
    <cellStyle name="60% - Акцент1 15" xfId="286"/>
    <cellStyle name="60% - Акцент1 16" xfId="287"/>
    <cellStyle name="60% - Акцент1 17" xfId="288"/>
    <cellStyle name="60% - Акцент1 18" xfId="289"/>
    <cellStyle name="60% - Акцент1 19" xfId="290"/>
    <cellStyle name="60% - Акцент1 2" xfId="291"/>
    <cellStyle name="60% - Акцент1 20" xfId="292"/>
    <cellStyle name="60% - Акцент1 21" xfId="293"/>
    <cellStyle name="60% - Акцент1 22" xfId="294"/>
    <cellStyle name="60% - Акцент1 23" xfId="295"/>
    <cellStyle name="60% - Акцент1 24" xfId="296"/>
    <cellStyle name="60% - Акцент1 3" xfId="297"/>
    <cellStyle name="60% - Акцент1 4" xfId="298"/>
    <cellStyle name="60% - Акцент1 5" xfId="299"/>
    <cellStyle name="60% - Акцент1 6" xfId="300"/>
    <cellStyle name="60% - Акцент1 7" xfId="301"/>
    <cellStyle name="60% - Акцент1 8" xfId="302"/>
    <cellStyle name="60% - Акцент1 9" xfId="303"/>
    <cellStyle name="60% - Акцент2 10" xfId="304"/>
    <cellStyle name="60% - Акцент2 11" xfId="305"/>
    <cellStyle name="60% - Акцент2 12" xfId="306"/>
    <cellStyle name="60% - Акцент2 13" xfId="307"/>
    <cellStyle name="60% - Акцент2 14" xfId="308"/>
    <cellStyle name="60% - Акцент2 15" xfId="309"/>
    <cellStyle name="60% - Акцент2 16" xfId="310"/>
    <cellStyle name="60% - Акцент2 17" xfId="311"/>
    <cellStyle name="60% - Акцент2 18" xfId="312"/>
    <cellStyle name="60% - Акцент2 19" xfId="313"/>
    <cellStyle name="60% - Акцент2 2" xfId="314"/>
    <cellStyle name="60% - Акцент2 20" xfId="315"/>
    <cellStyle name="60% - Акцент2 21" xfId="316"/>
    <cellStyle name="60% - Акцент2 22" xfId="317"/>
    <cellStyle name="60% - Акцент2 23" xfId="318"/>
    <cellStyle name="60% - Акцент2 24" xfId="319"/>
    <cellStyle name="60% - Акцент2 3" xfId="320"/>
    <cellStyle name="60% - Акцент2 4" xfId="321"/>
    <cellStyle name="60% - Акцент2 5" xfId="322"/>
    <cellStyle name="60% - Акцент2 6" xfId="323"/>
    <cellStyle name="60% - Акцент2 7" xfId="324"/>
    <cellStyle name="60% - Акцент2 8" xfId="325"/>
    <cellStyle name="60% - Акцент2 9" xfId="326"/>
    <cellStyle name="60% - Акцент3 10" xfId="327"/>
    <cellStyle name="60% - Акцент3 11" xfId="328"/>
    <cellStyle name="60% - Акцент3 12" xfId="329"/>
    <cellStyle name="60% - Акцент3 13" xfId="330"/>
    <cellStyle name="60% - Акцент3 14" xfId="331"/>
    <cellStyle name="60% - Акцент3 15" xfId="332"/>
    <cellStyle name="60% - Акцент3 16" xfId="333"/>
    <cellStyle name="60% - Акцент3 17" xfId="334"/>
    <cellStyle name="60% - Акцент3 18" xfId="335"/>
    <cellStyle name="60% - Акцент3 19" xfId="336"/>
    <cellStyle name="60% - Акцент3 2" xfId="337"/>
    <cellStyle name="60% - Акцент3 20" xfId="338"/>
    <cellStyle name="60% - Акцент3 21" xfId="339"/>
    <cellStyle name="60% - Акцент3 22" xfId="340"/>
    <cellStyle name="60% - Акцент3 23" xfId="341"/>
    <cellStyle name="60% - Акцент3 24" xfId="342"/>
    <cellStyle name="60% - Акцент3 3" xfId="343"/>
    <cellStyle name="60% - Акцент3 4" xfId="344"/>
    <cellStyle name="60% - Акцент3 5" xfId="345"/>
    <cellStyle name="60% - Акцент3 6" xfId="346"/>
    <cellStyle name="60% - Акцент3 7" xfId="347"/>
    <cellStyle name="60% - Акцент3 8" xfId="348"/>
    <cellStyle name="60% - Акцент3 9" xfId="349"/>
    <cellStyle name="60% - Акцент4 10" xfId="350"/>
    <cellStyle name="60% - Акцент4 11" xfId="351"/>
    <cellStyle name="60% - Акцент4 12" xfId="352"/>
    <cellStyle name="60% - Акцент4 13" xfId="353"/>
    <cellStyle name="60% - Акцент4 14" xfId="354"/>
    <cellStyle name="60% - Акцент4 15" xfId="355"/>
    <cellStyle name="60% - Акцент4 16" xfId="356"/>
    <cellStyle name="60% - Акцент4 17" xfId="357"/>
    <cellStyle name="60% - Акцент4 18" xfId="358"/>
    <cellStyle name="60% - Акцент4 19" xfId="359"/>
    <cellStyle name="60% - Акцент4 2" xfId="360"/>
    <cellStyle name="60% - Акцент4 20" xfId="361"/>
    <cellStyle name="60% - Акцент4 21" xfId="362"/>
    <cellStyle name="60% - Акцент4 22" xfId="363"/>
    <cellStyle name="60% - Акцент4 23" xfId="364"/>
    <cellStyle name="60% - Акцент4 24" xfId="365"/>
    <cellStyle name="60% - Акцент4 3" xfId="366"/>
    <cellStyle name="60% - Акцент4 4" xfId="367"/>
    <cellStyle name="60% - Акцент4 5" xfId="368"/>
    <cellStyle name="60% - Акцент4 6" xfId="369"/>
    <cellStyle name="60% - Акцент4 7" xfId="370"/>
    <cellStyle name="60% - Акцент4 8" xfId="371"/>
    <cellStyle name="60% - Акцент4 9" xfId="372"/>
    <cellStyle name="60% - Акцент5 10" xfId="373"/>
    <cellStyle name="60% - Акцент5 11" xfId="374"/>
    <cellStyle name="60% - Акцент5 12" xfId="375"/>
    <cellStyle name="60% - Акцент5 13" xfId="376"/>
    <cellStyle name="60% - Акцент5 14" xfId="377"/>
    <cellStyle name="60% - Акцент5 15" xfId="378"/>
    <cellStyle name="60% - Акцент5 16" xfId="379"/>
    <cellStyle name="60% - Акцент5 17" xfId="380"/>
    <cellStyle name="60% - Акцент5 18" xfId="381"/>
    <cellStyle name="60% - Акцент5 19" xfId="382"/>
    <cellStyle name="60% - Акцент5 2" xfId="383"/>
    <cellStyle name="60% - Акцент5 20" xfId="384"/>
    <cellStyle name="60% - Акцент5 21" xfId="385"/>
    <cellStyle name="60% - Акцент5 22" xfId="386"/>
    <cellStyle name="60% - Акцент5 23" xfId="387"/>
    <cellStyle name="60% - Акцент5 24" xfId="388"/>
    <cellStyle name="60% - Акцент5 3" xfId="389"/>
    <cellStyle name="60% - Акцент5 4" xfId="390"/>
    <cellStyle name="60% - Акцент5 5" xfId="391"/>
    <cellStyle name="60% - Акцент5 6" xfId="392"/>
    <cellStyle name="60% - Акцент5 7" xfId="393"/>
    <cellStyle name="60% - Акцент5 8" xfId="394"/>
    <cellStyle name="60% - Акцент5 9" xfId="395"/>
    <cellStyle name="60% - Акцент6 10" xfId="396"/>
    <cellStyle name="60% - Акцент6 11" xfId="397"/>
    <cellStyle name="60% - Акцент6 12" xfId="398"/>
    <cellStyle name="60% - Акцент6 13" xfId="399"/>
    <cellStyle name="60% - Акцент6 14" xfId="400"/>
    <cellStyle name="60% - Акцент6 15" xfId="401"/>
    <cellStyle name="60% - Акцент6 16" xfId="402"/>
    <cellStyle name="60% - Акцент6 17" xfId="403"/>
    <cellStyle name="60% - Акцент6 18" xfId="404"/>
    <cellStyle name="60% - Акцент6 19" xfId="405"/>
    <cellStyle name="60% - Акцент6 2" xfId="406"/>
    <cellStyle name="60% - Акцент6 20" xfId="407"/>
    <cellStyle name="60% - Акцент6 21" xfId="408"/>
    <cellStyle name="60% - Акцент6 22" xfId="409"/>
    <cellStyle name="60% - Акцент6 23" xfId="410"/>
    <cellStyle name="60% - Акцент6 24" xfId="411"/>
    <cellStyle name="60% - Акцент6 3" xfId="412"/>
    <cellStyle name="60% - Акцент6 4" xfId="413"/>
    <cellStyle name="60% - Акцент6 5" xfId="414"/>
    <cellStyle name="60% - Акцент6 6" xfId="415"/>
    <cellStyle name="60% - Акцент6 7" xfId="416"/>
    <cellStyle name="60% - Акцент6 8" xfId="417"/>
    <cellStyle name="60% - Акцент6 9" xfId="418"/>
    <cellStyle name="Normal" xfId="419"/>
    <cellStyle name="Акцент1 10" xfId="420"/>
    <cellStyle name="Акцент1 11" xfId="421"/>
    <cellStyle name="Акцент1 12" xfId="422"/>
    <cellStyle name="Акцент1 13" xfId="423"/>
    <cellStyle name="Акцент1 14" xfId="424"/>
    <cellStyle name="Акцент1 15" xfId="425"/>
    <cellStyle name="Акцент1 16" xfId="426"/>
    <cellStyle name="Акцент1 17" xfId="427"/>
    <cellStyle name="Акцент1 18" xfId="428"/>
    <cellStyle name="Акцент1 19" xfId="429"/>
    <cellStyle name="Акцент1 2" xfId="430"/>
    <cellStyle name="Акцент1 20" xfId="431"/>
    <cellStyle name="Акцент1 21" xfId="432"/>
    <cellStyle name="Акцент1 22" xfId="433"/>
    <cellStyle name="Акцент1 23" xfId="434"/>
    <cellStyle name="Акцент1 24" xfId="435"/>
    <cellStyle name="Акцент1 3" xfId="436"/>
    <cellStyle name="Акцент1 4" xfId="437"/>
    <cellStyle name="Акцент1 5" xfId="438"/>
    <cellStyle name="Акцент1 6" xfId="439"/>
    <cellStyle name="Акцент1 7" xfId="440"/>
    <cellStyle name="Акцент1 8" xfId="441"/>
    <cellStyle name="Акцент1 9" xfId="442"/>
    <cellStyle name="Акцент2 10" xfId="443"/>
    <cellStyle name="Акцент2 11" xfId="444"/>
    <cellStyle name="Акцент2 12" xfId="445"/>
    <cellStyle name="Акцент2 13" xfId="446"/>
    <cellStyle name="Акцент2 14" xfId="447"/>
    <cellStyle name="Акцент2 15" xfId="448"/>
    <cellStyle name="Акцент2 16" xfId="449"/>
    <cellStyle name="Акцент2 17" xfId="450"/>
    <cellStyle name="Акцент2 18" xfId="451"/>
    <cellStyle name="Акцент2 19" xfId="452"/>
    <cellStyle name="Акцент2 2" xfId="453"/>
    <cellStyle name="Акцент2 20" xfId="454"/>
    <cellStyle name="Акцент2 21" xfId="455"/>
    <cellStyle name="Акцент2 22" xfId="456"/>
    <cellStyle name="Акцент2 23" xfId="457"/>
    <cellStyle name="Акцент2 24" xfId="458"/>
    <cellStyle name="Акцент2 3" xfId="459"/>
    <cellStyle name="Акцент2 4" xfId="460"/>
    <cellStyle name="Акцент2 5" xfId="461"/>
    <cellStyle name="Акцент2 6" xfId="462"/>
    <cellStyle name="Акцент2 7" xfId="463"/>
    <cellStyle name="Акцент2 8" xfId="464"/>
    <cellStyle name="Акцент2 9" xfId="465"/>
    <cellStyle name="Акцент3 10" xfId="466"/>
    <cellStyle name="Акцент3 11" xfId="467"/>
    <cellStyle name="Акцент3 12" xfId="468"/>
    <cellStyle name="Акцент3 13" xfId="469"/>
    <cellStyle name="Акцент3 14" xfId="470"/>
    <cellStyle name="Акцент3 15" xfId="471"/>
    <cellStyle name="Акцент3 16" xfId="472"/>
    <cellStyle name="Акцент3 17" xfId="473"/>
    <cellStyle name="Акцент3 18" xfId="474"/>
    <cellStyle name="Акцент3 19" xfId="475"/>
    <cellStyle name="Акцент3 2" xfId="476"/>
    <cellStyle name="Акцент3 20" xfId="477"/>
    <cellStyle name="Акцент3 21" xfId="478"/>
    <cellStyle name="Акцент3 22" xfId="479"/>
    <cellStyle name="Акцент3 23" xfId="480"/>
    <cellStyle name="Акцент3 24" xfId="481"/>
    <cellStyle name="Акцент3 3" xfId="482"/>
    <cellStyle name="Акцент3 4" xfId="483"/>
    <cellStyle name="Акцент3 5" xfId="484"/>
    <cellStyle name="Акцент3 6" xfId="485"/>
    <cellStyle name="Акцент3 7" xfId="486"/>
    <cellStyle name="Акцент3 8" xfId="487"/>
    <cellStyle name="Акцент3 9" xfId="488"/>
    <cellStyle name="Акцент4 10" xfId="489"/>
    <cellStyle name="Акцент4 11" xfId="490"/>
    <cellStyle name="Акцент4 12" xfId="491"/>
    <cellStyle name="Акцент4 13" xfId="492"/>
    <cellStyle name="Акцент4 14" xfId="493"/>
    <cellStyle name="Акцент4 15" xfId="494"/>
    <cellStyle name="Акцент4 16" xfId="495"/>
    <cellStyle name="Акцент4 17" xfId="496"/>
    <cellStyle name="Акцент4 18" xfId="497"/>
    <cellStyle name="Акцент4 19" xfId="498"/>
    <cellStyle name="Акцент4 2" xfId="499"/>
    <cellStyle name="Акцент4 20" xfId="500"/>
    <cellStyle name="Акцент4 21" xfId="501"/>
    <cellStyle name="Акцент4 22" xfId="502"/>
    <cellStyle name="Акцент4 23" xfId="503"/>
    <cellStyle name="Акцент4 24" xfId="504"/>
    <cellStyle name="Акцент4 3" xfId="505"/>
    <cellStyle name="Акцент4 4" xfId="506"/>
    <cellStyle name="Акцент4 5" xfId="507"/>
    <cellStyle name="Акцент4 6" xfId="508"/>
    <cellStyle name="Акцент4 7" xfId="509"/>
    <cellStyle name="Акцент4 8" xfId="510"/>
    <cellStyle name="Акцент4 9" xfId="511"/>
    <cellStyle name="Акцент5 10" xfId="512"/>
    <cellStyle name="Акцент5 11" xfId="513"/>
    <cellStyle name="Акцент5 12" xfId="514"/>
    <cellStyle name="Акцент5 13" xfId="515"/>
    <cellStyle name="Акцент5 14" xfId="516"/>
    <cellStyle name="Акцент5 15" xfId="517"/>
    <cellStyle name="Акцент5 16" xfId="518"/>
    <cellStyle name="Акцент5 17" xfId="519"/>
    <cellStyle name="Акцент5 18" xfId="520"/>
    <cellStyle name="Акцент5 19" xfId="521"/>
    <cellStyle name="Акцент5 2" xfId="522"/>
    <cellStyle name="Акцент5 20" xfId="523"/>
    <cellStyle name="Акцент5 21" xfId="524"/>
    <cellStyle name="Акцент5 22" xfId="525"/>
    <cellStyle name="Акцент5 23" xfId="526"/>
    <cellStyle name="Акцент5 24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13" xfId="538"/>
    <cellStyle name="Акцент6 14" xfId="539"/>
    <cellStyle name="Акцент6 15" xfId="540"/>
    <cellStyle name="Акцент6 16" xfId="541"/>
    <cellStyle name="Акцент6 17" xfId="542"/>
    <cellStyle name="Акцент6 18" xfId="543"/>
    <cellStyle name="Акцент6 19" xfId="544"/>
    <cellStyle name="Акцент6 2" xfId="545"/>
    <cellStyle name="Акцент6 20" xfId="546"/>
    <cellStyle name="Акцент6 21" xfId="547"/>
    <cellStyle name="Акцент6 22" xfId="548"/>
    <cellStyle name="Акцент6 23" xfId="549"/>
    <cellStyle name="Акцент6 24" xfId="550"/>
    <cellStyle name="Акцент6 3" xfId="551"/>
    <cellStyle name="Акцент6 4" xfId="552"/>
    <cellStyle name="Акцент6 5" xfId="553"/>
    <cellStyle name="Акцент6 6" xfId="554"/>
    <cellStyle name="Акцент6 7" xfId="555"/>
    <cellStyle name="Акцент6 8" xfId="556"/>
    <cellStyle name="Акцент6 9" xfId="557"/>
    <cellStyle name="Ввод  10" xfId="558"/>
    <cellStyle name="Ввод  11" xfId="559"/>
    <cellStyle name="Ввод  12" xfId="560"/>
    <cellStyle name="Ввод  13" xfId="561"/>
    <cellStyle name="Ввод  14" xfId="562"/>
    <cellStyle name="Ввод  15" xfId="563"/>
    <cellStyle name="Ввод  16" xfId="564"/>
    <cellStyle name="Ввод  17" xfId="565"/>
    <cellStyle name="Ввод  18" xfId="566"/>
    <cellStyle name="Ввод  19" xfId="567"/>
    <cellStyle name="Ввод  2" xfId="568"/>
    <cellStyle name="Ввод  20" xfId="569"/>
    <cellStyle name="Ввод  21" xfId="570"/>
    <cellStyle name="Ввод  22" xfId="571"/>
    <cellStyle name="Ввод  23" xfId="572"/>
    <cellStyle name="Ввод  24" xfId="573"/>
    <cellStyle name="Ввод  3" xfId="574"/>
    <cellStyle name="Ввод  4" xfId="575"/>
    <cellStyle name="Ввод  5" xfId="576"/>
    <cellStyle name="Ввод  6" xfId="577"/>
    <cellStyle name="Ввод  7" xfId="578"/>
    <cellStyle name="Ввод  8" xfId="579"/>
    <cellStyle name="Ввод  9" xfId="580"/>
    <cellStyle name="Вывод 10" xfId="581"/>
    <cellStyle name="Вывод 11" xfId="582"/>
    <cellStyle name="Вывод 12" xfId="583"/>
    <cellStyle name="Вывод 13" xfId="584"/>
    <cellStyle name="Вывод 14" xfId="585"/>
    <cellStyle name="Вывод 15" xfId="586"/>
    <cellStyle name="Вывод 16" xfId="587"/>
    <cellStyle name="Вывод 17" xfId="588"/>
    <cellStyle name="Вывод 18" xfId="589"/>
    <cellStyle name="Вывод 19" xfId="590"/>
    <cellStyle name="Вывод 2" xfId="591"/>
    <cellStyle name="Вывод 20" xfId="592"/>
    <cellStyle name="Вывод 21" xfId="593"/>
    <cellStyle name="Вывод 22" xfId="594"/>
    <cellStyle name="Вывод 23" xfId="595"/>
    <cellStyle name="Вывод 24" xfId="596"/>
    <cellStyle name="Вывод 3" xfId="597"/>
    <cellStyle name="Вывод 4" xfId="598"/>
    <cellStyle name="Вывод 5" xfId="599"/>
    <cellStyle name="Вывод 6" xfId="600"/>
    <cellStyle name="Вывод 7" xfId="601"/>
    <cellStyle name="Вывод 8" xfId="602"/>
    <cellStyle name="Вывод 9" xfId="603"/>
    <cellStyle name="Вычисление 10" xfId="604"/>
    <cellStyle name="Вычисление 11" xfId="605"/>
    <cellStyle name="Вычисление 12" xfId="606"/>
    <cellStyle name="Вычисление 13" xfId="607"/>
    <cellStyle name="Вычисление 14" xfId="608"/>
    <cellStyle name="Вычисление 15" xfId="609"/>
    <cellStyle name="Вычисление 16" xfId="610"/>
    <cellStyle name="Вычисление 17" xfId="611"/>
    <cellStyle name="Вычисление 18" xfId="612"/>
    <cellStyle name="Вычисление 19" xfId="613"/>
    <cellStyle name="Вычисление 2" xfId="614"/>
    <cellStyle name="Вычисление 20" xfId="615"/>
    <cellStyle name="Вычисление 21" xfId="616"/>
    <cellStyle name="Вычисление 22" xfId="617"/>
    <cellStyle name="Вычисление 23" xfId="618"/>
    <cellStyle name="Вычисление 24" xfId="619"/>
    <cellStyle name="Вычисление 3" xfId="620"/>
    <cellStyle name="Вычисление 4" xfId="621"/>
    <cellStyle name="Вычисление 5" xfId="622"/>
    <cellStyle name="Вычисление 6" xfId="623"/>
    <cellStyle name="Вычисление 7" xfId="624"/>
    <cellStyle name="Вычисление 8" xfId="625"/>
    <cellStyle name="Вычисление 9" xfId="626"/>
    <cellStyle name="Данные (редактируемые)" xfId="627"/>
    <cellStyle name="Данные (только для чтения)" xfId="628"/>
    <cellStyle name="Данные для удаления" xfId="629"/>
    <cellStyle name="Заголовки полей" xfId="630"/>
    <cellStyle name="Заголовки полей [печать]" xfId="631"/>
    <cellStyle name="Заголовок 1 10" xfId="632"/>
    <cellStyle name="Заголовок 1 11" xfId="633"/>
    <cellStyle name="Заголовок 1 12" xfId="634"/>
    <cellStyle name="Заголовок 1 13" xfId="635"/>
    <cellStyle name="Заголовок 1 14" xfId="636"/>
    <cellStyle name="Заголовок 1 15" xfId="637"/>
    <cellStyle name="Заголовок 1 16" xfId="638"/>
    <cellStyle name="Заголовок 1 17" xfId="639"/>
    <cellStyle name="Заголовок 1 18" xfId="640"/>
    <cellStyle name="Заголовок 1 19" xfId="641"/>
    <cellStyle name="Заголовок 1 2" xfId="642"/>
    <cellStyle name="Заголовок 1 20" xfId="643"/>
    <cellStyle name="Заголовок 1 21" xfId="644"/>
    <cellStyle name="Заголовок 1 22" xfId="645"/>
    <cellStyle name="Заголовок 1 23" xfId="646"/>
    <cellStyle name="Заголовок 1 24" xfId="647"/>
    <cellStyle name="Заголовок 1 3" xfId="648"/>
    <cellStyle name="Заголовок 1 4" xfId="649"/>
    <cellStyle name="Заголовок 1 5" xfId="650"/>
    <cellStyle name="Заголовок 1 6" xfId="651"/>
    <cellStyle name="Заголовок 1 7" xfId="652"/>
    <cellStyle name="Заголовок 1 8" xfId="653"/>
    <cellStyle name="Заголовок 1 9" xfId="654"/>
    <cellStyle name="Заголовок 2 10" xfId="655"/>
    <cellStyle name="Заголовок 2 11" xfId="656"/>
    <cellStyle name="Заголовок 2 12" xfId="657"/>
    <cellStyle name="Заголовок 2 13" xfId="658"/>
    <cellStyle name="Заголовок 2 14" xfId="659"/>
    <cellStyle name="Заголовок 2 15" xfId="660"/>
    <cellStyle name="Заголовок 2 16" xfId="661"/>
    <cellStyle name="Заголовок 2 17" xfId="662"/>
    <cellStyle name="Заголовок 2 18" xfId="663"/>
    <cellStyle name="Заголовок 2 19" xfId="664"/>
    <cellStyle name="Заголовок 2 2" xfId="665"/>
    <cellStyle name="Заголовок 2 20" xfId="666"/>
    <cellStyle name="Заголовок 2 21" xfId="667"/>
    <cellStyle name="Заголовок 2 22" xfId="668"/>
    <cellStyle name="Заголовок 2 23" xfId="669"/>
    <cellStyle name="Заголовок 2 24" xfId="670"/>
    <cellStyle name="Заголовок 2 3" xfId="671"/>
    <cellStyle name="Заголовок 2 4" xfId="672"/>
    <cellStyle name="Заголовок 2 5" xfId="673"/>
    <cellStyle name="Заголовок 2 6" xfId="674"/>
    <cellStyle name="Заголовок 2 7" xfId="675"/>
    <cellStyle name="Заголовок 2 8" xfId="676"/>
    <cellStyle name="Заголовок 2 9" xfId="677"/>
    <cellStyle name="Заголовок 3 10" xfId="678"/>
    <cellStyle name="Заголовок 3 11" xfId="679"/>
    <cellStyle name="Заголовок 3 12" xfId="680"/>
    <cellStyle name="Заголовок 3 13" xfId="681"/>
    <cellStyle name="Заголовок 3 14" xfId="682"/>
    <cellStyle name="Заголовок 3 15" xfId="683"/>
    <cellStyle name="Заголовок 3 16" xfId="684"/>
    <cellStyle name="Заголовок 3 17" xfId="685"/>
    <cellStyle name="Заголовок 3 18" xfId="686"/>
    <cellStyle name="Заголовок 3 19" xfId="687"/>
    <cellStyle name="Заголовок 3 2" xfId="688"/>
    <cellStyle name="Заголовок 3 20" xfId="689"/>
    <cellStyle name="Заголовок 3 21" xfId="690"/>
    <cellStyle name="Заголовок 3 22" xfId="691"/>
    <cellStyle name="Заголовок 3 23" xfId="692"/>
    <cellStyle name="Заголовок 3 24" xfId="693"/>
    <cellStyle name="Заголовок 3 3" xfId="694"/>
    <cellStyle name="Заголовок 3 4" xfId="695"/>
    <cellStyle name="Заголовок 3 5" xfId="696"/>
    <cellStyle name="Заголовок 3 6" xfId="697"/>
    <cellStyle name="Заголовок 3 7" xfId="698"/>
    <cellStyle name="Заголовок 3 8" xfId="699"/>
    <cellStyle name="Заголовок 3 9" xfId="700"/>
    <cellStyle name="Заголовок 4 10" xfId="701"/>
    <cellStyle name="Заголовок 4 11" xfId="702"/>
    <cellStyle name="Заголовок 4 12" xfId="703"/>
    <cellStyle name="Заголовок 4 13" xfId="704"/>
    <cellStyle name="Заголовок 4 14" xfId="705"/>
    <cellStyle name="Заголовок 4 15" xfId="706"/>
    <cellStyle name="Заголовок 4 16" xfId="707"/>
    <cellStyle name="Заголовок 4 17" xfId="708"/>
    <cellStyle name="Заголовок 4 18" xfId="709"/>
    <cellStyle name="Заголовок 4 19" xfId="710"/>
    <cellStyle name="Заголовок 4 2" xfId="711"/>
    <cellStyle name="Заголовок 4 20" xfId="712"/>
    <cellStyle name="Заголовок 4 21" xfId="713"/>
    <cellStyle name="Заголовок 4 22" xfId="714"/>
    <cellStyle name="Заголовок 4 23" xfId="715"/>
    <cellStyle name="Заголовок 4 24" xfId="716"/>
    <cellStyle name="Заголовок 4 3" xfId="717"/>
    <cellStyle name="Заголовок 4 4" xfId="718"/>
    <cellStyle name="Заголовок 4 5" xfId="719"/>
    <cellStyle name="Заголовок 4 6" xfId="720"/>
    <cellStyle name="Заголовок 4 7" xfId="721"/>
    <cellStyle name="Заголовок 4 8" xfId="722"/>
    <cellStyle name="Заголовок 4 9" xfId="723"/>
    <cellStyle name="Заголовок меры" xfId="724"/>
    <cellStyle name="Заголовок показателя [печать]" xfId="725"/>
    <cellStyle name="Заголовок показателя константы" xfId="726"/>
    <cellStyle name="Заголовок результата расчета" xfId="727"/>
    <cellStyle name="Заголовок свободного показателя" xfId="728"/>
    <cellStyle name="Значение фильтра" xfId="729"/>
    <cellStyle name="Значение фильтра [печать]" xfId="730"/>
    <cellStyle name="Информация о задаче" xfId="731"/>
    <cellStyle name="Итог 10" xfId="732"/>
    <cellStyle name="Итог 11" xfId="733"/>
    <cellStyle name="Итог 12" xfId="734"/>
    <cellStyle name="Итог 13" xfId="735"/>
    <cellStyle name="Итог 14" xfId="736"/>
    <cellStyle name="Итог 15" xfId="737"/>
    <cellStyle name="Итог 16" xfId="738"/>
    <cellStyle name="Итог 17" xfId="739"/>
    <cellStyle name="Итог 18" xfId="740"/>
    <cellStyle name="Итог 19" xfId="741"/>
    <cellStyle name="Итог 2" xfId="742"/>
    <cellStyle name="Итог 20" xfId="743"/>
    <cellStyle name="Итог 21" xfId="744"/>
    <cellStyle name="Итог 22" xfId="745"/>
    <cellStyle name="Итог 23" xfId="746"/>
    <cellStyle name="Итог 24" xfId="747"/>
    <cellStyle name="Итог 3" xfId="748"/>
    <cellStyle name="Итог 4" xfId="749"/>
    <cellStyle name="Итог 5" xfId="750"/>
    <cellStyle name="Итог 6" xfId="751"/>
    <cellStyle name="Итог 7" xfId="752"/>
    <cellStyle name="Итог 8" xfId="753"/>
    <cellStyle name="Итог 9" xfId="754"/>
    <cellStyle name="Контрольная ячейка 10" xfId="755"/>
    <cellStyle name="Контрольная ячейка 11" xfId="756"/>
    <cellStyle name="Контрольная ячейка 12" xfId="757"/>
    <cellStyle name="Контрольная ячейка 13" xfId="758"/>
    <cellStyle name="Контрольная ячейка 14" xfId="759"/>
    <cellStyle name="Контрольная ячейка 15" xfId="760"/>
    <cellStyle name="Контрольная ячейка 16" xfId="761"/>
    <cellStyle name="Контрольная ячейка 17" xfId="762"/>
    <cellStyle name="Контрольная ячейка 18" xfId="763"/>
    <cellStyle name="Контрольная ячейка 19" xfId="764"/>
    <cellStyle name="Контрольная ячейка 2" xfId="765"/>
    <cellStyle name="Контрольная ячейка 20" xfId="766"/>
    <cellStyle name="Контрольная ячейка 21" xfId="767"/>
    <cellStyle name="Контрольная ячейка 22" xfId="768"/>
    <cellStyle name="Контрольная ячейка 23" xfId="769"/>
    <cellStyle name="Контрольная ячейка 24" xfId="770"/>
    <cellStyle name="Контрольная ячейка 3" xfId="771"/>
    <cellStyle name="Контрольная ячейка 4" xfId="772"/>
    <cellStyle name="Контрольная ячейка 5" xfId="773"/>
    <cellStyle name="Контрольная ячейка 6" xfId="774"/>
    <cellStyle name="Контрольная ячейка 7" xfId="775"/>
    <cellStyle name="Контрольная ячейка 8" xfId="776"/>
    <cellStyle name="Контрольная ячейка 9" xfId="777"/>
    <cellStyle name="Название 10" xfId="778"/>
    <cellStyle name="Название 11" xfId="779"/>
    <cellStyle name="Название 12" xfId="780"/>
    <cellStyle name="Название 13" xfId="781"/>
    <cellStyle name="Название 14" xfId="782"/>
    <cellStyle name="Название 15" xfId="783"/>
    <cellStyle name="Название 16" xfId="784"/>
    <cellStyle name="Название 17" xfId="785"/>
    <cellStyle name="Название 18" xfId="786"/>
    <cellStyle name="Название 19" xfId="787"/>
    <cellStyle name="Название 2" xfId="788"/>
    <cellStyle name="Название 20" xfId="789"/>
    <cellStyle name="Название 21" xfId="790"/>
    <cellStyle name="Название 22" xfId="791"/>
    <cellStyle name="Название 23" xfId="792"/>
    <cellStyle name="Название 24" xfId="793"/>
    <cellStyle name="Название 3" xfId="794"/>
    <cellStyle name="Название 4" xfId="795"/>
    <cellStyle name="Название 5" xfId="796"/>
    <cellStyle name="Название 6" xfId="797"/>
    <cellStyle name="Название 7" xfId="798"/>
    <cellStyle name="Название 8" xfId="799"/>
    <cellStyle name="Название 9" xfId="800"/>
    <cellStyle name="Нейтральный 10" xfId="801"/>
    <cellStyle name="Нейтральный 11" xfId="802"/>
    <cellStyle name="Нейтральный 12" xfId="803"/>
    <cellStyle name="Нейтральный 13" xfId="804"/>
    <cellStyle name="Нейтральный 14" xfId="805"/>
    <cellStyle name="Нейтральный 15" xfId="806"/>
    <cellStyle name="Нейтральный 16" xfId="807"/>
    <cellStyle name="Нейтральный 17" xfId="808"/>
    <cellStyle name="Нейтральный 18" xfId="809"/>
    <cellStyle name="Нейтральный 19" xfId="810"/>
    <cellStyle name="Нейтральный 2" xfId="811"/>
    <cellStyle name="Нейтральный 20" xfId="812"/>
    <cellStyle name="Нейтральный 21" xfId="813"/>
    <cellStyle name="Нейтральный 22" xfId="814"/>
    <cellStyle name="Нейтральный 23" xfId="815"/>
    <cellStyle name="Нейтральный 24" xfId="816"/>
    <cellStyle name="Нейтральный 3" xfId="817"/>
    <cellStyle name="Нейтральный 4" xfId="818"/>
    <cellStyle name="Нейтральный 5" xfId="819"/>
    <cellStyle name="Нейтральный 6" xfId="820"/>
    <cellStyle name="Нейтральный 7" xfId="821"/>
    <cellStyle name="Нейтральный 8" xfId="822"/>
    <cellStyle name="Нейтральный 9" xfId="823"/>
    <cellStyle name="Обычный" xfId="0" builtinId="0"/>
    <cellStyle name="Обычный 10" xfId="824"/>
    <cellStyle name="Обычный 11" xfId="825"/>
    <cellStyle name="Обычный 11 2" xfId="826"/>
    <cellStyle name="Обычный 12" xfId="827"/>
    <cellStyle name="Обычный 12 2" xfId="828"/>
    <cellStyle name="Обычный 13" xfId="829"/>
    <cellStyle name="Обычный 14" xfId="830"/>
    <cellStyle name="Обычный 15" xfId="831"/>
    <cellStyle name="Обычный 16" xfId="832"/>
    <cellStyle name="Обычный 17" xfId="833"/>
    <cellStyle name="Обычный 18" xfId="834"/>
    <cellStyle name="Обычный 19" xfId="835"/>
    <cellStyle name="Обычный 2" xfId="836"/>
    <cellStyle name="Обычный 2 2" xfId="837"/>
    <cellStyle name="Обычный 2 2 2" xfId="838"/>
    <cellStyle name="Обычный 2 2 3" xfId="839"/>
    <cellStyle name="Обычный 2 24" xfId="840"/>
    <cellStyle name="Обычный 2 24 2" xfId="841"/>
    <cellStyle name="Обычный 2 3" xfId="842"/>
    <cellStyle name="Обычный 2 3 2" xfId="843"/>
    <cellStyle name="Обычный 2 4" xfId="844"/>
    <cellStyle name="Обычный 2 5" xfId="1"/>
    <cellStyle name="Обычный 2 6" xfId="845"/>
    <cellStyle name="Обычный 2 7" xfId="846"/>
    <cellStyle name="Обычный 2 8" xfId="847"/>
    <cellStyle name="Обычный 20" xfId="848"/>
    <cellStyle name="Обычный 21" xfId="849"/>
    <cellStyle name="Обычный 22" xfId="850"/>
    <cellStyle name="Обычный 23" xfId="851"/>
    <cellStyle name="Обычный 24" xfId="2"/>
    <cellStyle name="Обычный 25" xfId="852"/>
    <cellStyle name="Обычный 26" xfId="853"/>
    <cellStyle name="Обычный 27" xfId="854"/>
    <cellStyle name="Обычный 28" xfId="855"/>
    <cellStyle name="Обычный 29" xfId="856"/>
    <cellStyle name="Обычный 3" xfId="857"/>
    <cellStyle name="Обычный 3 2" xfId="858"/>
    <cellStyle name="Обычный 3 2 2" xfId="859"/>
    <cellStyle name="Обычный 3 2 2 2 2" xfId="860"/>
    <cellStyle name="Обычный 3 2 3" xfId="861"/>
    <cellStyle name="Обычный 3 3" xfId="862"/>
    <cellStyle name="Обычный 3 4" xfId="863"/>
    <cellStyle name="Обычный 3 5" xfId="4"/>
    <cellStyle name="Обычный 3 6" xfId="864"/>
    <cellStyle name="Обычный 30" xfId="865"/>
    <cellStyle name="Обычный 31" xfId="866"/>
    <cellStyle name="Обычный 32" xfId="867"/>
    <cellStyle name="Обычный 33" xfId="868"/>
    <cellStyle name="Обычный 34" xfId="869"/>
    <cellStyle name="Обычный 35" xfId="870"/>
    <cellStyle name="Обычный 36" xfId="871"/>
    <cellStyle name="Обычный 37" xfId="872"/>
    <cellStyle name="Обычный 4" xfId="873"/>
    <cellStyle name="Обычный 4 2" xfId="874"/>
    <cellStyle name="Обычный 4 3" xfId="875"/>
    <cellStyle name="Обычный 5" xfId="876"/>
    <cellStyle name="Обычный 5 2" xfId="877"/>
    <cellStyle name="Обычный 6" xfId="878"/>
    <cellStyle name="Обычный 6 2" xfId="879"/>
    <cellStyle name="Обычный 6 2 2" xfId="880"/>
    <cellStyle name="Обычный 6 2 3" xfId="881"/>
    <cellStyle name="Обычный 6 3" xfId="882"/>
    <cellStyle name="Обычный 6 4" xfId="883"/>
    <cellStyle name="Обычный 6 5" xfId="884"/>
    <cellStyle name="Обычный 7" xfId="885"/>
    <cellStyle name="Обычный 7 2" xfId="886"/>
    <cellStyle name="Обычный 7 3" xfId="887"/>
    <cellStyle name="Обычный 8" xfId="888"/>
    <cellStyle name="Обычный 9" xfId="889"/>
    <cellStyle name="Отдельная ячейка" xfId="890"/>
    <cellStyle name="Отдельная ячейка - константа" xfId="891"/>
    <cellStyle name="Отдельная ячейка - константа [печать]" xfId="892"/>
    <cellStyle name="Отдельная ячейка [печать]" xfId="893"/>
    <cellStyle name="Отдельная ячейка-результат" xfId="894"/>
    <cellStyle name="Отдельная ячейка-результат [печать]" xfId="895"/>
    <cellStyle name="Плохой 10" xfId="896"/>
    <cellStyle name="Плохой 11" xfId="897"/>
    <cellStyle name="Плохой 12" xfId="898"/>
    <cellStyle name="Плохой 13" xfId="899"/>
    <cellStyle name="Плохой 14" xfId="900"/>
    <cellStyle name="Плохой 15" xfId="901"/>
    <cellStyle name="Плохой 16" xfId="902"/>
    <cellStyle name="Плохой 17" xfId="903"/>
    <cellStyle name="Плохой 18" xfId="904"/>
    <cellStyle name="Плохой 19" xfId="905"/>
    <cellStyle name="Плохой 2" xfId="906"/>
    <cellStyle name="Плохой 20" xfId="907"/>
    <cellStyle name="Плохой 21" xfId="908"/>
    <cellStyle name="Плохой 22" xfId="909"/>
    <cellStyle name="Плохой 23" xfId="910"/>
    <cellStyle name="Плохой 24" xfId="911"/>
    <cellStyle name="Плохой 3" xfId="912"/>
    <cellStyle name="Плохой 4" xfId="913"/>
    <cellStyle name="Плохой 5" xfId="914"/>
    <cellStyle name="Плохой 6" xfId="915"/>
    <cellStyle name="Плохой 7" xfId="916"/>
    <cellStyle name="Плохой 8" xfId="917"/>
    <cellStyle name="Плохой 9" xfId="918"/>
    <cellStyle name="Пояснение 10" xfId="919"/>
    <cellStyle name="Пояснение 11" xfId="920"/>
    <cellStyle name="Пояснение 12" xfId="921"/>
    <cellStyle name="Пояснение 13" xfId="922"/>
    <cellStyle name="Пояснение 14" xfId="923"/>
    <cellStyle name="Пояснение 15" xfId="924"/>
    <cellStyle name="Пояснение 16" xfId="925"/>
    <cellStyle name="Пояснение 17" xfId="926"/>
    <cellStyle name="Пояснение 18" xfId="927"/>
    <cellStyle name="Пояснение 19" xfId="928"/>
    <cellStyle name="Пояснение 2" xfId="929"/>
    <cellStyle name="Пояснение 20" xfId="930"/>
    <cellStyle name="Пояснение 21" xfId="931"/>
    <cellStyle name="Пояснение 22" xfId="932"/>
    <cellStyle name="Пояснение 23" xfId="933"/>
    <cellStyle name="Пояснение 24" xfId="934"/>
    <cellStyle name="Пояснение 3" xfId="935"/>
    <cellStyle name="Пояснение 4" xfId="936"/>
    <cellStyle name="Пояснение 5" xfId="937"/>
    <cellStyle name="Пояснение 6" xfId="938"/>
    <cellStyle name="Пояснение 7" xfId="939"/>
    <cellStyle name="Пояснение 8" xfId="940"/>
    <cellStyle name="Пояснение 9" xfId="941"/>
    <cellStyle name="Примечание 10" xfId="942"/>
    <cellStyle name="Примечание 11" xfId="943"/>
    <cellStyle name="Примечание 12" xfId="944"/>
    <cellStyle name="Примечание 13" xfId="945"/>
    <cellStyle name="Примечание 14" xfId="946"/>
    <cellStyle name="Примечание 15" xfId="947"/>
    <cellStyle name="Примечание 16" xfId="948"/>
    <cellStyle name="Примечание 17" xfId="949"/>
    <cellStyle name="Примечание 18" xfId="950"/>
    <cellStyle name="Примечание 19" xfId="951"/>
    <cellStyle name="Примечание 2" xfId="952"/>
    <cellStyle name="Примечание 20" xfId="953"/>
    <cellStyle name="Примечание 21" xfId="954"/>
    <cellStyle name="Примечание 22" xfId="955"/>
    <cellStyle name="Примечание 23" xfId="956"/>
    <cellStyle name="Примечание 24" xfId="957"/>
    <cellStyle name="Примечание 3" xfId="958"/>
    <cellStyle name="Примечание 3 2" xfId="959"/>
    <cellStyle name="Примечание 4" xfId="960"/>
    <cellStyle name="Примечание 5" xfId="961"/>
    <cellStyle name="Примечание 6" xfId="962"/>
    <cellStyle name="Примечание 7" xfId="963"/>
    <cellStyle name="Примечание 8" xfId="964"/>
    <cellStyle name="Примечание 9" xfId="965"/>
    <cellStyle name="Процентный 3" xfId="966"/>
    <cellStyle name="Свойства элементов измерения" xfId="967"/>
    <cellStyle name="Свойства элементов измерения [печать]" xfId="968"/>
    <cellStyle name="Связанная ячейка 10" xfId="969"/>
    <cellStyle name="Связанная ячейка 11" xfId="970"/>
    <cellStyle name="Связанная ячейка 12" xfId="971"/>
    <cellStyle name="Связанная ячейка 13" xfId="972"/>
    <cellStyle name="Связанная ячейка 14" xfId="973"/>
    <cellStyle name="Связанная ячейка 15" xfId="974"/>
    <cellStyle name="Связанная ячейка 16" xfId="975"/>
    <cellStyle name="Связанная ячейка 17" xfId="976"/>
    <cellStyle name="Связанная ячейка 18" xfId="977"/>
    <cellStyle name="Связанная ячейка 19" xfId="978"/>
    <cellStyle name="Связанная ячейка 2" xfId="979"/>
    <cellStyle name="Связанная ячейка 20" xfId="980"/>
    <cellStyle name="Связанная ячейка 21" xfId="981"/>
    <cellStyle name="Связанная ячейка 22" xfId="982"/>
    <cellStyle name="Связанная ячейка 23" xfId="983"/>
    <cellStyle name="Связанная ячейка 24" xfId="984"/>
    <cellStyle name="Связанная ячейка 3" xfId="985"/>
    <cellStyle name="Связанная ячейка 4" xfId="986"/>
    <cellStyle name="Связанная ячейка 5" xfId="987"/>
    <cellStyle name="Связанная ячейка 6" xfId="988"/>
    <cellStyle name="Связанная ячейка 7" xfId="989"/>
    <cellStyle name="Связанная ячейка 8" xfId="990"/>
    <cellStyle name="Связанная ячейка 9" xfId="991"/>
    <cellStyle name="Текст предупреждения 10" xfId="992"/>
    <cellStyle name="Текст предупреждения 11" xfId="993"/>
    <cellStyle name="Текст предупреждения 12" xfId="994"/>
    <cellStyle name="Текст предупреждения 13" xfId="995"/>
    <cellStyle name="Текст предупреждения 14" xfId="996"/>
    <cellStyle name="Текст предупреждения 15" xfId="997"/>
    <cellStyle name="Текст предупреждения 16" xfId="998"/>
    <cellStyle name="Текст предупреждения 17" xfId="999"/>
    <cellStyle name="Текст предупреждения 18" xfId="1000"/>
    <cellStyle name="Текст предупреждения 19" xfId="1001"/>
    <cellStyle name="Текст предупреждения 2" xfId="1002"/>
    <cellStyle name="Текст предупреждения 20" xfId="1003"/>
    <cellStyle name="Текст предупреждения 21" xfId="1004"/>
    <cellStyle name="Текст предупреждения 22" xfId="1005"/>
    <cellStyle name="Текст предупреждения 23" xfId="1006"/>
    <cellStyle name="Текст предупреждения 24" xfId="1007"/>
    <cellStyle name="Текст предупреждения 3" xfId="1008"/>
    <cellStyle name="Текст предупреждения 4" xfId="1009"/>
    <cellStyle name="Текст предупреждения 5" xfId="1010"/>
    <cellStyle name="Текст предупреждения 6" xfId="1011"/>
    <cellStyle name="Текст предупреждения 7" xfId="1012"/>
    <cellStyle name="Текст предупреждения 8" xfId="1013"/>
    <cellStyle name="Текст предупреждения 9" xfId="1014"/>
    <cellStyle name="Финансовый 2" xfId="1015"/>
    <cellStyle name="Финансовый 2 2" xfId="1016"/>
    <cellStyle name="Финансовый 2 3" xfId="1017"/>
    <cellStyle name="Финансовый 3" xfId="3"/>
    <cellStyle name="Финансовый 3 2" xfId="1018"/>
    <cellStyle name="Финансовый 4" xfId="1019"/>
    <cellStyle name="Финансовый 5" xfId="1020"/>
    <cellStyle name="Финансовый 6" xfId="1021"/>
    <cellStyle name="Финансовый 7" xfId="1022"/>
    <cellStyle name="Хороший 10" xfId="1023"/>
    <cellStyle name="Хороший 11" xfId="1024"/>
    <cellStyle name="Хороший 12" xfId="1025"/>
    <cellStyle name="Хороший 13" xfId="1026"/>
    <cellStyle name="Хороший 14" xfId="1027"/>
    <cellStyle name="Хороший 15" xfId="1028"/>
    <cellStyle name="Хороший 16" xfId="1029"/>
    <cellStyle name="Хороший 17" xfId="1030"/>
    <cellStyle name="Хороший 18" xfId="1031"/>
    <cellStyle name="Хороший 19" xfId="1032"/>
    <cellStyle name="Хороший 2" xfId="1033"/>
    <cellStyle name="Хороший 20" xfId="1034"/>
    <cellStyle name="Хороший 21" xfId="1035"/>
    <cellStyle name="Хороший 22" xfId="1036"/>
    <cellStyle name="Хороший 23" xfId="1037"/>
    <cellStyle name="Хороший 24" xfId="1038"/>
    <cellStyle name="Хороший 3" xfId="1039"/>
    <cellStyle name="Хороший 4" xfId="1040"/>
    <cellStyle name="Хороший 5" xfId="1041"/>
    <cellStyle name="Хороший 6" xfId="1042"/>
    <cellStyle name="Хороший 7" xfId="1043"/>
    <cellStyle name="Хороший 8" xfId="1044"/>
    <cellStyle name="Хороший 9" xfId="1045"/>
    <cellStyle name="Элементы осей" xfId="1046"/>
    <cellStyle name="Элементы осей [печать]" xfId="10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oyanAA\Desktop\&#1040;&#1051;&#1048;&#1057;&#1071;\&#1054;&#1073;&#1088;&#1072;&#1079;&#1086;&#1074;&#1072;&#1085;&#1080;&#1077;\&#1055;&#1088;&#1086;&#1077;&#1082;&#1090;%20&#1073;&#1102;&#1076;&#1078;&#1077;&#1090;&#1072;%20&#1085;&#1072;%202018-2020%20&#1075;&#1086;&#1076;&#1099;\&#1056;&#1086;&#1076;&#1087;&#1083;&#1072;&#1090;&#1072;%20&#1085;&#1072;%202018%20&#1075;&#1086;&#1076;\&#1056;&#1072;&#1089;&#1095;&#1077;&#1090;%20&#1082;&#1086;&#1084;&#1087;&#1077;&#1085;&#1089;&#1072;&#1094;&#1080;&#1080;%20&#1088;&#1086;&#1076;&#1087;&#1083;&#1072;&#1090;&#1099;%20&#1085;&#1072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2017г."/>
      <sheetName val="свод 2017 6 мес"/>
      <sheetName val="на 124дня"/>
      <sheetName val="2017 на 7 мес"/>
      <sheetName val="Лист1"/>
      <sheetName val="ожидаемое исполнение за 2016"/>
      <sheetName val="свод 2016"/>
      <sheetName val="Лист3"/>
      <sheetName val="на уточнение нояб"/>
      <sheetName val="частные"/>
      <sheetName val="исп 2016"/>
      <sheetName val="по сетям детодни"/>
      <sheetName val="плата родит"/>
    </sheetNames>
    <sheetDataSet>
      <sheetData sheetId="0">
        <row r="10">
          <cell r="G10">
            <v>1800</v>
          </cell>
        </row>
        <row r="157">
          <cell r="A157">
            <v>1</v>
          </cell>
          <cell r="G157">
            <v>2800</v>
          </cell>
        </row>
        <row r="197">
          <cell r="A197">
            <v>4</v>
          </cell>
        </row>
        <row r="207">
          <cell r="A207">
            <v>8</v>
          </cell>
        </row>
        <row r="226">
          <cell r="A226">
            <v>7</v>
          </cell>
        </row>
        <row r="227">
          <cell r="G227">
            <v>2886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X6">
            <v>3063.0999999999995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2"/>
  <sheetViews>
    <sheetView tabSelected="1" view="pageBreakPreview" topLeftCell="B1" zoomScaleNormal="85" zoomScaleSheetLayoutView="100" workbookViewId="0">
      <selection activeCell="L9" sqref="L9"/>
    </sheetView>
  </sheetViews>
  <sheetFormatPr defaultRowHeight="15" x14ac:dyDescent="0.25"/>
  <cols>
    <col min="1" max="1" width="22.42578125" style="2" customWidth="1"/>
    <col min="2" max="2" width="15.5703125" style="2" customWidth="1"/>
    <col min="3" max="6" width="9.85546875" style="2" customWidth="1"/>
    <col min="7" max="7" width="11.7109375" style="2" customWidth="1"/>
    <col min="8" max="10" width="9.140625" style="2"/>
    <col min="11" max="11" width="15.28515625" style="2" customWidth="1"/>
    <col min="12" max="12" width="15.7109375" style="2" customWidth="1"/>
    <col min="13" max="13" width="14.28515625" style="2" customWidth="1"/>
    <col min="14" max="14" width="16.28515625" style="2" customWidth="1"/>
    <col min="15" max="15" width="14.5703125" style="11" customWidth="1"/>
    <col min="16" max="16" width="12.140625" style="11" customWidth="1"/>
    <col min="17" max="17" width="13.42578125" style="11" customWidth="1"/>
    <col min="18" max="18" width="12.140625" style="11" customWidth="1"/>
    <col min="19" max="16384" width="9.140625" style="2"/>
  </cols>
  <sheetData>
    <row r="1" spans="1:18" ht="29.45" customHeight="1" x14ac:dyDescent="0.2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</row>
    <row r="2" spans="1:18" ht="36.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</row>
    <row r="3" spans="1:18" ht="90" customHeight="1" x14ac:dyDescent="0.2">
      <c r="A3" s="21" t="s">
        <v>0</v>
      </c>
      <c r="B3" s="21" t="s">
        <v>1</v>
      </c>
      <c r="C3" s="21" t="s">
        <v>2</v>
      </c>
      <c r="D3" s="21"/>
      <c r="E3" s="21"/>
      <c r="F3" s="21"/>
      <c r="G3" s="4" t="s">
        <v>3</v>
      </c>
      <c r="H3" s="22" t="s">
        <v>4</v>
      </c>
      <c r="I3" s="22"/>
      <c r="J3" s="22"/>
      <c r="K3" s="22" t="s">
        <v>5</v>
      </c>
      <c r="L3" s="23" t="s">
        <v>6</v>
      </c>
      <c r="M3" s="24"/>
      <c r="N3" s="25"/>
      <c r="O3" s="26" t="s">
        <v>7</v>
      </c>
      <c r="P3" s="27" t="s">
        <v>6</v>
      </c>
      <c r="Q3" s="28"/>
      <c r="R3" s="29"/>
    </row>
    <row r="4" spans="1:18" ht="51" x14ac:dyDescent="0.2">
      <c r="A4" s="21"/>
      <c r="B4" s="21"/>
      <c r="C4" s="4" t="s">
        <v>8</v>
      </c>
      <c r="D4" s="4" t="s">
        <v>9</v>
      </c>
      <c r="E4" s="4" t="s">
        <v>10</v>
      </c>
      <c r="F4" s="13" t="s">
        <v>11</v>
      </c>
      <c r="G4" s="4" t="s">
        <v>12</v>
      </c>
      <c r="H4" s="4" t="s">
        <v>8</v>
      </c>
      <c r="I4" s="4" t="s">
        <v>9</v>
      </c>
      <c r="J4" s="4" t="s">
        <v>10</v>
      </c>
      <c r="K4" s="22"/>
      <c r="L4" s="5">
        <v>0.2</v>
      </c>
      <c r="M4" s="5">
        <v>0.5</v>
      </c>
      <c r="N4" s="5">
        <v>0.7</v>
      </c>
      <c r="O4" s="26"/>
      <c r="P4" s="5">
        <v>0.2</v>
      </c>
      <c r="Q4" s="5">
        <v>0.5</v>
      </c>
      <c r="R4" s="5">
        <v>0.7</v>
      </c>
    </row>
    <row r="5" spans="1:18" ht="15.75" x14ac:dyDescent="0.2">
      <c r="A5" s="14" t="s">
        <v>13</v>
      </c>
      <c r="B5" s="6">
        <v>10</v>
      </c>
      <c r="C5" s="6">
        <v>205</v>
      </c>
      <c r="D5" s="6">
        <v>230</v>
      </c>
      <c r="E5" s="6">
        <v>238</v>
      </c>
      <c r="F5" s="6">
        <f>SUM(C5:E5)</f>
        <v>673</v>
      </c>
      <c r="G5" s="7">
        <f>SUM('[1]на 2017г.'!G10)</f>
        <v>1800</v>
      </c>
      <c r="H5" s="7">
        <f>SUM(G5*0.2)</f>
        <v>360</v>
      </c>
      <c r="I5" s="7">
        <f>SUM(G5*0.5)</f>
        <v>900</v>
      </c>
      <c r="J5" s="7">
        <f>SUM(G5*0.7)</f>
        <v>1260</v>
      </c>
      <c r="K5" s="8">
        <f>SUM(L5:N5)</f>
        <v>580680</v>
      </c>
      <c r="L5" s="8">
        <f>SUM(C5*H5)</f>
        <v>73800</v>
      </c>
      <c r="M5" s="8">
        <f t="shared" ref="M5:N20" si="0">SUM(D5*I5)</f>
        <v>207000</v>
      </c>
      <c r="N5" s="8">
        <f t="shared" si="0"/>
        <v>299880</v>
      </c>
      <c r="O5" s="15">
        <f>ROUND(SUM(P5:R5),1)</f>
        <v>3495.3</v>
      </c>
      <c r="P5" s="8">
        <f>ROUND(SUM(L5/20.6*124)/1000,1)</f>
        <v>444.2</v>
      </c>
      <c r="Q5" s="8">
        <f>ROUND(SUM(M5/20.6*124)/1000,1)</f>
        <v>1246</v>
      </c>
      <c r="R5" s="8">
        <f>ROUND(SUM(N5/20.6*124)/1000,1)</f>
        <v>1805.1</v>
      </c>
    </row>
    <row r="6" spans="1:18" ht="17.45" customHeight="1" x14ac:dyDescent="0.2">
      <c r="A6" s="14" t="s">
        <v>14</v>
      </c>
      <c r="B6" s="6">
        <v>13</v>
      </c>
      <c r="C6" s="6">
        <v>345</v>
      </c>
      <c r="D6" s="6">
        <v>314</v>
      </c>
      <c r="E6" s="6">
        <v>293</v>
      </c>
      <c r="F6" s="6">
        <f t="shared" ref="F6:F23" si="1">SUM(C6:E6)</f>
        <v>952</v>
      </c>
      <c r="G6" s="7">
        <v>2300</v>
      </c>
      <c r="H6" s="7">
        <f t="shared" ref="H6:H23" si="2">SUM(G6*0.2)</f>
        <v>460</v>
      </c>
      <c r="I6" s="7">
        <f t="shared" ref="I6:I23" si="3">SUM(G6*0.5)</f>
        <v>1150</v>
      </c>
      <c r="J6" s="7">
        <f t="shared" ref="J6:J23" si="4">SUM(G6*0.7)</f>
        <v>1610</v>
      </c>
      <c r="K6" s="8">
        <f t="shared" ref="K6:K23" si="5">SUM(L6:N6)</f>
        <v>991530</v>
      </c>
      <c r="L6" s="8">
        <f>SUM(C6*H6)</f>
        <v>158700</v>
      </c>
      <c r="M6" s="8">
        <f t="shared" si="0"/>
        <v>361100</v>
      </c>
      <c r="N6" s="8">
        <f t="shared" si="0"/>
        <v>471730</v>
      </c>
      <c r="O6" s="15">
        <f t="shared" ref="O6:O23" si="6">ROUND(SUM(P6:R6),1)</f>
        <v>5968.4</v>
      </c>
      <c r="P6" s="8">
        <f t="shared" ref="P6:R23" si="7">ROUND(SUM(L6/20.6*124)/1000,1)</f>
        <v>955.3</v>
      </c>
      <c r="Q6" s="8">
        <f t="shared" si="7"/>
        <v>2173.6</v>
      </c>
      <c r="R6" s="8">
        <f t="shared" si="7"/>
        <v>2839.5</v>
      </c>
    </row>
    <row r="7" spans="1:18" ht="15.75" x14ac:dyDescent="0.2">
      <c r="A7" s="14" t="s">
        <v>15</v>
      </c>
      <c r="B7" s="6">
        <v>18</v>
      </c>
      <c r="C7" s="6">
        <v>799</v>
      </c>
      <c r="D7" s="6">
        <v>863</v>
      </c>
      <c r="E7" s="6">
        <v>800</v>
      </c>
      <c r="F7" s="6">
        <f t="shared" si="1"/>
        <v>2462</v>
      </c>
      <c r="G7" s="7">
        <v>1595</v>
      </c>
      <c r="H7" s="7">
        <f t="shared" si="2"/>
        <v>319</v>
      </c>
      <c r="I7" s="7">
        <f t="shared" si="3"/>
        <v>797.5</v>
      </c>
      <c r="J7" s="7">
        <f t="shared" si="4"/>
        <v>1116.5</v>
      </c>
      <c r="K7" s="8">
        <f t="shared" si="5"/>
        <v>1836323.5</v>
      </c>
      <c r="L7" s="8">
        <f t="shared" ref="L7:L23" si="8">SUM(C7*H7)</f>
        <v>254881</v>
      </c>
      <c r="M7" s="8">
        <f t="shared" si="0"/>
        <v>688242.5</v>
      </c>
      <c r="N7" s="8">
        <f t="shared" si="0"/>
        <v>893200</v>
      </c>
      <c r="O7" s="15">
        <f t="shared" si="6"/>
        <v>11053.5</v>
      </c>
      <c r="P7" s="8">
        <f t="shared" si="7"/>
        <v>1534.2</v>
      </c>
      <c r="Q7" s="8">
        <f t="shared" si="7"/>
        <v>4142.8</v>
      </c>
      <c r="R7" s="8">
        <f t="shared" si="7"/>
        <v>5376.5</v>
      </c>
    </row>
    <row r="8" spans="1:18" ht="15.75" x14ac:dyDescent="0.2">
      <c r="A8" s="14" t="s">
        <v>16</v>
      </c>
      <c r="B8" s="6">
        <v>13</v>
      </c>
      <c r="C8" s="6">
        <v>392</v>
      </c>
      <c r="D8" s="6">
        <v>392</v>
      </c>
      <c r="E8" s="6">
        <v>378</v>
      </c>
      <c r="F8" s="6">
        <f t="shared" si="1"/>
        <v>1162</v>
      </c>
      <c r="G8" s="7">
        <v>1658.6</v>
      </c>
      <c r="H8" s="7">
        <f t="shared" si="2"/>
        <v>331.72</v>
      </c>
      <c r="I8" s="7">
        <f t="shared" si="3"/>
        <v>829.3</v>
      </c>
      <c r="J8" s="7">
        <f t="shared" si="4"/>
        <v>1161.0199999999998</v>
      </c>
      <c r="K8" s="8">
        <f t="shared" si="5"/>
        <v>893985.39999999991</v>
      </c>
      <c r="L8" s="8">
        <f t="shared" si="8"/>
        <v>130034.24000000001</v>
      </c>
      <c r="M8" s="8">
        <f t="shared" si="0"/>
        <v>325085.59999999998</v>
      </c>
      <c r="N8" s="8">
        <f t="shared" si="0"/>
        <v>438865.55999999988</v>
      </c>
      <c r="O8" s="15">
        <f t="shared" si="6"/>
        <v>5381.2</v>
      </c>
      <c r="P8" s="8">
        <f t="shared" si="7"/>
        <v>782.7</v>
      </c>
      <c r="Q8" s="8">
        <f t="shared" si="7"/>
        <v>1956.8</v>
      </c>
      <c r="R8" s="8">
        <f t="shared" si="7"/>
        <v>2641.7</v>
      </c>
    </row>
    <row r="9" spans="1:18" ht="15.75" x14ac:dyDescent="0.2">
      <c r="A9" s="14" t="s">
        <v>17</v>
      </c>
      <c r="B9" s="9">
        <v>17</v>
      </c>
      <c r="C9" s="9">
        <v>785</v>
      </c>
      <c r="D9" s="9">
        <v>706</v>
      </c>
      <c r="E9" s="9">
        <v>616</v>
      </c>
      <c r="F9" s="6">
        <f t="shared" si="1"/>
        <v>2107</v>
      </c>
      <c r="G9" s="7">
        <v>2562.5</v>
      </c>
      <c r="H9" s="7">
        <f t="shared" si="2"/>
        <v>512.5</v>
      </c>
      <c r="I9" s="7">
        <f t="shared" si="3"/>
        <v>1281.25</v>
      </c>
      <c r="J9" s="7">
        <f t="shared" si="4"/>
        <v>1793.7499999999998</v>
      </c>
      <c r="K9" s="8">
        <f t="shared" si="5"/>
        <v>2411825</v>
      </c>
      <c r="L9" s="8">
        <f t="shared" si="8"/>
        <v>402312.5</v>
      </c>
      <c r="M9" s="8">
        <f t="shared" si="0"/>
        <v>904562.5</v>
      </c>
      <c r="N9" s="8">
        <f t="shared" si="0"/>
        <v>1104949.9999999998</v>
      </c>
      <c r="O9" s="15">
        <f t="shared" si="6"/>
        <v>14517.8</v>
      </c>
      <c r="P9" s="8">
        <f t="shared" si="7"/>
        <v>2421.6999999999998</v>
      </c>
      <c r="Q9" s="8">
        <f t="shared" si="7"/>
        <v>5444.9</v>
      </c>
      <c r="R9" s="8">
        <f t="shared" si="7"/>
        <v>6651.2</v>
      </c>
    </row>
    <row r="10" spans="1:18" ht="19.899999999999999" customHeight="1" x14ac:dyDescent="0.2">
      <c r="A10" s="14" t="s">
        <v>18</v>
      </c>
      <c r="B10" s="6">
        <v>7</v>
      </c>
      <c r="C10" s="6">
        <v>211</v>
      </c>
      <c r="D10" s="6">
        <v>158</v>
      </c>
      <c r="E10" s="6">
        <v>137</v>
      </c>
      <c r="F10" s="6">
        <f t="shared" si="1"/>
        <v>506</v>
      </c>
      <c r="G10" s="7">
        <v>2560</v>
      </c>
      <c r="H10" s="7">
        <f t="shared" si="2"/>
        <v>512</v>
      </c>
      <c r="I10" s="7">
        <f t="shared" si="3"/>
        <v>1280</v>
      </c>
      <c r="J10" s="7">
        <f t="shared" si="4"/>
        <v>1792</v>
      </c>
      <c r="K10" s="8">
        <f t="shared" si="5"/>
        <v>555776</v>
      </c>
      <c r="L10" s="8">
        <f t="shared" si="8"/>
        <v>108032</v>
      </c>
      <c r="M10" s="8">
        <f t="shared" si="0"/>
        <v>202240</v>
      </c>
      <c r="N10" s="8">
        <f t="shared" si="0"/>
        <v>245504</v>
      </c>
      <c r="O10" s="15">
        <f t="shared" si="6"/>
        <v>3345.5</v>
      </c>
      <c r="P10" s="8">
        <f t="shared" si="7"/>
        <v>650.29999999999995</v>
      </c>
      <c r="Q10" s="8">
        <f t="shared" si="7"/>
        <v>1217.4000000000001</v>
      </c>
      <c r="R10" s="8">
        <f t="shared" si="7"/>
        <v>1477.8</v>
      </c>
    </row>
    <row r="11" spans="1:18" ht="15.75" x14ac:dyDescent="0.2">
      <c r="A11" s="14" t="s">
        <v>19</v>
      </c>
      <c r="B11" s="6">
        <v>9</v>
      </c>
      <c r="C11" s="10">
        <v>200</v>
      </c>
      <c r="D11" s="10">
        <v>228</v>
      </c>
      <c r="E11" s="10">
        <v>268</v>
      </c>
      <c r="F11" s="6">
        <f t="shared" si="1"/>
        <v>696</v>
      </c>
      <c r="G11" s="7">
        <v>1800</v>
      </c>
      <c r="H11" s="7">
        <f t="shared" si="2"/>
        <v>360</v>
      </c>
      <c r="I11" s="7">
        <f t="shared" si="3"/>
        <v>900</v>
      </c>
      <c r="J11" s="7">
        <f t="shared" si="4"/>
        <v>1260</v>
      </c>
      <c r="K11" s="8">
        <f t="shared" si="5"/>
        <v>614880</v>
      </c>
      <c r="L11" s="8">
        <f t="shared" si="8"/>
        <v>72000</v>
      </c>
      <c r="M11" s="8">
        <f t="shared" si="0"/>
        <v>205200</v>
      </c>
      <c r="N11" s="8">
        <f t="shared" si="0"/>
        <v>337680</v>
      </c>
      <c r="O11" s="15">
        <f t="shared" si="6"/>
        <v>3701.2</v>
      </c>
      <c r="P11" s="8">
        <f t="shared" si="7"/>
        <v>433.4</v>
      </c>
      <c r="Q11" s="8">
        <f t="shared" si="7"/>
        <v>1235.2</v>
      </c>
      <c r="R11" s="8">
        <f t="shared" si="7"/>
        <v>2032.6</v>
      </c>
    </row>
    <row r="12" spans="1:18" ht="15.75" x14ac:dyDescent="0.2">
      <c r="A12" s="14" t="s">
        <v>20</v>
      </c>
      <c r="B12" s="6">
        <v>11</v>
      </c>
      <c r="C12" s="6">
        <v>426</v>
      </c>
      <c r="D12" s="6">
        <v>123</v>
      </c>
      <c r="E12" s="6">
        <v>114</v>
      </c>
      <c r="F12" s="6">
        <f t="shared" si="1"/>
        <v>663</v>
      </c>
      <c r="G12" s="7">
        <v>2081.8000000000002</v>
      </c>
      <c r="H12" s="7">
        <f t="shared" si="2"/>
        <v>416.36000000000007</v>
      </c>
      <c r="I12" s="7">
        <f t="shared" si="3"/>
        <v>1040.9000000000001</v>
      </c>
      <c r="J12" s="7">
        <f t="shared" si="4"/>
        <v>1457.26</v>
      </c>
      <c r="K12" s="8">
        <f t="shared" si="5"/>
        <v>471527.70000000007</v>
      </c>
      <c r="L12" s="8">
        <f t="shared" si="8"/>
        <v>177369.36000000004</v>
      </c>
      <c r="M12" s="8">
        <f t="shared" si="0"/>
        <v>128030.70000000001</v>
      </c>
      <c r="N12" s="8">
        <f t="shared" si="0"/>
        <v>166127.63999999998</v>
      </c>
      <c r="O12" s="15">
        <f t="shared" si="6"/>
        <v>2838.4</v>
      </c>
      <c r="P12" s="8">
        <f t="shared" si="7"/>
        <v>1067.7</v>
      </c>
      <c r="Q12" s="8">
        <f t="shared" si="7"/>
        <v>770.7</v>
      </c>
      <c r="R12" s="8">
        <f t="shared" si="7"/>
        <v>1000</v>
      </c>
    </row>
    <row r="13" spans="1:18" ht="15.75" x14ac:dyDescent="0.2">
      <c r="A13" s="14" t="s">
        <v>21</v>
      </c>
      <c r="B13" s="6">
        <v>9</v>
      </c>
      <c r="C13" s="6">
        <v>193</v>
      </c>
      <c r="D13" s="6">
        <v>167</v>
      </c>
      <c r="E13" s="6">
        <v>170</v>
      </c>
      <c r="F13" s="6">
        <f t="shared" si="1"/>
        <v>530</v>
      </c>
      <c r="G13" s="7">
        <v>1500</v>
      </c>
      <c r="H13" s="7">
        <f t="shared" si="2"/>
        <v>300</v>
      </c>
      <c r="I13" s="7">
        <f t="shared" si="3"/>
        <v>750</v>
      </c>
      <c r="J13" s="7">
        <f t="shared" si="4"/>
        <v>1050</v>
      </c>
      <c r="K13" s="8">
        <f>SUM(L13:N13)</f>
        <v>361650</v>
      </c>
      <c r="L13" s="8">
        <f t="shared" si="8"/>
        <v>57900</v>
      </c>
      <c r="M13" s="8">
        <f t="shared" si="0"/>
        <v>125250</v>
      </c>
      <c r="N13" s="8">
        <f t="shared" si="0"/>
        <v>178500</v>
      </c>
      <c r="O13" s="15">
        <f t="shared" si="6"/>
        <v>2176.9</v>
      </c>
      <c r="P13" s="8">
        <f t="shared" si="7"/>
        <v>348.5</v>
      </c>
      <c r="Q13" s="8">
        <f t="shared" si="7"/>
        <v>753.9</v>
      </c>
      <c r="R13" s="8">
        <f t="shared" si="7"/>
        <v>1074.5</v>
      </c>
    </row>
    <row r="14" spans="1:18" ht="15.75" x14ac:dyDescent="0.2">
      <c r="A14" s="14" t="s">
        <v>22</v>
      </c>
      <c r="B14" s="6">
        <v>13</v>
      </c>
      <c r="C14" s="6">
        <v>381</v>
      </c>
      <c r="D14" s="6">
        <v>246</v>
      </c>
      <c r="E14" s="6">
        <v>204</v>
      </c>
      <c r="F14" s="6">
        <f t="shared" si="1"/>
        <v>831</v>
      </c>
      <c r="G14" s="7">
        <v>2046</v>
      </c>
      <c r="H14" s="7">
        <f t="shared" si="2"/>
        <v>409.20000000000005</v>
      </c>
      <c r="I14" s="7">
        <f t="shared" si="3"/>
        <v>1023</v>
      </c>
      <c r="J14" s="7">
        <f t="shared" si="4"/>
        <v>1432.1999999999998</v>
      </c>
      <c r="K14" s="8">
        <f t="shared" si="5"/>
        <v>699732</v>
      </c>
      <c r="L14" s="8">
        <f t="shared" si="8"/>
        <v>155905.20000000001</v>
      </c>
      <c r="M14" s="8">
        <f t="shared" si="0"/>
        <v>251658</v>
      </c>
      <c r="N14" s="8">
        <f t="shared" si="0"/>
        <v>292168.8</v>
      </c>
      <c r="O14" s="15">
        <f t="shared" si="6"/>
        <v>4212</v>
      </c>
      <c r="P14" s="8">
        <f t="shared" si="7"/>
        <v>938.5</v>
      </c>
      <c r="Q14" s="8">
        <f t="shared" si="7"/>
        <v>1514.8</v>
      </c>
      <c r="R14" s="8">
        <f t="shared" si="7"/>
        <v>1758.7</v>
      </c>
    </row>
    <row r="15" spans="1:18" ht="15.75" x14ac:dyDescent="0.2">
      <c r="A15" s="14" t="s">
        <v>23</v>
      </c>
      <c r="B15" s="6">
        <f>SUM('[1]на 2017г.'!A157)</f>
        <v>1</v>
      </c>
      <c r="C15" s="6">
        <v>41</v>
      </c>
      <c r="D15" s="6">
        <v>23</v>
      </c>
      <c r="E15" s="6">
        <v>26</v>
      </c>
      <c r="F15" s="6">
        <f t="shared" si="1"/>
        <v>90</v>
      </c>
      <c r="G15" s="7">
        <f>SUM('[1]на 2017г.'!G157)</f>
        <v>2800</v>
      </c>
      <c r="H15" s="7">
        <f t="shared" si="2"/>
        <v>560</v>
      </c>
      <c r="I15" s="7">
        <f t="shared" si="3"/>
        <v>1400</v>
      </c>
      <c r="J15" s="7">
        <f t="shared" si="4"/>
        <v>1959.9999999999998</v>
      </c>
      <c r="K15" s="8">
        <f t="shared" si="5"/>
        <v>106120</v>
      </c>
      <c r="L15" s="8">
        <f t="shared" si="8"/>
        <v>22960</v>
      </c>
      <c r="M15" s="8">
        <f t="shared" si="0"/>
        <v>32200</v>
      </c>
      <c r="N15" s="8">
        <f t="shared" si="0"/>
        <v>50959.999999999993</v>
      </c>
      <c r="O15" s="15">
        <f t="shared" si="6"/>
        <v>638.70000000000005</v>
      </c>
      <c r="P15" s="8">
        <f t="shared" si="7"/>
        <v>138.19999999999999</v>
      </c>
      <c r="Q15" s="8">
        <f t="shared" si="7"/>
        <v>193.8</v>
      </c>
      <c r="R15" s="8">
        <f t="shared" si="7"/>
        <v>306.7</v>
      </c>
    </row>
    <row r="16" spans="1:18" ht="15.75" x14ac:dyDescent="0.2">
      <c r="A16" s="14" t="s">
        <v>24</v>
      </c>
      <c r="B16" s="6">
        <v>9</v>
      </c>
      <c r="C16" s="6">
        <v>173</v>
      </c>
      <c r="D16" s="6">
        <v>188</v>
      </c>
      <c r="E16" s="6">
        <v>196</v>
      </c>
      <c r="F16" s="6">
        <f t="shared" si="1"/>
        <v>557</v>
      </c>
      <c r="G16" s="7">
        <v>1610</v>
      </c>
      <c r="H16" s="7">
        <f t="shared" si="2"/>
        <v>322</v>
      </c>
      <c r="I16" s="7">
        <f t="shared" si="3"/>
        <v>805</v>
      </c>
      <c r="J16" s="7">
        <f t="shared" si="4"/>
        <v>1127</v>
      </c>
      <c r="K16" s="8">
        <f t="shared" si="5"/>
        <v>427938</v>
      </c>
      <c r="L16" s="8">
        <f t="shared" si="8"/>
        <v>55706</v>
      </c>
      <c r="M16" s="8">
        <f t="shared" si="0"/>
        <v>151340</v>
      </c>
      <c r="N16" s="8">
        <f t="shared" si="0"/>
        <v>220892</v>
      </c>
      <c r="O16" s="15">
        <f t="shared" si="6"/>
        <v>2575.9</v>
      </c>
      <c r="P16" s="8">
        <f t="shared" si="7"/>
        <v>335.3</v>
      </c>
      <c r="Q16" s="8">
        <f t="shared" si="7"/>
        <v>911</v>
      </c>
      <c r="R16" s="8">
        <f t="shared" si="7"/>
        <v>1329.6</v>
      </c>
    </row>
    <row r="17" spans="1:18" ht="15.75" x14ac:dyDescent="0.2">
      <c r="A17" s="14" t="s">
        <v>25</v>
      </c>
      <c r="B17" s="6">
        <v>7</v>
      </c>
      <c r="C17" s="6">
        <v>93</v>
      </c>
      <c r="D17" s="6">
        <v>149</v>
      </c>
      <c r="E17" s="6">
        <v>175</v>
      </c>
      <c r="F17" s="6">
        <f t="shared" si="1"/>
        <v>417</v>
      </c>
      <c r="G17" s="7">
        <v>2000</v>
      </c>
      <c r="H17" s="7">
        <f t="shared" si="2"/>
        <v>400</v>
      </c>
      <c r="I17" s="7">
        <f t="shared" si="3"/>
        <v>1000</v>
      </c>
      <c r="J17" s="7">
        <f t="shared" si="4"/>
        <v>1400</v>
      </c>
      <c r="K17" s="8">
        <f t="shared" si="5"/>
        <v>431200</v>
      </c>
      <c r="L17" s="8">
        <f t="shared" si="8"/>
        <v>37200</v>
      </c>
      <c r="M17" s="8">
        <f t="shared" si="0"/>
        <v>149000</v>
      </c>
      <c r="N17" s="8">
        <f t="shared" si="0"/>
        <v>245000</v>
      </c>
      <c r="O17" s="15">
        <f t="shared" si="6"/>
        <v>2595.6</v>
      </c>
      <c r="P17" s="8">
        <f t="shared" si="7"/>
        <v>223.9</v>
      </c>
      <c r="Q17" s="8">
        <f t="shared" si="7"/>
        <v>896.9</v>
      </c>
      <c r="R17" s="8">
        <f t="shared" si="7"/>
        <v>1474.8</v>
      </c>
    </row>
    <row r="18" spans="1:18" ht="15.75" x14ac:dyDescent="0.2">
      <c r="A18" s="14" t="s">
        <v>26</v>
      </c>
      <c r="B18" s="6">
        <v>13</v>
      </c>
      <c r="C18" s="6">
        <v>558</v>
      </c>
      <c r="D18" s="6">
        <v>561</v>
      </c>
      <c r="E18" s="6">
        <v>587</v>
      </c>
      <c r="F18" s="6">
        <f t="shared" si="1"/>
        <v>1706</v>
      </c>
      <c r="G18" s="7">
        <v>2292.31</v>
      </c>
      <c r="H18" s="7">
        <f t="shared" si="2"/>
        <v>458.46199999999999</v>
      </c>
      <c r="I18" s="7">
        <f t="shared" si="3"/>
        <v>1146.155</v>
      </c>
      <c r="J18" s="7">
        <f t="shared" si="4"/>
        <v>1604.617</v>
      </c>
      <c r="K18" s="8">
        <f t="shared" si="5"/>
        <v>1840724.93</v>
      </c>
      <c r="L18" s="8">
        <f t="shared" si="8"/>
        <v>255821.796</v>
      </c>
      <c r="M18" s="8">
        <f t="shared" si="0"/>
        <v>642992.95499999996</v>
      </c>
      <c r="N18" s="8">
        <f t="shared" si="0"/>
        <v>941910.179</v>
      </c>
      <c r="O18" s="15">
        <f t="shared" si="6"/>
        <v>11080.1</v>
      </c>
      <c r="P18" s="8">
        <f t="shared" si="7"/>
        <v>1539.9</v>
      </c>
      <c r="Q18" s="8">
        <f t="shared" si="7"/>
        <v>3870.4</v>
      </c>
      <c r="R18" s="8">
        <f t="shared" si="7"/>
        <v>5669.8</v>
      </c>
    </row>
    <row r="19" spans="1:18" ht="15.75" x14ac:dyDescent="0.2">
      <c r="A19" s="14" t="s">
        <v>27</v>
      </c>
      <c r="B19" s="6">
        <f>SUM('[1]на 2017г.'!A197)</f>
        <v>4</v>
      </c>
      <c r="C19" s="10">
        <v>159</v>
      </c>
      <c r="D19" s="10">
        <v>128</v>
      </c>
      <c r="E19" s="10">
        <v>129</v>
      </c>
      <c r="F19" s="6">
        <f t="shared" si="1"/>
        <v>416</v>
      </c>
      <c r="G19" s="7">
        <v>2000</v>
      </c>
      <c r="H19" s="7">
        <f t="shared" si="2"/>
        <v>400</v>
      </c>
      <c r="I19" s="7">
        <f t="shared" si="3"/>
        <v>1000</v>
      </c>
      <c r="J19" s="7">
        <f t="shared" si="4"/>
        <v>1400</v>
      </c>
      <c r="K19" s="8">
        <f t="shared" si="5"/>
        <v>372200</v>
      </c>
      <c r="L19" s="8">
        <f t="shared" si="8"/>
        <v>63600</v>
      </c>
      <c r="M19" s="8">
        <f t="shared" si="0"/>
        <v>128000</v>
      </c>
      <c r="N19" s="8">
        <f t="shared" si="0"/>
        <v>180600</v>
      </c>
      <c r="O19" s="15">
        <f t="shared" si="6"/>
        <v>2240.4</v>
      </c>
      <c r="P19" s="8">
        <f t="shared" si="7"/>
        <v>382.8</v>
      </c>
      <c r="Q19" s="8">
        <f t="shared" si="7"/>
        <v>770.5</v>
      </c>
      <c r="R19" s="8">
        <f t="shared" si="7"/>
        <v>1087.0999999999999</v>
      </c>
    </row>
    <row r="20" spans="1:18" ht="15.75" x14ac:dyDescent="0.2">
      <c r="A20" s="14" t="s">
        <v>28</v>
      </c>
      <c r="B20" s="6">
        <f>SUM('[1]на 2017г.'!A207)</f>
        <v>8</v>
      </c>
      <c r="C20" s="10">
        <v>259</v>
      </c>
      <c r="D20" s="10">
        <v>188</v>
      </c>
      <c r="E20" s="10">
        <v>140</v>
      </c>
      <c r="F20" s="6">
        <f t="shared" si="1"/>
        <v>587</v>
      </c>
      <c r="G20" s="7">
        <v>1825</v>
      </c>
      <c r="H20" s="7">
        <f t="shared" si="2"/>
        <v>365</v>
      </c>
      <c r="I20" s="7">
        <f t="shared" si="3"/>
        <v>912.5</v>
      </c>
      <c r="J20" s="7">
        <f t="shared" si="4"/>
        <v>1277.5</v>
      </c>
      <c r="K20" s="8">
        <f t="shared" si="5"/>
        <v>444935</v>
      </c>
      <c r="L20" s="8">
        <f t="shared" si="8"/>
        <v>94535</v>
      </c>
      <c r="M20" s="8">
        <f t="shared" si="0"/>
        <v>171550</v>
      </c>
      <c r="N20" s="8">
        <f t="shared" si="0"/>
        <v>178850</v>
      </c>
      <c r="O20" s="15">
        <f t="shared" si="6"/>
        <v>2678.2</v>
      </c>
      <c r="P20" s="8">
        <f t="shared" si="7"/>
        <v>569</v>
      </c>
      <c r="Q20" s="8">
        <f t="shared" si="7"/>
        <v>1032.5999999999999</v>
      </c>
      <c r="R20" s="8">
        <f t="shared" si="7"/>
        <v>1076.5999999999999</v>
      </c>
    </row>
    <row r="21" spans="1:18" ht="15.75" x14ac:dyDescent="0.2">
      <c r="A21" s="14" t="s">
        <v>29</v>
      </c>
      <c r="B21" s="6">
        <v>9</v>
      </c>
      <c r="C21" s="6">
        <v>146</v>
      </c>
      <c r="D21" s="6">
        <v>200</v>
      </c>
      <c r="E21" s="6">
        <v>161</v>
      </c>
      <c r="F21" s="6">
        <f t="shared" si="1"/>
        <v>507</v>
      </c>
      <c r="G21" s="7">
        <v>1800</v>
      </c>
      <c r="H21" s="7">
        <f t="shared" si="2"/>
        <v>360</v>
      </c>
      <c r="I21" s="7">
        <f t="shared" si="3"/>
        <v>900</v>
      </c>
      <c r="J21" s="7">
        <f t="shared" si="4"/>
        <v>1260</v>
      </c>
      <c r="K21" s="8">
        <f t="shared" si="5"/>
        <v>435420</v>
      </c>
      <c r="L21" s="8">
        <f t="shared" si="8"/>
        <v>52560</v>
      </c>
      <c r="M21" s="8">
        <f t="shared" ref="M21:N23" si="9">SUM(D21*I21)</f>
        <v>180000</v>
      </c>
      <c r="N21" s="8">
        <f t="shared" si="9"/>
        <v>202860</v>
      </c>
      <c r="O21" s="15">
        <f t="shared" si="6"/>
        <v>2621</v>
      </c>
      <c r="P21" s="8">
        <f t="shared" si="7"/>
        <v>316.39999999999998</v>
      </c>
      <c r="Q21" s="8">
        <f t="shared" si="7"/>
        <v>1083.5</v>
      </c>
      <c r="R21" s="8">
        <f t="shared" si="7"/>
        <v>1221.0999999999999</v>
      </c>
    </row>
    <row r="22" spans="1:18" ht="15.75" x14ac:dyDescent="0.2">
      <c r="A22" s="14" t="s">
        <v>30</v>
      </c>
      <c r="B22" s="6">
        <f>SUM('[1]на 2017г.'!A226)</f>
        <v>7</v>
      </c>
      <c r="C22" s="9">
        <v>522</v>
      </c>
      <c r="D22" s="9">
        <v>442</v>
      </c>
      <c r="E22" s="9">
        <v>429</v>
      </c>
      <c r="F22" s="6">
        <f t="shared" si="1"/>
        <v>1393</v>
      </c>
      <c r="G22" s="7">
        <f>SUM('[1]на 2017г.'!G227)</f>
        <v>2886</v>
      </c>
      <c r="H22" s="7">
        <f t="shared" si="2"/>
        <v>577.20000000000005</v>
      </c>
      <c r="I22" s="7">
        <f t="shared" si="3"/>
        <v>1443</v>
      </c>
      <c r="J22" s="7">
        <f t="shared" si="4"/>
        <v>2020.1999999999998</v>
      </c>
      <c r="K22" s="8">
        <f t="shared" si="5"/>
        <v>1805770.2</v>
      </c>
      <c r="L22" s="8">
        <f t="shared" si="8"/>
        <v>301298.40000000002</v>
      </c>
      <c r="M22" s="8">
        <f t="shared" si="9"/>
        <v>637806</v>
      </c>
      <c r="N22" s="8">
        <f t="shared" si="9"/>
        <v>866665.79999999993</v>
      </c>
      <c r="O22" s="15">
        <f t="shared" si="6"/>
        <v>10869.6</v>
      </c>
      <c r="P22" s="8">
        <f t="shared" si="7"/>
        <v>1813.6</v>
      </c>
      <c r="Q22" s="8">
        <f t="shared" si="7"/>
        <v>3839.2</v>
      </c>
      <c r="R22" s="8">
        <f t="shared" si="7"/>
        <v>5216.8</v>
      </c>
    </row>
    <row r="23" spans="1:18" ht="15.75" x14ac:dyDescent="0.2">
      <c r="A23" s="14" t="s">
        <v>31</v>
      </c>
      <c r="B23" s="6">
        <v>40</v>
      </c>
      <c r="C23" s="9">
        <v>2693</v>
      </c>
      <c r="D23" s="9">
        <v>3051</v>
      </c>
      <c r="E23" s="9">
        <v>1329</v>
      </c>
      <c r="F23" s="6">
        <f t="shared" si="1"/>
        <v>7073</v>
      </c>
      <c r="G23" s="7">
        <v>2800</v>
      </c>
      <c r="H23" s="7">
        <f t="shared" si="2"/>
        <v>560</v>
      </c>
      <c r="I23" s="7">
        <f t="shared" si="3"/>
        <v>1400</v>
      </c>
      <c r="J23" s="7">
        <f t="shared" si="4"/>
        <v>1959.9999999999998</v>
      </c>
      <c r="K23" s="8">
        <f t="shared" si="5"/>
        <v>8384320</v>
      </c>
      <c r="L23" s="8">
        <f t="shared" si="8"/>
        <v>1508080</v>
      </c>
      <c r="M23" s="8">
        <f t="shared" si="9"/>
        <v>4271400</v>
      </c>
      <c r="N23" s="8">
        <f t="shared" si="9"/>
        <v>2604839.9999999995</v>
      </c>
      <c r="O23" s="15">
        <f t="shared" si="6"/>
        <v>50468.7</v>
      </c>
      <c r="P23" s="8">
        <f t="shared" si="7"/>
        <v>9077.7999999999993</v>
      </c>
      <c r="Q23" s="8">
        <f t="shared" si="7"/>
        <v>25711.3</v>
      </c>
      <c r="R23" s="8">
        <f t="shared" si="7"/>
        <v>15679.6</v>
      </c>
    </row>
    <row r="24" spans="1:18" ht="15.75" x14ac:dyDescent="0.2">
      <c r="A24" s="16" t="s">
        <v>32</v>
      </c>
      <c r="B24" s="17">
        <f>SUM(B5:B23)</f>
        <v>218</v>
      </c>
      <c r="C24" s="18">
        <f>SUM(C5:C23)</f>
        <v>8581</v>
      </c>
      <c r="D24" s="17">
        <f t="shared" ref="D24:F24" si="10">SUM(D5:D23)</f>
        <v>8357</v>
      </c>
      <c r="E24" s="17">
        <f t="shared" si="10"/>
        <v>6390</v>
      </c>
      <c r="F24" s="17">
        <f t="shared" si="10"/>
        <v>23328</v>
      </c>
      <c r="G24" s="19"/>
      <c r="H24" s="19">
        <f>SUM(L24/C24)</f>
        <v>464.12952989162102</v>
      </c>
      <c r="I24" s="19">
        <f>SUM(M24/D24)</f>
        <v>1168.2012989110924</v>
      </c>
      <c r="J24" s="19">
        <f>SUM(N24/E24)</f>
        <v>1552.6109513302033</v>
      </c>
      <c r="K24" s="15">
        <f t="shared" ref="K24:R24" si="11">SUM(K5:K23)</f>
        <v>23666537.73</v>
      </c>
      <c r="L24" s="15">
        <f t="shared" si="11"/>
        <v>3982695.4959999998</v>
      </c>
      <c r="M24" s="15">
        <f t="shared" si="11"/>
        <v>9762658.254999999</v>
      </c>
      <c r="N24" s="15">
        <f t="shared" si="11"/>
        <v>9921183.9789999984</v>
      </c>
      <c r="O24" s="15">
        <f t="shared" si="11"/>
        <v>142458.4</v>
      </c>
      <c r="P24" s="15">
        <f t="shared" si="11"/>
        <v>23973.399999999998</v>
      </c>
      <c r="Q24" s="15">
        <f t="shared" si="11"/>
        <v>58765.3</v>
      </c>
      <c r="R24" s="15">
        <f t="shared" si="11"/>
        <v>59719.7</v>
      </c>
    </row>
    <row r="32" spans="1:18" x14ac:dyDescent="0.25">
      <c r="E32" s="12"/>
    </row>
  </sheetData>
  <mergeCells count="9">
    <mergeCell ref="A1:Q2"/>
    <mergeCell ref="A3:A4"/>
    <mergeCell ref="B3:B4"/>
    <mergeCell ref="C3:F3"/>
    <mergeCell ref="H3:J3"/>
    <mergeCell ref="K3:K4"/>
    <mergeCell ref="L3:N3"/>
    <mergeCell ref="O3:O4"/>
    <mergeCell ref="P3:R3"/>
  </mergeCells>
  <printOptions horizontalCentered="1"/>
  <pageMargins left="0" right="0" top="0.35433070866141736" bottom="0.35433070866141736" header="0.31496062992125984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Родплата (пример)</vt:lpstr>
      <vt:lpstr>'Родплата (пример)'!Область_печати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Лопсан Станислав Евгеньевич</dc:creator>
  <cp:lastModifiedBy>Дапык Саглана Начыноловна</cp:lastModifiedBy>
  <cp:lastPrinted>2020-10-30T09:24:28Z</cp:lastPrinted>
  <dcterms:created xsi:type="dcterms:W3CDTF">2020-10-30T09:00:57Z</dcterms:created>
  <dcterms:modified xsi:type="dcterms:W3CDTF">2020-10-30T09:24:32Z</dcterms:modified>
</cp:coreProperties>
</file>