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8360" windowHeight="12525"/>
  </bookViews>
  <sheets>
    <sheet name="жку" sheetId="4" r:id="rId1"/>
  </sheets>
  <calcPr calcId="144525"/>
</workbook>
</file>

<file path=xl/calcChain.xml><?xml version="1.0" encoding="utf-8"?>
<calcChain xmlns="http://schemas.openxmlformats.org/spreadsheetml/2006/main">
  <c r="N26" i="4" l="1"/>
  <c r="M26" i="4"/>
  <c r="C26" i="4"/>
  <c r="L25" i="4"/>
  <c r="B24" i="4"/>
  <c r="L24" i="4" s="1"/>
  <c r="L23" i="4"/>
  <c r="L22" i="4"/>
  <c r="L21" i="4"/>
  <c r="L20" i="4"/>
  <c r="L19" i="4"/>
  <c r="L18" i="4"/>
  <c r="L17" i="4"/>
  <c r="L16" i="4"/>
  <c r="L15" i="4"/>
  <c r="L14" i="4"/>
  <c r="L13" i="4"/>
  <c r="L12" i="4"/>
  <c r="B11" i="4"/>
  <c r="L11" i="4" s="1"/>
  <c r="B10" i="4"/>
  <c r="L10" i="4" s="1"/>
  <c r="L9" i="4"/>
  <c r="B8" i="4"/>
  <c r="L8" i="4" s="1"/>
  <c r="B7" i="4"/>
  <c r="L7" i="4" s="1"/>
  <c r="L26" i="4" l="1"/>
  <c r="B26" i="4"/>
</calcChain>
</file>

<file path=xl/sharedStrings.xml><?xml version="1.0" encoding="utf-8"?>
<sst xmlns="http://schemas.openxmlformats.org/spreadsheetml/2006/main" count="46" uniqueCount="37">
  <si>
    <t>тыс.рублей</t>
  </si>
  <si>
    <t>Кожууны</t>
  </si>
  <si>
    <t>Кол-во лиц имеющих право на соц. Под по оплате ЖКУ отд.кат граждан 01.09.2019г.(чел.)</t>
  </si>
  <si>
    <r>
      <t>Стандарт стоимости ЖКУ в руб. в расчете на 1кв.м.площади жилья на 2019г (С</t>
    </r>
    <r>
      <rPr>
        <vertAlign val="subscript"/>
        <sz val="10"/>
        <rFont val="Times New Roman"/>
        <family val="1"/>
        <charset val="204"/>
      </rPr>
      <t>i</t>
    </r>
    <r>
      <rPr>
        <vertAlign val="superscript"/>
        <sz val="10"/>
        <rFont val="Times New Roman"/>
        <family val="1"/>
        <charset val="204"/>
      </rPr>
      <t>жку</t>
    </r>
    <r>
      <rPr>
        <sz val="10"/>
        <rFont val="Times New Roman"/>
        <family val="1"/>
        <charset val="204"/>
      </rPr>
      <t>)</t>
    </r>
  </si>
  <si>
    <r>
      <t>Коэфф.корректир. Фед.стандарта предельной стоимости предост ЖКУ на 1 кв.м.общей площади на соот год, с учетом благоустройства жилых помещений в субъекте РФ (К</t>
    </r>
    <r>
      <rPr>
        <vertAlign val="subscript"/>
        <sz val="10"/>
        <rFont val="Times New Roman"/>
        <family val="1"/>
        <charset val="204"/>
      </rPr>
      <t>i</t>
    </r>
    <r>
      <rPr>
        <vertAlign val="superscript"/>
        <sz val="10"/>
        <rFont val="Times New Roman"/>
        <family val="1"/>
        <charset val="204"/>
      </rPr>
      <t>с</t>
    </r>
    <r>
      <rPr>
        <sz val="10"/>
        <rFont val="Times New Roman"/>
        <family val="1"/>
        <charset val="204"/>
      </rPr>
      <t>)</t>
    </r>
  </si>
  <si>
    <r>
      <t>Коэфф. Корректировки фед. Стандарта предельной ст-ти предостав ЖКУ на 1 кв.м. общей площади жилья с учетом ур-ня возмещением затрат за предоств ЖКУ (К</t>
    </r>
    <r>
      <rPr>
        <vertAlign val="subscript"/>
        <sz val="10"/>
        <rFont val="Times New Roman"/>
        <family val="1"/>
        <charset val="204"/>
      </rPr>
      <t>i</t>
    </r>
    <r>
      <rPr>
        <vertAlign val="superscript"/>
        <sz val="10"/>
        <rFont val="Times New Roman"/>
        <family val="1"/>
        <charset val="204"/>
      </rPr>
      <t>у</t>
    </r>
    <r>
      <rPr>
        <sz val="10"/>
        <rFont val="Times New Roman"/>
        <family val="1"/>
        <charset val="204"/>
      </rPr>
      <t>)</t>
    </r>
  </si>
  <si>
    <r>
      <t>Установл в субъекте РФ мин.размер взноса на кап. Ремонт общего имущ в многокв доме на 1 кв.м.общей площ в мес (С</t>
    </r>
    <r>
      <rPr>
        <vertAlign val="subscript"/>
        <sz val="10"/>
        <rFont val="Times New Roman"/>
        <family val="1"/>
        <charset val="204"/>
      </rPr>
      <t>i</t>
    </r>
    <r>
      <rPr>
        <vertAlign val="superscript"/>
        <sz val="10"/>
        <rFont val="Times New Roman"/>
        <family val="1"/>
        <charset val="204"/>
      </rPr>
      <t>кр</t>
    </r>
    <r>
      <rPr>
        <sz val="10"/>
        <rFont val="Times New Roman"/>
        <family val="1"/>
        <charset val="204"/>
      </rPr>
      <t>)</t>
    </r>
  </si>
  <si>
    <r>
      <t>Коэфф.жилых помещений в частной соб-ти в общей площади (K</t>
    </r>
    <r>
      <rPr>
        <vertAlign val="subscript"/>
        <sz val="10"/>
        <rFont val="Times New Roman"/>
        <family val="1"/>
        <charset val="204"/>
      </rPr>
      <t>i</t>
    </r>
    <r>
      <rPr>
        <vertAlign val="superscript"/>
        <sz val="10"/>
        <rFont val="Times New Roman"/>
        <family val="1"/>
        <charset val="204"/>
      </rPr>
      <t>ч</t>
    </r>
    <r>
      <rPr>
        <sz val="10"/>
        <rFont val="Times New Roman"/>
        <family val="1"/>
        <charset val="204"/>
      </rPr>
      <t>)</t>
    </r>
  </si>
  <si>
    <t>Соц.норма площади жилья (Пост.Прав-ва РФ от 29.08.05г. №541)           (кв.м.)</t>
  </si>
  <si>
    <t>Кол-во месяцев принимаемых для расчета</t>
  </si>
  <si>
    <t>Доля стоимости ЖКУ</t>
  </si>
  <si>
    <t>Бюджет на 2021 год (тыс.руб.)</t>
  </si>
  <si>
    <r>
      <t>Всего (Ч</t>
    </r>
    <r>
      <rPr>
        <vertAlign val="subscript"/>
        <sz val="10"/>
        <rFont val="Times New Roman"/>
        <family val="1"/>
        <charset val="204"/>
      </rPr>
      <t>i</t>
    </r>
    <r>
      <rPr>
        <sz val="10"/>
        <rFont val="Times New Roman"/>
        <family val="1"/>
        <charset val="204"/>
      </rPr>
      <t>)</t>
    </r>
  </si>
  <si>
    <r>
      <t>в том числе инвалиды (Ч</t>
    </r>
    <r>
      <rPr>
        <vertAlign val="subscript"/>
        <sz val="10"/>
        <rFont val="Times New Roman"/>
        <family val="1"/>
        <charset val="204"/>
      </rPr>
      <t>i</t>
    </r>
    <r>
      <rPr>
        <vertAlign val="superscript"/>
        <sz val="10"/>
        <rFont val="Times New Roman"/>
        <family val="1"/>
        <charset val="204"/>
      </rPr>
      <t>и</t>
    </r>
    <r>
      <rPr>
        <sz val="10"/>
        <rFont val="Times New Roman"/>
        <family val="1"/>
        <charset val="204"/>
      </rPr>
      <t>)</t>
    </r>
  </si>
  <si>
    <t>1. Бай-Тайгинский</t>
  </si>
  <si>
    <t xml:space="preserve">2. Барун-Хемчикский  </t>
  </si>
  <si>
    <t>3. Дзун-Хемчикский</t>
  </si>
  <si>
    <t>4. Каа-Хемский</t>
  </si>
  <si>
    <t>5. Кызылский</t>
  </si>
  <si>
    <t xml:space="preserve">6. Монгун-Тайгинский </t>
  </si>
  <si>
    <t>7. Овюрский</t>
  </si>
  <si>
    <t>8. Пий-Хемский</t>
  </si>
  <si>
    <t>9. Сут-Хольский</t>
  </si>
  <si>
    <t xml:space="preserve">10. Тандинский </t>
  </si>
  <si>
    <t>11. Тес-Хемский</t>
  </si>
  <si>
    <t xml:space="preserve">12. Тоджинский </t>
  </si>
  <si>
    <t>13. Улуг-Хемский</t>
  </si>
  <si>
    <t>14. Эрзинский</t>
  </si>
  <si>
    <t>15. Чаа-Хольский</t>
  </si>
  <si>
    <t xml:space="preserve">16. Чеди-Хольский  </t>
  </si>
  <si>
    <t xml:space="preserve">17. Тере-Хольский  </t>
  </si>
  <si>
    <t>18. г.Кызыл</t>
  </si>
  <si>
    <t xml:space="preserve">19. г.Ак-Довурак </t>
  </si>
  <si>
    <t>Всего  по кожуунам</t>
  </si>
  <si>
    <t>X</t>
  </si>
  <si>
    <t>РАСЧЕТ</t>
  </si>
  <si>
    <t>субвенций на оплату жилищно-коммунальных услуг отдельных категорий граждан Республики Тыва на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</si>
</sst>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.0"/>
    <numFmt numFmtId="166" formatCode="0.0000"/>
  </numFmts>
  <fonts count="13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0" fontId="1" fillId="0" borderId="0"/>
    <xf numFmtId="164" fontId="12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65" fontId="3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1" fontId="3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vertical="center" wrapText="1"/>
    </xf>
    <xf numFmtId="2" fontId="6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164" fontId="6" fillId="0" borderId="1" xfId="3" applyFont="1" applyFill="1" applyBorder="1" applyAlignment="1">
      <alignment horizontal="left" vertical="center" wrapText="1"/>
    </xf>
    <xf numFmtId="164" fontId="4" fillId="0" borderId="1" xfId="3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tabSelected="1" workbookViewId="0">
      <selection activeCell="I8" sqref="I8"/>
    </sheetView>
  </sheetViews>
  <sheetFormatPr defaultColWidth="10.28515625" defaultRowHeight="12.75" x14ac:dyDescent="0.2"/>
  <cols>
    <col min="1" max="1" width="21.42578125" style="8" customWidth="1"/>
    <col min="2" max="2" width="14" style="8" customWidth="1"/>
    <col min="3" max="3" width="11" style="8" customWidth="1"/>
    <col min="4" max="4" width="12.42578125" style="8" customWidth="1"/>
    <col min="5" max="5" width="16.85546875" style="8" customWidth="1"/>
    <col min="6" max="6" width="15.28515625" style="8" customWidth="1"/>
    <col min="7" max="7" width="13.7109375" style="8" customWidth="1"/>
    <col min="8" max="8" width="13.5703125" style="8" customWidth="1"/>
    <col min="9" max="9" width="12.7109375" style="8" customWidth="1"/>
    <col min="10" max="11" width="9.5703125" style="8" customWidth="1"/>
    <col min="12" max="12" width="14.5703125" style="8" hidden="1" customWidth="1"/>
    <col min="13" max="13" width="14.5703125" style="8" customWidth="1"/>
    <col min="14" max="15" width="12.42578125" style="8" hidden="1" customWidth="1"/>
    <col min="16" max="16" width="0" style="8" hidden="1" customWidth="1"/>
    <col min="17" max="17" width="10.42578125" style="8" customWidth="1"/>
    <col min="18" max="18" width="12.5703125" style="1" customWidth="1"/>
    <col min="19" max="19" width="14.5703125" style="1" customWidth="1"/>
    <col min="20" max="20" width="10.7109375" style="1" customWidth="1"/>
    <col min="21" max="21" width="5.42578125" style="1" customWidth="1"/>
    <col min="22" max="22" width="13.85546875" style="1" customWidth="1"/>
    <col min="23" max="16384" width="10.28515625" style="1"/>
  </cols>
  <sheetData>
    <row r="1" spans="1:16" ht="18.75" x14ac:dyDescent="0.2">
      <c r="B1" s="26" t="s">
        <v>35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10"/>
    </row>
    <row r="2" spans="1:16" ht="15.75" x14ac:dyDescent="0.2">
      <c r="A2" s="26" t="s">
        <v>36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11"/>
    </row>
    <row r="3" spans="1:16" x14ac:dyDescent="0.2">
      <c r="L3" s="9"/>
      <c r="M3" s="9"/>
    </row>
    <row r="4" spans="1:16" x14ac:dyDescent="0.2">
      <c r="M4" s="12" t="s">
        <v>0</v>
      </c>
    </row>
    <row r="5" spans="1:16" ht="53.25" customHeight="1" x14ac:dyDescent="0.2">
      <c r="A5" s="25" t="s">
        <v>1</v>
      </c>
      <c r="B5" s="27" t="s">
        <v>2</v>
      </c>
      <c r="C5" s="27"/>
      <c r="D5" s="25" t="s">
        <v>3</v>
      </c>
      <c r="E5" s="25" t="s">
        <v>4</v>
      </c>
      <c r="F5" s="25" t="s">
        <v>5</v>
      </c>
      <c r="G5" s="25" t="s">
        <v>6</v>
      </c>
      <c r="H5" s="25" t="s">
        <v>7</v>
      </c>
      <c r="I5" s="25" t="s">
        <v>8</v>
      </c>
      <c r="J5" s="25" t="s">
        <v>9</v>
      </c>
      <c r="K5" s="25" t="s">
        <v>10</v>
      </c>
      <c r="L5" s="25" t="s">
        <v>11</v>
      </c>
      <c r="M5" s="25" t="s">
        <v>11</v>
      </c>
    </row>
    <row r="6" spans="1:16" ht="131.25" customHeight="1" x14ac:dyDescent="0.2">
      <c r="A6" s="25"/>
      <c r="B6" s="3" t="s">
        <v>12</v>
      </c>
      <c r="C6" s="3" t="s">
        <v>13</v>
      </c>
      <c r="D6" s="25"/>
      <c r="E6" s="25"/>
      <c r="F6" s="25"/>
      <c r="G6" s="25"/>
      <c r="H6" s="25"/>
      <c r="I6" s="25"/>
      <c r="J6" s="25"/>
      <c r="K6" s="25"/>
      <c r="L6" s="25"/>
      <c r="M6" s="25"/>
      <c r="N6" s="8">
        <v>2020</v>
      </c>
      <c r="O6" s="8">
        <v>2021</v>
      </c>
      <c r="P6" s="3" t="s">
        <v>12</v>
      </c>
    </row>
    <row r="7" spans="1:16" s="8" customFormat="1" ht="17.25" customHeight="1" x14ac:dyDescent="0.2">
      <c r="A7" s="2" t="s">
        <v>14</v>
      </c>
      <c r="B7" s="4">
        <f>856</f>
        <v>856</v>
      </c>
      <c r="C7" s="3">
        <v>368</v>
      </c>
      <c r="D7" s="5">
        <v>109.87</v>
      </c>
      <c r="E7" s="3">
        <v>0.6744</v>
      </c>
      <c r="F7" s="3">
        <v>0.88</v>
      </c>
      <c r="G7" s="3">
        <v>5.65</v>
      </c>
      <c r="H7" s="6">
        <v>0.94030000000000002</v>
      </c>
      <c r="I7" s="3">
        <v>18</v>
      </c>
      <c r="J7" s="3">
        <v>12</v>
      </c>
      <c r="K7" s="3">
        <v>0.5</v>
      </c>
      <c r="L7" s="7">
        <f>(B7*D7*E7*F7+(B7-C7)*G7*H7)*I7*J7*K7/1000</f>
        <v>6308.0507285107205</v>
      </c>
      <c r="M7" s="18">
        <v>6308</v>
      </c>
      <c r="N7" s="8">
        <v>8429</v>
      </c>
      <c r="P7" s="8">
        <v>968</v>
      </c>
    </row>
    <row r="8" spans="1:16" ht="17.25" customHeight="1" x14ac:dyDescent="0.2">
      <c r="A8" s="2" t="s">
        <v>15</v>
      </c>
      <c r="B8" s="4">
        <f>883</f>
        <v>883</v>
      </c>
      <c r="C8" s="3">
        <v>379</v>
      </c>
      <c r="D8" s="5">
        <v>109.87</v>
      </c>
      <c r="E8" s="3">
        <v>0.6744</v>
      </c>
      <c r="F8" s="3">
        <v>0.88</v>
      </c>
      <c r="G8" s="3">
        <v>5.65</v>
      </c>
      <c r="H8" s="6">
        <v>0.94030000000000002</v>
      </c>
      <c r="I8" s="3">
        <v>18</v>
      </c>
      <c r="J8" s="3">
        <v>12</v>
      </c>
      <c r="K8" s="3">
        <v>0.5</v>
      </c>
      <c r="L8" s="7">
        <f t="shared" ref="L8:L25" si="0">(B8*D8*E8*F8+(B8-C8)*G8*H8)*I8*J8*K8/1000</f>
        <v>6507.3681708249596</v>
      </c>
      <c r="M8" s="18">
        <v>6507</v>
      </c>
      <c r="N8" s="8">
        <v>9898</v>
      </c>
      <c r="P8" s="8">
        <v>998</v>
      </c>
    </row>
    <row r="9" spans="1:16" ht="17.25" customHeight="1" x14ac:dyDescent="0.2">
      <c r="A9" s="2" t="s">
        <v>16</v>
      </c>
      <c r="B9" s="4">
        <v>1361</v>
      </c>
      <c r="C9" s="3">
        <v>533</v>
      </c>
      <c r="D9" s="5">
        <v>109.87</v>
      </c>
      <c r="E9" s="3">
        <v>0.6744</v>
      </c>
      <c r="F9" s="3">
        <v>0.88</v>
      </c>
      <c r="G9" s="3">
        <v>5.65</v>
      </c>
      <c r="H9" s="6">
        <v>0.94030000000000002</v>
      </c>
      <c r="I9" s="3">
        <v>18</v>
      </c>
      <c r="J9" s="3">
        <v>12</v>
      </c>
      <c r="K9" s="3">
        <v>0.5</v>
      </c>
      <c r="L9" s="7">
        <f t="shared" si="0"/>
        <v>10059.400970536321</v>
      </c>
      <c r="M9" s="18">
        <v>10059</v>
      </c>
      <c r="N9" s="8">
        <v>10000</v>
      </c>
      <c r="P9" s="8">
        <v>1619</v>
      </c>
    </row>
    <row r="10" spans="1:16" ht="17.25" customHeight="1" x14ac:dyDescent="0.2">
      <c r="A10" s="2" t="s">
        <v>17</v>
      </c>
      <c r="B10" s="4">
        <f>796</f>
        <v>796</v>
      </c>
      <c r="C10" s="3">
        <v>329</v>
      </c>
      <c r="D10" s="5">
        <v>109.87</v>
      </c>
      <c r="E10" s="3">
        <v>0.6744</v>
      </c>
      <c r="F10" s="3">
        <v>0.88</v>
      </c>
      <c r="G10" s="3">
        <v>5.65</v>
      </c>
      <c r="H10" s="6">
        <v>0.94030000000000002</v>
      </c>
      <c r="I10" s="3">
        <v>18</v>
      </c>
      <c r="J10" s="3">
        <v>12</v>
      </c>
      <c r="K10" s="3">
        <v>0.5</v>
      </c>
      <c r="L10" s="7">
        <f t="shared" si="0"/>
        <v>5873.4746354635199</v>
      </c>
      <c r="M10" s="18">
        <v>5874</v>
      </c>
      <c r="N10" s="8">
        <v>6474.3</v>
      </c>
      <c r="P10" s="8">
        <v>1329</v>
      </c>
    </row>
    <row r="11" spans="1:16" ht="17.25" customHeight="1" x14ac:dyDescent="0.2">
      <c r="A11" s="2" t="s">
        <v>18</v>
      </c>
      <c r="B11" s="4">
        <f>1649</f>
        <v>1649</v>
      </c>
      <c r="C11" s="3">
        <v>685</v>
      </c>
      <c r="D11" s="5">
        <v>109.87</v>
      </c>
      <c r="E11" s="3">
        <v>0.6744</v>
      </c>
      <c r="F11" s="3">
        <v>0.88</v>
      </c>
      <c r="G11" s="3">
        <v>5.65</v>
      </c>
      <c r="H11" s="6">
        <v>0.94030000000000002</v>
      </c>
      <c r="I11" s="3">
        <v>18</v>
      </c>
      <c r="J11" s="3">
        <v>12</v>
      </c>
      <c r="K11" s="3">
        <v>0.5</v>
      </c>
      <c r="L11" s="7">
        <f t="shared" si="0"/>
        <v>12165.56295847488</v>
      </c>
      <c r="M11" s="18">
        <v>12166</v>
      </c>
      <c r="N11" s="8">
        <v>15720</v>
      </c>
      <c r="P11" s="8">
        <v>2205</v>
      </c>
    </row>
    <row r="12" spans="1:16" ht="17.25" customHeight="1" x14ac:dyDescent="0.2">
      <c r="A12" s="2" t="s">
        <v>19</v>
      </c>
      <c r="B12" s="4">
        <v>430</v>
      </c>
      <c r="C12" s="3">
        <v>221</v>
      </c>
      <c r="D12" s="5">
        <v>109.87</v>
      </c>
      <c r="E12" s="3">
        <v>0.6744</v>
      </c>
      <c r="F12" s="3">
        <v>0.88</v>
      </c>
      <c r="G12" s="3">
        <v>5.65</v>
      </c>
      <c r="H12" s="6">
        <v>0.94030000000000002</v>
      </c>
      <c r="I12" s="3">
        <v>18</v>
      </c>
      <c r="J12" s="3">
        <v>12</v>
      </c>
      <c r="K12" s="3">
        <v>0.5</v>
      </c>
      <c r="L12" s="7">
        <f t="shared" si="0"/>
        <v>3148.0276071815993</v>
      </c>
      <c r="M12" s="18">
        <v>3148</v>
      </c>
      <c r="N12" s="8">
        <v>5500</v>
      </c>
      <c r="P12" s="8">
        <v>511</v>
      </c>
    </row>
    <row r="13" spans="1:16" ht="17.25" customHeight="1" x14ac:dyDescent="0.2">
      <c r="A13" s="2" t="s">
        <v>20</v>
      </c>
      <c r="B13" s="4">
        <v>554</v>
      </c>
      <c r="C13" s="3">
        <v>254</v>
      </c>
      <c r="D13" s="5">
        <v>109.87</v>
      </c>
      <c r="E13" s="3">
        <v>0.6744</v>
      </c>
      <c r="F13" s="3">
        <v>0.88</v>
      </c>
      <c r="G13" s="3">
        <v>5.65</v>
      </c>
      <c r="H13" s="6">
        <v>0.94030000000000002</v>
      </c>
      <c r="I13" s="3">
        <v>18</v>
      </c>
      <c r="J13" s="3">
        <v>12</v>
      </c>
      <c r="K13" s="3">
        <v>0.5</v>
      </c>
      <c r="L13" s="7">
        <f t="shared" si="0"/>
        <v>4073.4630352684794</v>
      </c>
      <c r="M13" s="18">
        <v>4073</v>
      </c>
      <c r="N13" s="8">
        <v>4642.8</v>
      </c>
      <c r="P13" s="8">
        <v>653</v>
      </c>
    </row>
    <row r="14" spans="1:16" ht="17.25" customHeight="1" x14ac:dyDescent="0.2">
      <c r="A14" s="2" t="s">
        <v>21</v>
      </c>
      <c r="B14" s="4">
        <v>567</v>
      </c>
      <c r="C14" s="3">
        <v>295</v>
      </c>
      <c r="D14" s="5">
        <v>109.87</v>
      </c>
      <c r="E14" s="3">
        <v>0.6744</v>
      </c>
      <c r="F14" s="3">
        <v>0.88</v>
      </c>
      <c r="G14" s="3">
        <v>5.65</v>
      </c>
      <c r="H14" s="6">
        <v>0.94030000000000002</v>
      </c>
      <c r="I14" s="3">
        <v>18</v>
      </c>
      <c r="J14" s="3">
        <v>12</v>
      </c>
      <c r="K14" s="3">
        <v>0.5</v>
      </c>
      <c r="L14" s="7">
        <f t="shared" si="0"/>
        <v>4148.94494075904</v>
      </c>
      <c r="M14" s="18">
        <v>4149</v>
      </c>
      <c r="N14" s="8">
        <v>6700</v>
      </c>
      <c r="P14" s="8">
        <v>812</v>
      </c>
    </row>
    <row r="15" spans="1:16" ht="17.25" customHeight="1" x14ac:dyDescent="0.2">
      <c r="A15" s="2" t="s">
        <v>22</v>
      </c>
      <c r="B15" s="4">
        <v>640</v>
      </c>
      <c r="C15" s="3">
        <v>272</v>
      </c>
      <c r="D15" s="5">
        <v>109.87</v>
      </c>
      <c r="E15" s="3">
        <v>0.6744</v>
      </c>
      <c r="F15" s="3">
        <v>0.88</v>
      </c>
      <c r="G15" s="3">
        <v>5.65</v>
      </c>
      <c r="H15" s="6">
        <v>0.94030000000000002</v>
      </c>
      <c r="I15" s="3">
        <v>18</v>
      </c>
      <c r="J15" s="3">
        <v>12</v>
      </c>
      <c r="K15" s="3">
        <v>0.5</v>
      </c>
      <c r="L15" s="7">
        <f t="shared" si="0"/>
        <v>4718.1013584768007</v>
      </c>
      <c r="M15" s="18">
        <v>4718</v>
      </c>
      <c r="N15" s="8">
        <v>6098</v>
      </c>
      <c r="P15" s="8">
        <v>680</v>
      </c>
    </row>
    <row r="16" spans="1:16" ht="17.25" customHeight="1" x14ac:dyDescent="0.2">
      <c r="A16" s="2" t="s">
        <v>23</v>
      </c>
      <c r="B16" s="4">
        <v>716</v>
      </c>
      <c r="C16" s="3">
        <v>298</v>
      </c>
      <c r="D16" s="5">
        <v>109.87</v>
      </c>
      <c r="E16" s="3">
        <v>0.6744</v>
      </c>
      <c r="F16" s="3">
        <v>0.88</v>
      </c>
      <c r="G16" s="3">
        <v>5.65</v>
      </c>
      <c r="H16" s="6">
        <v>0.94030000000000002</v>
      </c>
      <c r="I16" s="3">
        <v>18</v>
      </c>
      <c r="J16" s="3">
        <v>12</v>
      </c>
      <c r="K16" s="3">
        <v>0.5</v>
      </c>
      <c r="L16" s="7">
        <f t="shared" si="0"/>
        <v>5281.9906524739199</v>
      </c>
      <c r="M16" s="18">
        <v>5282</v>
      </c>
      <c r="N16" s="8">
        <v>6815</v>
      </c>
      <c r="P16" s="8">
        <v>968</v>
      </c>
    </row>
    <row r="17" spans="1:17" ht="17.25" customHeight="1" x14ac:dyDescent="0.2">
      <c r="A17" s="2" t="s">
        <v>24</v>
      </c>
      <c r="B17" s="4">
        <v>501</v>
      </c>
      <c r="C17" s="3">
        <v>220</v>
      </c>
      <c r="D17" s="5">
        <v>109.87</v>
      </c>
      <c r="E17" s="3">
        <v>0.6744</v>
      </c>
      <c r="F17" s="3">
        <v>0.88</v>
      </c>
      <c r="G17" s="3">
        <v>5.65</v>
      </c>
      <c r="H17" s="6">
        <v>0.94030000000000002</v>
      </c>
      <c r="I17" s="3">
        <v>18</v>
      </c>
      <c r="J17" s="3">
        <v>12</v>
      </c>
      <c r="K17" s="3">
        <v>0.5</v>
      </c>
      <c r="L17" s="7">
        <f t="shared" si="0"/>
        <v>3689.3292894331207</v>
      </c>
      <c r="M17" s="18">
        <v>3689</v>
      </c>
      <c r="N17" s="8">
        <v>4568</v>
      </c>
      <c r="P17" s="8">
        <v>613</v>
      </c>
    </row>
    <row r="18" spans="1:17" ht="17.25" customHeight="1" x14ac:dyDescent="0.2">
      <c r="A18" s="2" t="s">
        <v>25</v>
      </c>
      <c r="B18" s="4">
        <v>295</v>
      </c>
      <c r="C18" s="3">
        <v>119</v>
      </c>
      <c r="D18" s="5">
        <v>109.87</v>
      </c>
      <c r="E18" s="3">
        <v>0.6744</v>
      </c>
      <c r="F18" s="3">
        <v>0.88</v>
      </c>
      <c r="G18" s="3">
        <v>5.65</v>
      </c>
      <c r="H18" s="6">
        <v>0.94030000000000002</v>
      </c>
      <c r="I18" s="3">
        <v>18</v>
      </c>
      <c r="J18" s="3">
        <v>12</v>
      </c>
      <c r="K18" s="3">
        <v>0.5</v>
      </c>
      <c r="L18" s="7">
        <f t="shared" si="0"/>
        <v>2178.4076354303998</v>
      </c>
      <c r="M18" s="18">
        <v>2178</v>
      </c>
      <c r="N18" s="8">
        <v>1854.8</v>
      </c>
      <c r="P18" s="8">
        <v>442</v>
      </c>
    </row>
    <row r="19" spans="1:17" ht="17.25" customHeight="1" x14ac:dyDescent="0.2">
      <c r="A19" s="2" t="s">
        <v>26</v>
      </c>
      <c r="B19" s="4">
        <v>1283</v>
      </c>
      <c r="C19" s="3">
        <v>640</v>
      </c>
      <c r="D19" s="5">
        <v>109.87</v>
      </c>
      <c r="E19" s="3">
        <v>0.6744</v>
      </c>
      <c r="F19" s="3">
        <v>0.88</v>
      </c>
      <c r="G19" s="3">
        <v>5.65</v>
      </c>
      <c r="H19" s="6">
        <v>0.94030000000000002</v>
      </c>
      <c r="I19" s="3">
        <v>18</v>
      </c>
      <c r="J19" s="3">
        <v>12</v>
      </c>
      <c r="K19" s="3">
        <v>0.5</v>
      </c>
      <c r="L19" s="7">
        <f t="shared" si="0"/>
        <v>9403.9683534129599</v>
      </c>
      <c r="M19" s="18">
        <v>9404</v>
      </c>
      <c r="N19" s="8">
        <v>12685</v>
      </c>
      <c r="P19" s="13">
        <v>2063</v>
      </c>
    </row>
    <row r="20" spans="1:17" ht="17.25" customHeight="1" x14ac:dyDescent="0.2">
      <c r="A20" s="2" t="s">
        <v>27</v>
      </c>
      <c r="B20" s="4">
        <v>555</v>
      </c>
      <c r="C20" s="3">
        <v>204</v>
      </c>
      <c r="D20" s="5">
        <v>109.87</v>
      </c>
      <c r="E20" s="3">
        <v>0.6744</v>
      </c>
      <c r="F20" s="3">
        <v>0.88</v>
      </c>
      <c r="G20" s="3">
        <v>5.65</v>
      </c>
      <c r="H20" s="6">
        <v>0.94030000000000002</v>
      </c>
      <c r="I20" s="3">
        <v>18</v>
      </c>
      <c r="J20" s="3">
        <v>12</v>
      </c>
      <c r="K20" s="3">
        <v>0.5</v>
      </c>
      <c r="L20" s="7">
        <f t="shared" si="0"/>
        <v>4109.7674743416001</v>
      </c>
      <c r="M20" s="18">
        <v>4110</v>
      </c>
      <c r="N20" s="8">
        <v>4318.6000000000004</v>
      </c>
      <c r="P20" s="8">
        <v>686</v>
      </c>
    </row>
    <row r="21" spans="1:17" ht="17.25" customHeight="1" x14ac:dyDescent="0.2">
      <c r="A21" s="2" t="s">
        <v>28</v>
      </c>
      <c r="B21" s="4">
        <v>436</v>
      </c>
      <c r="C21" s="3">
        <v>0</v>
      </c>
      <c r="D21" s="5">
        <v>109.87</v>
      </c>
      <c r="E21" s="3">
        <v>0.6744</v>
      </c>
      <c r="F21" s="3">
        <v>0.88</v>
      </c>
      <c r="G21" s="3">
        <v>5.65</v>
      </c>
      <c r="H21" s="6">
        <v>0.94030000000000002</v>
      </c>
      <c r="I21" s="3">
        <v>18</v>
      </c>
      <c r="J21" s="3">
        <v>12</v>
      </c>
      <c r="K21" s="3">
        <v>0.5</v>
      </c>
      <c r="L21" s="7">
        <f t="shared" si="0"/>
        <v>3320.5263278803195</v>
      </c>
      <c r="M21" s="18">
        <v>3321</v>
      </c>
      <c r="N21" s="8">
        <v>3191</v>
      </c>
      <c r="P21" s="8">
        <v>0</v>
      </c>
    </row>
    <row r="22" spans="1:17" ht="17.25" customHeight="1" x14ac:dyDescent="0.2">
      <c r="A22" s="2" t="s">
        <v>29</v>
      </c>
      <c r="B22" s="4">
        <v>489</v>
      </c>
      <c r="C22" s="3">
        <v>194</v>
      </c>
      <c r="D22" s="5">
        <v>109.87</v>
      </c>
      <c r="E22" s="3">
        <v>0.6744</v>
      </c>
      <c r="F22" s="3">
        <v>0.88</v>
      </c>
      <c r="G22" s="3">
        <v>5.65</v>
      </c>
      <c r="H22" s="6">
        <v>0.94030000000000002</v>
      </c>
      <c r="I22" s="3">
        <v>18</v>
      </c>
      <c r="J22" s="3">
        <v>12</v>
      </c>
      <c r="K22" s="3">
        <v>0.5</v>
      </c>
      <c r="L22" s="7">
        <f t="shared" si="0"/>
        <v>3612.8567041156798</v>
      </c>
      <c r="M22" s="18">
        <v>3613</v>
      </c>
      <c r="N22" s="8">
        <v>5890</v>
      </c>
      <c r="P22" s="8">
        <v>563</v>
      </c>
    </row>
    <row r="23" spans="1:17" ht="17.25" customHeight="1" x14ac:dyDescent="0.2">
      <c r="A23" s="14" t="s">
        <v>30</v>
      </c>
      <c r="B23" s="4">
        <v>129</v>
      </c>
      <c r="C23" s="3">
        <v>0</v>
      </c>
      <c r="D23" s="5">
        <v>109.87</v>
      </c>
      <c r="E23" s="3">
        <v>0.6744</v>
      </c>
      <c r="F23" s="3">
        <v>0.88</v>
      </c>
      <c r="G23" s="3">
        <v>5.65</v>
      </c>
      <c r="H23" s="6">
        <v>0.94030000000000002</v>
      </c>
      <c r="I23" s="3">
        <v>18</v>
      </c>
      <c r="J23" s="3">
        <v>12</v>
      </c>
      <c r="K23" s="3">
        <v>0.5</v>
      </c>
      <c r="L23" s="7">
        <f t="shared" si="0"/>
        <v>982.44930343248006</v>
      </c>
      <c r="M23" s="18">
        <v>982</v>
      </c>
      <c r="N23" s="8">
        <v>2619</v>
      </c>
      <c r="P23" s="8">
        <v>0</v>
      </c>
    </row>
    <row r="24" spans="1:17" ht="17.25" customHeight="1" x14ac:dyDescent="0.2">
      <c r="A24" s="2" t="s">
        <v>31</v>
      </c>
      <c r="B24" s="4">
        <f>9204-1235</f>
        <v>7969</v>
      </c>
      <c r="C24" s="3">
        <v>1716</v>
      </c>
      <c r="D24" s="5">
        <v>109.87</v>
      </c>
      <c r="E24" s="3">
        <v>0.6744</v>
      </c>
      <c r="F24" s="3">
        <v>0.88</v>
      </c>
      <c r="G24" s="3">
        <v>5.65</v>
      </c>
      <c r="H24" s="6">
        <v>0.94030000000000002</v>
      </c>
      <c r="I24" s="3">
        <v>18</v>
      </c>
      <c r="J24" s="3">
        <v>12</v>
      </c>
      <c r="K24" s="3">
        <v>0.5</v>
      </c>
      <c r="L24" s="7">
        <f t="shared" si="0"/>
        <v>59706.404977733284</v>
      </c>
      <c r="M24" s="18">
        <v>59706</v>
      </c>
      <c r="N24" s="8">
        <v>73393.2</v>
      </c>
      <c r="P24" s="8">
        <v>9204</v>
      </c>
    </row>
    <row r="25" spans="1:17" ht="14.25" customHeight="1" x14ac:dyDescent="0.2">
      <c r="A25" s="2" t="s">
        <v>32</v>
      </c>
      <c r="B25" s="4">
        <v>761</v>
      </c>
      <c r="C25" s="3">
        <v>256</v>
      </c>
      <c r="D25" s="5">
        <v>109.87</v>
      </c>
      <c r="E25" s="3">
        <v>0.6744</v>
      </c>
      <c r="F25" s="3">
        <v>0.88</v>
      </c>
      <c r="G25" s="3">
        <v>5.65</v>
      </c>
      <c r="H25" s="6">
        <v>0.94030000000000002</v>
      </c>
      <c r="I25" s="3">
        <v>18</v>
      </c>
      <c r="J25" s="3">
        <v>12</v>
      </c>
      <c r="K25" s="3">
        <v>0.5</v>
      </c>
      <c r="L25" s="7">
        <f t="shared" si="0"/>
        <v>5648.8039102843195</v>
      </c>
      <c r="M25" s="18">
        <v>5649</v>
      </c>
      <c r="N25" s="8">
        <v>10429</v>
      </c>
      <c r="P25" s="8">
        <v>793</v>
      </c>
    </row>
    <row r="26" spans="1:17" s="24" customFormat="1" ht="15" x14ac:dyDescent="0.2">
      <c r="A26" s="20" t="s">
        <v>33</v>
      </c>
      <c r="B26" s="19">
        <f>SUM(B7:B25)</f>
        <v>20870</v>
      </c>
      <c r="C26" s="19">
        <f>SUM(C7:C25)</f>
        <v>6983</v>
      </c>
      <c r="D26" s="21" t="s">
        <v>34</v>
      </c>
      <c r="E26" s="21" t="s">
        <v>34</v>
      </c>
      <c r="F26" s="21" t="s">
        <v>34</v>
      </c>
      <c r="G26" s="21" t="s">
        <v>34</v>
      </c>
      <c r="H26" s="21" t="s">
        <v>34</v>
      </c>
      <c r="I26" s="21" t="s">
        <v>34</v>
      </c>
      <c r="J26" s="21" t="s">
        <v>34</v>
      </c>
      <c r="K26" s="21" t="s">
        <v>34</v>
      </c>
      <c r="L26" s="22">
        <f>SUM(L7:L25)</f>
        <v>154936.8990340344</v>
      </c>
      <c r="M26" s="19">
        <f>SUM(M7:M25)</f>
        <v>154936</v>
      </c>
      <c r="N26" s="22">
        <f>SUM(N7:N25)</f>
        <v>199225.7</v>
      </c>
      <c r="O26" s="23"/>
      <c r="P26" s="23">
        <v>25107</v>
      </c>
      <c r="Q26" s="23"/>
    </row>
    <row r="27" spans="1:17" x14ac:dyDescent="0.2">
      <c r="J27" s="15"/>
      <c r="K27" s="15"/>
      <c r="L27" s="16"/>
      <c r="M27" s="16"/>
    </row>
    <row r="28" spans="1:17" x14ac:dyDescent="0.2">
      <c r="J28" s="17"/>
      <c r="K28" s="17"/>
      <c r="L28" s="16"/>
      <c r="M28" s="16"/>
    </row>
  </sheetData>
  <mergeCells count="14">
    <mergeCell ref="J5:J6"/>
    <mergeCell ref="K5:K6"/>
    <mergeCell ref="L5:L6"/>
    <mergeCell ref="M5:M6"/>
    <mergeCell ref="A2:L2"/>
    <mergeCell ref="A5:A6"/>
    <mergeCell ref="B5:C5"/>
    <mergeCell ref="D5:D6"/>
    <mergeCell ref="E5:E6"/>
    <mergeCell ref="F5:F6"/>
    <mergeCell ref="G5:G6"/>
    <mergeCell ref="H5:H6"/>
    <mergeCell ref="I5:I6"/>
    <mergeCell ref="B1:L1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жку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Олчей</dc:creator>
  <cp:lastModifiedBy>Ондар Алдынай Сергеевна</cp:lastModifiedBy>
  <cp:lastPrinted>2020-10-30T08:26:21Z</cp:lastPrinted>
  <dcterms:created xsi:type="dcterms:W3CDTF">2020-10-16T12:54:33Z</dcterms:created>
  <dcterms:modified xsi:type="dcterms:W3CDTF">2020-10-30T08:27:14Z</dcterms:modified>
</cp:coreProperties>
</file>