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850" yWindow="60" windowWidth="13890" windowHeight="12585"/>
  </bookViews>
  <sheets>
    <sheet name="п" sheetId="1" r:id="rId1"/>
  </sheets>
  <definedNames>
    <definedName name="_xlnm.Print_Titles" localSheetId="0">п!$B:$B</definedName>
    <definedName name="_xlnm.Print_Area" localSheetId="0">п!$A$1:$AQ$27</definedName>
  </definedNames>
  <calcPr calcId="144525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8" i="1"/>
  <c r="V27" i="1" l="1"/>
  <c r="M8" i="1"/>
  <c r="AP9" i="1" l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8" i="1"/>
  <c r="AQ16" i="1"/>
  <c r="AQ19" i="1"/>
  <c r="AQ8" i="1"/>
  <c r="AK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F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C27" i="1"/>
  <c r="AA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W9" i="1"/>
  <c r="W8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Q27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L27" i="1"/>
  <c r="G2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AQ18" i="1" l="1"/>
  <c r="AQ17" i="1"/>
  <c r="AP27" i="1"/>
  <c r="AQ12" i="1"/>
  <c r="AQ22" i="1"/>
  <c r="AQ10" i="1"/>
  <c r="AQ24" i="1"/>
  <c r="AQ21" i="1"/>
  <c r="AQ15" i="1"/>
  <c r="AQ23" i="1"/>
  <c r="AQ26" i="1"/>
  <c r="AQ14" i="1"/>
  <c r="AQ20" i="1"/>
  <c r="AQ25" i="1"/>
  <c r="AQ13" i="1"/>
  <c r="AQ11" i="1"/>
  <c r="AQ9" i="1"/>
  <c r="AQ27" i="1"/>
  <c r="D27" i="1"/>
  <c r="AJ27" i="1" l="1"/>
  <c r="AI27" i="1"/>
  <c r="AL27" i="1" s="1"/>
  <c r="AH27" i="1"/>
  <c r="AE27" i="1"/>
  <c r="AD27" i="1"/>
  <c r="AG27" i="1" s="1"/>
  <c r="Z27" i="1"/>
  <c r="Y27" i="1"/>
  <c r="AB27" i="1" s="1"/>
  <c r="X27" i="1"/>
  <c r="U27" i="1"/>
  <c r="T27" i="1"/>
  <c r="W27" i="1" s="1"/>
  <c r="S27" i="1"/>
  <c r="P27" i="1"/>
  <c r="O27" i="1"/>
  <c r="R27" i="1" s="1"/>
  <c r="N27" i="1"/>
  <c r="K27" i="1"/>
  <c r="J27" i="1"/>
  <c r="M27" i="1" s="1"/>
  <c r="I27" i="1"/>
  <c r="C27" i="1"/>
  <c r="F26" i="1"/>
  <c r="E26" i="1"/>
  <c r="H26" i="1" s="1"/>
  <c r="AM26" i="1"/>
  <c r="F25" i="1"/>
  <c r="AO25" i="1" s="1"/>
  <c r="E25" i="1"/>
  <c r="AM25" i="1"/>
  <c r="F24" i="1"/>
  <c r="AO24" i="1" s="1"/>
  <c r="E24" i="1"/>
  <c r="AM24" i="1"/>
  <c r="F23" i="1"/>
  <c r="AO23" i="1" s="1"/>
  <c r="E23" i="1"/>
  <c r="AM23" i="1"/>
  <c r="F22" i="1"/>
  <c r="E22" i="1"/>
  <c r="H22" i="1" s="1"/>
  <c r="AM22" i="1"/>
  <c r="F21" i="1"/>
  <c r="AO21" i="1" s="1"/>
  <c r="E21" i="1"/>
  <c r="AM21" i="1"/>
  <c r="F20" i="1"/>
  <c r="AO20" i="1" s="1"/>
  <c r="E20" i="1"/>
  <c r="AM20" i="1"/>
  <c r="F19" i="1"/>
  <c r="AO19" i="1" s="1"/>
  <c r="E19" i="1"/>
  <c r="AM19" i="1"/>
  <c r="F18" i="1"/>
  <c r="E18" i="1"/>
  <c r="H18" i="1" s="1"/>
  <c r="AM18" i="1"/>
  <c r="F17" i="1"/>
  <c r="E17" i="1"/>
  <c r="AM17" i="1"/>
  <c r="F16" i="1"/>
  <c r="AO16" i="1" s="1"/>
  <c r="E16" i="1"/>
  <c r="AM16" i="1"/>
  <c r="F15" i="1"/>
  <c r="AO15" i="1" s="1"/>
  <c r="E15" i="1"/>
  <c r="AM15" i="1"/>
  <c r="F14" i="1"/>
  <c r="E14" i="1"/>
  <c r="H14" i="1" s="1"/>
  <c r="AM14" i="1"/>
  <c r="F13" i="1"/>
  <c r="AO13" i="1" s="1"/>
  <c r="E13" i="1"/>
  <c r="AM13" i="1"/>
  <c r="F12" i="1"/>
  <c r="AO12" i="1" s="1"/>
  <c r="E12" i="1"/>
  <c r="AM12" i="1"/>
  <c r="AM11" i="1"/>
  <c r="F11" i="1"/>
  <c r="AO11" i="1" s="1"/>
  <c r="E11" i="1"/>
  <c r="H11" i="1" s="1"/>
  <c r="F10" i="1"/>
  <c r="E10" i="1"/>
  <c r="H10" i="1" s="1"/>
  <c r="AM10" i="1"/>
  <c r="F9" i="1"/>
  <c r="AO9" i="1" s="1"/>
  <c r="E9" i="1"/>
  <c r="AM9" i="1"/>
  <c r="F8" i="1"/>
  <c r="AO8" i="1" s="1"/>
  <c r="E8" i="1"/>
  <c r="H8" i="1" s="1"/>
  <c r="AN25" i="1" l="1"/>
  <c r="H25" i="1"/>
  <c r="AN12" i="1"/>
  <c r="H12" i="1"/>
  <c r="AN15" i="1"/>
  <c r="H15" i="1"/>
  <c r="AN21" i="1"/>
  <c r="H21" i="1"/>
  <c r="AN9" i="1"/>
  <c r="H9" i="1"/>
  <c r="AN16" i="1"/>
  <c r="H16" i="1"/>
  <c r="AN23" i="1"/>
  <c r="H23" i="1"/>
  <c r="AN13" i="1"/>
  <c r="H13" i="1"/>
  <c r="AN19" i="1"/>
  <c r="H19" i="1"/>
  <c r="AN17" i="1"/>
  <c r="H17" i="1"/>
  <c r="AN20" i="1"/>
  <c r="H20" i="1"/>
  <c r="AN24" i="1"/>
  <c r="H24" i="1"/>
  <c r="E27" i="1"/>
  <c r="AN11" i="1"/>
  <c r="AO17" i="1"/>
  <c r="AN8" i="1"/>
  <c r="AO10" i="1"/>
  <c r="AO14" i="1"/>
  <c r="AO18" i="1"/>
  <c r="AO22" i="1"/>
  <c r="AO26" i="1"/>
  <c r="F27" i="1"/>
  <c r="AN10" i="1"/>
  <c r="AN14" i="1"/>
  <c r="AN18" i="1"/>
  <c r="AN22" i="1"/>
  <c r="AN26" i="1"/>
  <c r="AM8" i="1"/>
  <c r="AM27" i="1" s="1"/>
  <c r="AN27" i="1" l="1"/>
  <c r="H27" i="1"/>
  <c r="AO27" i="1"/>
</calcChain>
</file>

<file path=xl/sharedStrings.xml><?xml version="1.0" encoding="utf-8"?>
<sst xmlns="http://schemas.openxmlformats.org/spreadsheetml/2006/main" count="73" uniqueCount="39">
  <si>
    <t>№</t>
  </si>
  <si>
    <t>Наименование кожууна</t>
  </si>
  <si>
    <t>Всего доходов</t>
  </si>
  <si>
    <t xml:space="preserve">Всего расходов </t>
  </si>
  <si>
    <t>Дефицит (-)/профицит (+)</t>
  </si>
  <si>
    <t>Собственные доходы</t>
  </si>
  <si>
    <t>Поступления из республиканского бюджета</t>
  </si>
  <si>
    <t>дотации</t>
  </si>
  <si>
    <t>субвенции общеобразовательным организациям</t>
  </si>
  <si>
    <t>субвенции дошкольным организациям</t>
  </si>
  <si>
    <t>Факт на 01.01.2020 г.</t>
  </si>
  <si>
    <t>Уточненный план на 2020 г.</t>
  </si>
  <si>
    <t>Факт на 01.10.2020 г.</t>
  </si>
  <si>
    <t>% от собственных  доходов</t>
  </si>
  <si>
    <t xml:space="preserve">Бай-Тайгинский </t>
  </si>
  <si>
    <t>Барун-Хемчикский</t>
  </si>
  <si>
    <t>Дзун-Хемчикский</t>
  </si>
  <si>
    <t xml:space="preserve">Каа-Хемский </t>
  </si>
  <si>
    <t>Кызылский</t>
  </si>
  <si>
    <t>Монгун-Тайгинский</t>
  </si>
  <si>
    <t>Овюрский</t>
  </si>
  <si>
    <t>Пий-Хемский</t>
  </si>
  <si>
    <t>Сут-Хольский</t>
  </si>
  <si>
    <t>Тандинский</t>
  </si>
  <si>
    <t>Тес-Хемский</t>
  </si>
  <si>
    <t>Тере-Хольский</t>
  </si>
  <si>
    <t>Тоджинский</t>
  </si>
  <si>
    <t>Улуг-Хемский</t>
  </si>
  <si>
    <t>Чаа-Хольский</t>
  </si>
  <si>
    <t>Чеди-Хольский</t>
  </si>
  <si>
    <t>Эрзинский</t>
  </si>
  <si>
    <t>г.Ак-Довурак</t>
  </si>
  <si>
    <t>г.Кызыл</t>
  </si>
  <si>
    <t>Итого</t>
  </si>
  <si>
    <t>Численность постоянного населения на 01.01.2020 г.</t>
  </si>
  <si>
    <t>Рост 21/20</t>
  </si>
  <si>
    <t>Прогноз на 2021 год</t>
  </si>
  <si>
    <t>Оценка бюджетов кожуунов и гг. Кызыл и Ак-Довурак Республики Тыва по доходам и расходам на 2021 год</t>
  </si>
  <si>
    <t>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</si>
</sst>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#,##0.0_ ;[Red]\-#,##0.0\ "/>
    <numFmt numFmtId="166" formatCode="#,##0.0"/>
    <numFmt numFmtId="167" formatCode="#,##0_ ;[Red]\-#,##0\ "/>
    <numFmt numFmtId="168" formatCode="#,##0.0_р_."/>
    <numFmt numFmtId="169" formatCode="&quot;Да&quot;;&quot;Да&quot;;&quot;Нет&quot;"/>
    <numFmt numFmtId="170" formatCode="_(* #,##0.00_);_(* \(#,##0.00\);_(* &quot;-&quot;??_);_(@_)"/>
  </numFmts>
  <fonts count="3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name val="Arial Cyr"/>
      <charset val="204"/>
    </font>
    <font>
      <sz val="11"/>
      <color indexed="8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17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0">
    <xf numFmtId="0" fontId="0" fillId="0" borderId="0"/>
    <xf numFmtId="0" fontId="2" fillId="0" borderId="0"/>
    <xf numFmtId="0" fontId="5" fillId="0" borderId="0"/>
    <xf numFmtId="0" fontId="5" fillId="0" borderId="0"/>
    <xf numFmtId="0" fontId="7" fillId="0" borderId="0"/>
    <xf numFmtId="0" fontId="2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8" borderId="2" applyNumberFormat="0" applyAlignment="0" applyProtection="0"/>
    <xf numFmtId="0" fontId="10" fillId="8" borderId="2" applyNumberFormat="0" applyAlignment="0" applyProtection="0"/>
    <xf numFmtId="0" fontId="10" fillId="8" borderId="2" applyNumberFormat="0" applyAlignment="0" applyProtection="0"/>
    <xf numFmtId="0" fontId="11" fillId="21" borderId="3" applyNumberFormat="0" applyAlignment="0" applyProtection="0"/>
    <xf numFmtId="0" fontId="11" fillId="21" borderId="3" applyNumberFormat="0" applyAlignment="0" applyProtection="0"/>
    <xf numFmtId="0" fontId="11" fillId="21" borderId="3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2" fillId="0" borderId="4" applyNumberFormat="0">
      <alignment horizontal="right" vertical="top"/>
    </xf>
    <xf numFmtId="0" fontId="2" fillId="0" borderId="4" applyNumberFormat="0">
      <alignment horizontal="right" vertical="top"/>
    </xf>
    <xf numFmtId="0" fontId="2" fillId="22" borderId="4" applyNumberFormat="0">
      <alignment horizontal="right" vertical="top"/>
    </xf>
    <xf numFmtId="49" fontId="2" fillId="21" borderId="4">
      <alignment horizontal="left" vertical="top"/>
    </xf>
    <xf numFmtId="49" fontId="13" fillId="0" borderId="4">
      <alignment horizontal="left" vertical="top"/>
    </xf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12" borderId="4">
      <alignment horizontal="left" vertical="top" wrapText="1"/>
    </xf>
    <xf numFmtId="0" fontId="13" fillId="0" borderId="4">
      <alignment horizontal="left" vertical="top" wrapText="1"/>
    </xf>
    <xf numFmtId="0" fontId="2" fillId="3" borderId="4">
      <alignment horizontal="left" vertical="top" wrapText="1"/>
    </xf>
    <xf numFmtId="0" fontId="2" fillId="23" borderId="4">
      <alignment horizontal="left" vertical="top" wrapText="1"/>
    </xf>
    <xf numFmtId="0" fontId="2" fillId="24" borderId="4">
      <alignment horizontal="left" vertical="top" wrapText="1"/>
    </xf>
    <xf numFmtId="0" fontId="2" fillId="25" borderId="4">
      <alignment horizontal="left" vertical="top" wrapText="1"/>
    </xf>
    <xf numFmtId="0" fontId="2" fillId="0" borderId="4">
      <alignment horizontal="left" vertical="top" wrapText="1"/>
    </xf>
    <xf numFmtId="0" fontId="17" fillId="0" borderId="0">
      <alignment horizontal="left" vertical="top"/>
    </xf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26" borderId="9" applyNumberFormat="0" applyAlignment="0" applyProtection="0"/>
    <xf numFmtId="0" fontId="19" fillId="26" borderId="9" applyNumberFormat="0" applyAlignment="0" applyProtection="0"/>
    <xf numFmtId="0" fontId="19" fillId="26" borderId="9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12" borderId="10" applyNumberFormat="0">
      <alignment horizontal="right" vertical="top"/>
    </xf>
    <xf numFmtId="0" fontId="2" fillId="3" borderId="10" applyNumberFormat="0">
      <alignment horizontal="right" vertical="top"/>
    </xf>
    <xf numFmtId="0" fontId="2" fillId="0" borderId="4" applyNumberFormat="0">
      <alignment horizontal="right" vertical="top"/>
    </xf>
    <xf numFmtId="0" fontId="2" fillId="0" borderId="4" applyNumberFormat="0">
      <alignment horizontal="right" vertical="top"/>
    </xf>
    <xf numFmtId="0" fontId="2" fillId="23" borderId="10" applyNumberFormat="0">
      <alignment horizontal="right" vertical="top"/>
    </xf>
    <xf numFmtId="0" fontId="2" fillId="0" borderId="4" applyNumberFormat="0">
      <alignment horizontal="right" vertical="top"/>
    </xf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28" borderId="11" applyNumberFormat="0" applyFont="0" applyAlignment="0" applyProtection="0"/>
    <xf numFmtId="0" fontId="2" fillId="28" borderId="11" applyNumberFormat="0" applyFont="0" applyAlignment="0" applyProtection="0"/>
    <xf numFmtId="0" fontId="2" fillId="28" borderId="11" applyNumberFormat="0" applyFont="0" applyAlignment="0" applyProtection="0"/>
    <xf numFmtId="9" fontId="5" fillId="0" borderId="0" applyFont="0" applyFill="0" applyBorder="0" applyAlignment="0" applyProtection="0"/>
    <xf numFmtId="49" fontId="27" fillId="27" borderId="4">
      <alignment horizontal="left" vertical="top" wrapText="1"/>
    </xf>
    <xf numFmtId="49" fontId="2" fillId="0" borderId="4">
      <alignment horizontal="left" vertical="top" wrapText="1"/>
    </xf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30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2" fillId="25" borderId="4">
      <alignment horizontal="left" vertical="top" wrapText="1"/>
    </xf>
    <xf numFmtId="0" fontId="2" fillId="0" borderId="4">
      <alignment horizontal="left" vertical="top" wrapText="1"/>
    </xf>
  </cellStyleXfs>
  <cellXfs count="62">
    <xf numFmtId="0" fontId="0" fillId="0" borderId="0" xfId="0"/>
    <xf numFmtId="0" fontId="3" fillId="2" borderId="0" xfId="1" applyFont="1" applyFill="1" applyAlignment="1">
      <alignment horizontal="left" vertical="center"/>
    </xf>
    <xf numFmtId="0" fontId="4" fillId="2" borderId="0" xfId="1" applyFont="1" applyFill="1"/>
    <xf numFmtId="0" fontId="6" fillId="0" borderId="0" xfId="2" applyFont="1" applyFill="1" applyAlignment="1">
      <alignment vertical="center" wrapText="1"/>
    </xf>
    <xf numFmtId="0" fontId="6" fillId="0" borderId="0" xfId="2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4" fillId="0" borderId="0" xfId="1" applyFont="1" applyFill="1"/>
    <xf numFmtId="0" fontId="4" fillId="2" borderId="0" xfId="3" applyFont="1" applyFill="1"/>
    <xf numFmtId="166" fontId="4" fillId="2" borderId="0" xfId="1" applyNumberFormat="1" applyFont="1" applyFill="1"/>
    <xf numFmtId="165" fontId="4" fillId="2" borderId="0" xfId="1" applyNumberFormat="1" applyFont="1" applyFill="1"/>
    <xf numFmtId="0" fontId="4" fillId="0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167" fontId="4" fillId="2" borderId="1" xfId="4" applyNumberFormat="1" applyFont="1" applyFill="1" applyBorder="1" applyAlignment="1">
      <alignment horizontal="center" vertical="center"/>
    </xf>
    <xf numFmtId="165" fontId="4" fillId="2" borderId="1" xfId="3" applyNumberFormat="1" applyFont="1" applyFill="1" applyBorder="1" applyAlignment="1">
      <alignment horizontal="center" vertical="center"/>
    </xf>
    <xf numFmtId="165" fontId="4" fillId="0" borderId="1" xfId="3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4" fillId="0" borderId="1" xfId="4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167" fontId="4" fillId="2" borderId="1" xfId="4" quotePrefix="1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0" fontId="6" fillId="2" borderId="1" xfId="1" applyFont="1" applyFill="1" applyBorder="1"/>
    <xf numFmtId="0" fontId="6" fillId="2" borderId="1" xfId="2" applyFont="1" applyFill="1" applyBorder="1" applyAlignment="1">
      <alignment vertical="center"/>
    </xf>
    <xf numFmtId="167" fontId="6" fillId="2" borderId="1" xfId="2" applyNumberFormat="1" applyFont="1" applyFill="1" applyBorder="1" applyAlignment="1">
      <alignment horizontal="center" vertical="center"/>
    </xf>
    <xf numFmtId="165" fontId="6" fillId="2" borderId="1" xfId="2" applyNumberFormat="1" applyFont="1" applyFill="1" applyBorder="1" applyAlignment="1">
      <alignment horizontal="center" vertical="center"/>
    </xf>
    <xf numFmtId="165" fontId="6" fillId="0" borderId="1" xfId="3" applyNumberFormat="1" applyFont="1" applyFill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0" fontId="6" fillId="2" borderId="0" xfId="1" applyFont="1" applyFill="1"/>
    <xf numFmtId="165" fontId="4" fillId="0" borderId="0" xfId="1" applyNumberFormat="1" applyFont="1" applyFill="1"/>
    <xf numFmtId="0" fontId="4" fillId="0" borderId="13" xfId="3" applyFont="1" applyFill="1" applyBorder="1" applyAlignment="1">
      <alignment horizontal="center" vertical="center" wrapText="1"/>
    </xf>
    <xf numFmtId="165" fontId="4" fillId="0" borderId="13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 wrapText="1"/>
    </xf>
    <xf numFmtId="0" fontId="6" fillId="0" borderId="17" xfId="3" applyFont="1" applyFill="1" applyBorder="1" applyAlignment="1">
      <alignment horizontal="center" vertical="center" wrapText="1"/>
    </xf>
    <xf numFmtId="0" fontId="6" fillId="0" borderId="18" xfId="3" applyFont="1" applyFill="1" applyBorder="1" applyAlignment="1">
      <alignment horizontal="center" vertical="center" wrapText="1"/>
    </xf>
    <xf numFmtId="0" fontId="6" fillId="0" borderId="19" xfId="3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 wrapText="1"/>
    </xf>
    <xf numFmtId="0" fontId="6" fillId="0" borderId="20" xfId="3" applyFont="1" applyFill="1" applyBorder="1" applyAlignment="1">
      <alignment horizontal="center" vertical="center" wrapText="1"/>
    </xf>
    <xf numFmtId="0" fontId="6" fillId="0" borderId="21" xfId="3" applyFont="1" applyFill="1" applyBorder="1" applyAlignment="1">
      <alignment horizontal="center" vertical="center" wrapText="1"/>
    </xf>
    <xf numFmtId="0" fontId="6" fillId="0" borderId="22" xfId="3" applyFont="1" applyFill="1" applyBorder="1" applyAlignment="1">
      <alignment horizontal="center" vertical="center" wrapText="1"/>
    </xf>
    <xf numFmtId="0" fontId="6" fillId="0" borderId="23" xfId="3" applyFont="1" applyFill="1" applyBorder="1" applyAlignment="1">
      <alignment horizontal="center" vertical="center" wrapText="1"/>
    </xf>
    <xf numFmtId="0" fontId="6" fillId="0" borderId="16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20" xfId="2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center" vertical="center" wrapText="1"/>
    </xf>
    <xf numFmtId="0" fontId="6" fillId="0" borderId="22" xfId="2" applyFont="1" applyFill="1" applyBorder="1" applyAlignment="1">
      <alignment horizontal="center" vertical="center" wrapText="1"/>
    </xf>
    <xf numFmtId="0" fontId="6" fillId="0" borderId="23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5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</cellXfs>
  <cellStyles count="420">
    <cellStyle name="20% - Акцент1 2 2" xfId="6"/>
    <cellStyle name="20% - Акцент1 3 2" xfId="7"/>
    <cellStyle name="20% - Акцент1 4 2" xfId="8"/>
    <cellStyle name="20% - Акцент2 2 2" xfId="9"/>
    <cellStyle name="20% - Акцент2 3 2" xfId="10"/>
    <cellStyle name="20% - Акцент2 4 2" xfId="11"/>
    <cellStyle name="20% - Акцент3 2 2" xfId="12"/>
    <cellStyle name="20% - Акцент3 3 2" xfId="13"/>
    <cellStyle name="20% - Акцент3 4 2" xfId="14"/>
    <cellStyle name="20% - Акцент4 2 2" xfId="15"/>
    <cellStyle name="20% - Акцент4 3 2" xfId="16"/>
    <cellStyle name="20% - Акцент4 4 2" xfId="17"/>
    <cellStyle name="20% - Акцент5 2 2" xfId="18"/>
    <cellStyle name="20% - Акцент5 3 2" xfId="19"/>
    <cellStyle name="20% - Акцент5 4 2" xfId="20"/>
    <cellStyle name="20% - Акцент6 2 2" xfId="21"/>
    <cellStyle name="20% - Акцент6 3 2" xfId="22"/>
    <cellStyle name="20% - Акцент6 4 2" xfId="23"/>
    <cellStyle name="40% - Акцент1 2 2" xfId="24"/>
    <cellStyle name="40% - Акцент1 3 2" xfId="25"/>
    <cellStyle name="40% - Акцент1 4 2" xfId="26"/>
    <cellStyle name="40% - Акцент2 2 2" xfId="27"/>
    <cellStyle name="40% - Акцент2 3 2" xfId="28"/>
    <cellStyle name="40% - Акцент2 4 2" xfId="29"/>
    <cellStyle name="40% - Акцент3 2 2" xfId="30"/>
    <cellStyle name="40% - Акцент3 3 2" xfId="31"/>
    <cellStyle name="40% - Акцент3 4 2" xfId="32"/>
    <cellStyle name="40% - Акцент4 2 2" xfId="33"/>
    <cellStyle name="40% - Акцент4 3 2" xfId="34"/>
    <cellStyle name="40% - Акцент4 4 2" xfId="35"/>
    <cellStyle name="40% - Акцент5 2 2" xfId="36"/>
    <cellStyle name="40% - Акцент5 3 2" xfId="37"/>
    <cellStyle name="40% - Акцент5 4 2" xfId="38"/>
    <cellStyle name="40% - Акцент6 2 2" xfId="39"/>
    <cellStyle name="40% - Акцент6 3 2" xfId="40"/>
    <cellStyle name="40% - Акцент6 4 2" xfId="41"/>
    <cellStyle name="60% - Акцент1 2 2" xfId="42"/>
    <cellStyle name="60% - Акцент1 3 2" xfId="43"/>
    <cellStyle name="60% - Акцент1 4 2" xfId="44"/>
    <cellStyle name="60% - Акцент2 2 2" xfId="45"/>
    <cellStyle name="60% - Акцент2 3 2" xfId="46"/>
    <cellStyle name="60% - Акцент2 4 2" xfId="47"/>
    <cellStyle name="60% - Акцент3 2 2" xfId="48"/>
    <cellStyle name="60% - Акцент3 3 2" xfId="49"/>
    <cellStyle name="60% - Акцент3 4 2" xfId="50"/>
    <cellStyle name="60% - Акцент4 2 2" xfId="51"/>
    <cellStyle name="60% - Акцент4 3 2" xfId="52"/>
    <cellStyle name="60% - Акцент4 4 2" xfId="53"/>
    <cellStyle name="60% - Акцент5 2 2" xfId="54"/>
    <cellStyle name="60% - Акцент5 3 2" xfId="55"/>
    <cellStyle name="60% - Акцент5 4 2" xfId="56"/>
    <cellStyle name="60% - Акцент6 2 2" xfId="57"/>
    <cellStyle name="60% - Акцент6 3 2" xfId="58"/>
    <cellStyle name="60% - Акцент6 4 2" xfId="59"/>
    <cellStyle name="Акцент1 2 2" xfId="60"/>
    <cellStyle name="Акцент1 3 2" xfId="61"/>
    <cellStyle name="Акцент1 4 2" xfId="62"/>
    <cellStyle name="Акцент2 2 2" xfId="63"/>
    <cellStyle name="Акцент2 3 2" xfId="64"/>
    <cellStyle name="Акцент2 4 2" xfId="65"/>
    <cellStyle name="Акцент3 2 2" xfId="66"/>
    <cellStyle name="Акцент3 3 2" xfId="67"/>
    <cellStyle name="Акцент3 4 2" xfId="68"/>
    <cellStyle name="Акцент4 2 2" xfId="69"/>
    <cellStyle name="Акцент4 3 2" xfId="70"/>
    <cellStyle name="Акцент4 4 2" xfId="71"/>
    <cellStyle name="Акцент5 2 2" xfId="72"/>
    <cellStyle name="Акцент5 3 2" xfId="73"/>
    <cellStyle name="Акцент5 4 2" xfId="74"/>
    <cellStyle name="Акцент6 2 2" xfId="75"/>
    <cellStyle name="Акцент6 3 2" xfId="76"/>
    <cellStyle name="Акцент6 4 2" xfId="77"/>
    <cellStyle name="Ввод  2 2" xfId="78"/>
    <cellStyle name="Ввод  3 2" xfId="79"/>
    <cellStyle name="Ввод  4 2" xfId="80"/>
    <cellStyle name="Вывод 2 2" xfId="81"/>
    <cellStyle name="Вывод 3 2" xfId="82"/>
    <cellStyle name="Вывод 4 2" xfId="83"/>
    <cellStyle name="Вычисление 2 2" xfId="84"/>
    <cellStyle name="Вычисление 3 2" xfId="85"/>
    <cellStyle name="Вычисление 4 2" xfId="86"/>
    <cellStyle name="Данные (редактируемые)" xfId="87"/>
    <cellStyle name="Данные (только для чтения)" xfId="88"/>
    <cellStyle name="Данные для удаления" xfId="89"/>
    <cellStyle name="Заголовки полей" xfId="90"/>
    <cellStyle name="Заголовки полей [печать]" xfId="91"/>
    <cellStyle name="Заголовок 1 2 2" xfId="92"/>
    <cellStyle name="Заголовок 1 3 2" xfId="93"/>
    <cellStyle name="Заголовок 1 4 2" xfId="94"/>
    <cellStyle name="Заголовок 2 2 2" xfId="95"/>
    <cellStyle name="Заголовок 2 3 2" xfId="96"/>
    <cellStyle name="Заголовок 2 4 2" xfId="97"/>
    <cellStyle name="Заголовок 3 2 2" xfId="98"/>
    <cellStyle name="Заголовок 3 3 2" xfId="99"/>
    <cellStyle name="Заголовок 3 4 2" xfId="100"/>
    <cellStyle name="Заголовок 4 2 2" xfId="101"/>
    <cellStyle name="Заголовок 4 3 2" xfId="102"/>
    <cellStyle name="Заголовок 4 4 2" xfId="103"/>
    <cellStyle name="Заголовок меры" xfId="104"/>
    <cellStyle name="Заголовок показателя [печать]" xfId="105"/>
    <cellStyle name="Заголовок показателя константы" xfId="106"/>
    <cellStyle name="Заголовок результата расчета" xfId="107"/>
    <cellStyle name="Заголовок свободного показателя" xfId="108"/>
    <cellStyle name="Значение фильтра" xfId="109"/>
    <cellStyle name="Значение фильтра [печать]" xfId="110"/>
    <cellStyle name="Информация о задаче" xfId="111"/>
    <cellStyle name="Итог 2 2" xfId="112"/>
    <cellStyle name="Итог 3 2" xfId="113"/>
    <cellStyle name="Итог 4 2" xfId="114"/>
    <cellStyle name="Контрольная ячейка 2 2" xfId="115"/>
    <cellStyle name="Контрольная ячейка 3 2" xfId="116"/>
    <cellStyle name="Контрольная ячейка 4 2" xfId="117"/>
    <cellStyle name="Название 2 2" xfId="118"/>
    <cellStyle name="Название 3 2" xfId="119"/>
    <cellStyle name="Название 4 2" xfId="120"/>
    <cellStyle name="Нейтральный 2 2" xfId="121"/>
    <cellStyle name="Нейтральный 3 2" xfId="122"/>
    <cellStyle name="Нейтральный 4 2" xfId="123"/>
    <cellStyle name="Обычный" xfId="0" builtinId="0"/>
    <cellStyle name="Обычный 10" xfId="124"/>
    <cellStyle name="Обычный 10 2" xfId="125"/>
    <cellStyle name="Обычный 10 2 2" xfId="126"/>
    <cellStyle name="Обычный 10 2 3" xfId="127"/>
    <cellStyle name="Обычный 10 3" xfId="128"/>
    <cellStyle name="Обычный 10 4" xfId="129"/>
    <cellStyle name="Обычный 10 5" xfId="130"/>
    <cellStyle name="Обычный 11" xfId="131"/>
    <cellStyle name="Обычный 11 2" xfId="132"/>
    <cellStyle name="Обычный 11 2 2" xfId="133"/>
    <cellStyle name="Обычный 11 2 3" xfId="134"/>
    <cellStyle name="Обычный 11 3" xfId="135"/>
    <cellStyle name="Обычный 11 4" xfId="136"/>
    <cellStyle name="Обычный 11 5" xfId="137"/>
    <cellStyle name="Обычный 12" xfId="138"/>
    <cellStyle name="Обычный 12 2" xfId="139"/>
    <cellStyle name="Обычный 12 2 2" xfId="140"/>
    <cellStyle name="Обычный 12 2 3" xfId="141"/>
    <cellStyle name="Обычный 12 3" xfId="142"/>
    <cellStyle name="Обычный 12 4" xfId="143"/>
    <cellStyle name="Обычный 12 5" xfId="144"/>
    <cellStyle name="Обычный 13" xfId="145"/>
    <cellStyle name="Обычный 13 2" xfId="146"/>
    <cellStyle name="Обычный 13 2 2" xfId="147"/>
    <cellStyle name="Обычный 13 2 3" xfId="148"/>
    <cellStyle name="Обычный 13 3" xfId="149"/>
    <cellStyle name="Обычный 13 4" xfId="150"/>
    <cellStyle name="Обычный 13 5" xfId="151"/>
    <cellStyle name="Обычный 14" xfId="152"/>
    <cellStyle name="Обычный 14 2" xfId="153"/>
    <cellStyle name="Обычный 14 2 2" xfId="154"/>
    <cellStyle name="Обычный 14 2 3" xfId="155"/>
    <cellStyle name="Обычный 14 3" xfId="156"/>
    <cellStyle name="Обычный 14 4" xfId="157"/>
    <cellStyle name="Обычный 14 5" xfId="158"/>
    <cellStyle name="Обычный 15" xfId="159"/>
    <cellStyle name="Обычный 15 2" xfId="160"/>
    <cellStyle name="Обычный 15 2 2" xfId="161"/>
    <cellStyle name="Обычный 15 2 3" xfId="162"/>
    <cellStyle name="Обычный 15 3" xfId="163"/>
    <cellStyle name="Обычный 15 4" xfId="164"/>
    <cellStyle name="Обычный 15 5" xfId="165"/>
    <cellStyle name="Обычный 16" xfId="166"/>
    <cellStyle name="Обычный 16 2" xfId="167"/>
    <cellStyle name="Обычный 16 2 2" xfId="168"/>
    <cellStyle name="Обычный 16 2 3" xfId="169"/>
    <cellStyle name="Обычный 16 3" xfId="170"/>
    <cellStyle name="Обычный 16 4" xfId="171"/>
    <cellStyle name="Обычный 16 5" xfId="172"/>
    <cellStyle name="Обычный 17" xfId="173"/>
    <cellStyle name="Обычный 17 2" xfId="174"/>
    <cellStyle name="Обычный 17 2 2" xfId="175"/>
    <cellStyle name="Обычный 17 2 3" xfId="176"/>
    <cellStyle name="Обычный 17 3" xfId="177"/>
    <cellStyle name="Обычный 17 4" xfId="178"/>
    <cellStyle name="Обычный 17 5" xfId="179"/>
    <cellStyle name="Обычный 18" xfId="180"/>
    <cellStyle name="Обычный 18 2" xfId="181"/>
    <cellStyle name="Обычный 18 2 2" xfId="182"/>
    <cellStyle name="Обычный 18 2 3" xfId="183"/>
    <cellStyle name="Обычный 18 3" xfId="184"/>
    <cellStyle name="Обычный 18 4" xfId="185"/>
    <cellStyle name="Обычный 18 5" xfId="186"/>
    <cellStyle name="Обычный 19" xfId="187"/>
    <cellStyle name="Обычный 19 2" xfId="188"/>
    <cellStyle name="Обычный 19 2 2" xfId="189"/>
    <cellStyle name="Обычный 19 2 3" xfId="190"/>
    <cellStyle name="Обычный 19 3" xfId="191"/>
    <cellStyle name="Обычный 19 4" xfId="192"/>
    <cellStyle name="Обычный 19 5" xfId="193"/>
    <cellStyle name="Обычный 2" xfId="5"/>
    <cellStyle name="Обычный 2 10" xfId="194"/>
    <cellStyle name="Обычный 2 10 2" xfId="195"/>
    <cellStyle name="Обычный 2 10 2 2" xfId="196"/>
    <cellStyle name="Обычный 2 10 3" xfId="197"/>
    <cellStyle name="Обычный 2 11" xfId="198"/>
    <cellStyle name="Обычный 2 11 2" xfId="199"/>
    <cellStyle name="Обычный 2 12" xfId="200"/>
    <cellStyle name="Обычный 2 12 2" xfId="201"/>
    <cellStyle name="Обычный 2 12 3" xfId="202"/>
    <cellStyle name="Обычный 2 13" xfId="203"/>
    <cellStyle name="Обычный 2 13 2" xfId="204"/>
    <cellStyle name="Обычный 2 14" xfId="205"/>
    <cellStyle name="Обычный 2 15" xfId="206"/>
    <cellStyle name="Обычный 2 16" xfId="207"/>
    <cellStyle name="Обычный 2 17" xfId="208"/>
    <cellStyle name="Обычный 2 18" xfId="209"/>
    <cellStyle name="Обычный 2 19" xfId="210"/>
    <cellStyle name="Обычный 2 2" xfId="211"/>
    <cellStyle name="Обычный 2 2 2" xfId="212"/>
    <cellStyle name="Обычный 2 2 3" xfId="213"/>
    <cellStyle name="Обычный 2 2 4" xfId="214"/>
    <cellStyle name="Обычный 2 2 5" xfId="215"/>
    <cellStyle name="Обычный 2 2 6" xfId="216"/>
    <cellStyle name="Обычный 2 20" xfId="217"/>
    <cellStyle name="Обычный 2 21" xfId="218"/>
    <cellStyle name="Обычный 2 22" xfId="219"/>
    <cellStyle name="Обычный 2 23" xfId="220"/>
    <cellStyle name="Обычный 2 24" xfId="221"/>
    <cellStyle name="Обычный 2 25" xfId="222"/>
    <cellStyle name="Обычный 2 26" xfId="223"/>
    <cellStyle name="Обычный 2 27" xfId="224"/>
    <cellStyle name="Обычный 2 28" xfId="225"/>
    <cellStyle name="Обычный 2 29" xfId="226"/>
    <cellStyle name="Обычный 2 3" xfId="227"/>
    <cellStyle name="Обычный 2 3 2" xfId="228"/>
    <cellStyle name="Обычный 2 3 3" xfId="229"/>
    <cellStyle name="Обычный 2 30" xfId="230"/>
    <cellStyle name="Обычный 2 31" xfId="231"/>
    <cellStyle name="Обычный 2 32" xfId="232"/>
    <cellStyle name="Обычный 2 33" xfId="233"/>
    <cellStyle name="Обычный 2 34" xfId="234"/>
    <cellStyle name="Обычный 2 35" xfId="235"/>
    <cellStyle name="Обычный 2 36" xfId="236"/>
    <cellStyle name="Обычный 2 37" xfId="237"/>
    <cellStyle name="Обычный 2 38" xfId="238"/>
    <cellStyle name="Обычный 2 39" xfId="239"/>
    <cellStyle name="Обычный 2 4" xfId="240"/>
    <cellStyle name="Обычный 2 4 2" xfId="241"/>
    <cellStyle name="Обычный 2 4 3" xfId="242"/>
    <cellStyle name="Обычный 2 40" xfId="243"/>
    <cellStyle name="Обычный 2 41" xfId="244"/>
    <cellStyle name="Обычный 2 42" xfId="245"/>
    <cellStyle name="Обычный 2 43" xfId="246"/>
    <cellStyle name="Обычный 2 44" xfId="247"/>
    <cellStyle name="Обычный 2 45" xfId="248"/>
    <cellStyle name="Обычный 2 46" xfId="249"/>
    <cellStyle name="Обычный 2 47" xfId="250"/>
    <cellStyle name="Обычный 2 48" xfId="251"/>
    <cellStyle name="Обычный 2 49" xfId="252"/>
    <cellStyle name="Обычный 2 5" xfId="253"/>
    <cellStyle name="Обычный 2 5 2" xfId="254"/>
    <cellStyle name="Обычный 2 5 2 2" xfId="255"/>
    <cellStyle name="Обычный 2 5 3" xfId="256"/>
    <cellStyle name="Обычный 2 50" xfId="257"/>
    <cellStyle name="Обычный 2 51" xfId="258"/>
    <cellStyle name="Обычный 2 52" xfId="259"/>
    <cellStyle name="Обычный 2 53" xfId="260"/>
    <cellStyle name="Обычный 2 54" xfId="261"/>
    <cellStyle name="Обычный 2 55" xfId="262"/>
    <cellStyle name="Обычный 2 56" xfId="263"/>
    <cellStyle name="Обычный 2 57" xfId="264"/>
    <cellStyle name="Обычный 2 58" xfId="265"/>
    <cellStyle name="Обычный 2 59" xfId="266"/>
    <cellStyle name="Обычный 2 6" xfId="267"/>
    <cellStyle name="Обычный 2 6 2" xfId="268"/>
    <cellStyle name="Обычный 2 60" xfId="269"/>
    <cellStyle name="Обычный 2 61" xfId="270"/>
    <cellStyle name="Обычный 2 62" xfId="271"/>
    <cellStyle name="Обычный 2 63" xfId="272"/>
    <cellStyle name="Обычный 2 64" xfId="273"/>
    <cellStyle name="Обычный 2 65" xfId="274"/>
    <cellStyle name="Обычный 2 66" xfId="275"/>
    <cellStyle name="Обычный 2 67" xfId="276"/>
    <cellStyle name="Обычный 2 68" xfId="277"/>
    <cellStyle name="Обычный 2 69" xfId="278"/>
    <cellStyle name="Обычный 2 7" xfId="279"/>
    <cellStyle name="Обычный 2 7 2" xfId="280"/>
    <cellStyle name="Обычный 2 7 2 2" xfId="281"/>
    <cellStyle name="Обычный 2 7 3" xfId="282"/>
    <cellStyle name="Обычный 2 70" xfId="283"/>
    <cellStyle name="Обычный 2 71" xfId="284"/>
    <cellStyle name="Обычный 2 72" xfId="285"/>
    <cellStyle name="Обычный 2 73" xfId="286"/>
    <cellStyle name="Обычный 2 74" xfId="287"/>
    <cellStyle name="Обычный 2 75" xfId="288"/>
    <cellStyle name="Обычный 2 76" xfId="289"/>
    <cellStyle name="Обычный 2 77" xfId="290"/>
    <cellStyle name="Обычный 2 78" xfId="291"/>
    <cellStyle name="Обычный 2 79" xfId="292"/>
    <cellStyle name="Обычный 2 79 2" xfId="293"/>
    <cellStyle name="Обычный 2 8" xfId="294"/>
    <cellStyle name="Обычный 2 8 2" xfId="295"/>
    <cellStyle name="Обычный 2 9" xfId="296"/>
    <cellStyle name="Обычный 2 9 2" xfId="297"/>
    <cellStyle name="Обычный 20" xfId="298"/>
    <cellStyle name="Обычный 20 2" xfId="299"/>
    <cellStyle name="Обычный 21" xfId="300"/>
    <cellStyle name="Обычный 21 2" xfId="301"/>
    <cellStyle name="Обычный 21 3" xfId="302"/>
    <cellStyle name="Обычный 21 4" xfId="303"/>
    <cellStyle name="Обычный 22" xfId="304"/>
    <cellStyle name="Обычный 22 2" xfId="305"/>
    <cellStyle name="Обычный 22 3" xfId="306"/>
    <cellStyle name="Обычный 23" xfId="307"/>
    <cellStyle name="Обычный 24" xfId="308"/>
    <cellStyle name="Обычный 25" xfId="309"/>
    <cellStyle name="Обычный 26" xfId="310"/>
    <cellStyle name="Обычный 3" xfId="311"/>
    <cellStyle name="Обычный 3 2" xfId="312"/>
    <cellStyle name="Обычный 3 2 2" xfId="313"/>
    <cellStyle name="Обычный 3 2 3" xfId="314"/>
    <cellStyle name="Обычный 3 2 4" xfId="315"/>
    <cellStyle name="Обычный 3 3" xfId="316"/>
    <cellStyle name="Обычный 3 3 2" xfId="317"/>
    <cellStyle name="Обычный 3 4" xfId="318"/>
    <cellStyle name="Обычный 3 4 2" xfId="319"/>
    <cellStyle name="Обычный 3 5" xfId="320"/>
    <cellStyle name="Обычный 3 6" xfId="321"/>
    <cellStyle name="Обычный 4" xfId="322"/>
    <cellStyle name="Обычный 4 2" xfId="323"/>
    <cellStyle name="Обычный 4 2 2" xfId="324"/>
    <cellStyle name="Обычный 4 2 3" xfId="325"/>
    <cellStyle name="Обычный 4 2 4" xfId="326"/>
    <cellStyle name="Обычный 4 3" xfId="327"/>
    <cellStyle name="Обычный 4 4" xfId="328"/>
    <cellStyle name="Обычный 4 5" xfId="329"/>
    <cellStyle name="Обычный 4 6" xfId="330"/>
    <cellStyle name="Обычный 5" xfId="331"/>
    <cellStyle name="Обычный 5 2" xfId="332"/>
    <cellStyle name="Обычный 5 2 2" xfId="333"/>
    <cellStyle name="Обычный 5 2 3" xfId="334"/>
    <cellStyle name="Обычный 5 2 4" xfId="335"/>
    <cellStyle name="Обычный 5 3" xfId="336"/>
    <cellStyle name="Обычный 5 3 2" xfId="337"/>
    <cellStyle name="Обычный 5 4" xfId="338"/>
    <cellStyle name="Обычный 5 5" xfId="339"/>
    <cellStyle name="Обычный 5 6" xfId="340"/>
    <cellStyle name="Обычный 6" xfId="341"/>
    <cellStyle name="Обычный 6 2" xfId="342"/>
    <cellStyle name="Обычный 6 2 2" xfId="343"/>
    <cellStyle name="Обычный 6 2 3" xfId="344"/>
    <cellStyle name="Обычный 6 2 4" xfId="345"/>
    <cellStyle name="Обычный 6 3" xfId="346"/>
    <cellStyle name="Обычный 6 4" xfId="347"/>
    <cellStyle name="Обычный 6 5" xfId="348"/>
    <cellStyle name="Обычный 6 6" xfId="349"/>
    <cellStyle name="Обычный 7" xfId="350"/>
    <cellStyle name="Обычный 7 2" xfId="351"/>
    <cellStyle name="Обычный 7 2 2" xfId="352"/>
    <cellStyle name="Обычный 7 2 3" xfId="353"/>
    <cellStyle name="Обычный 7 2 4" xfId="354"/>
    <cellStyle name="Обычный 7 3" xfId="355"/>
    <cellStyle name="Обычный 7 4" xfId="356"/>
    <cellStyle name="Обычный 7 5" xfId="357"/>
    <cellStyle name="Обычный 8" xfId="358"/>
    <cellStyle name="Обычный 8 2" xfId="359"/>
    <cellStyle name="Обычный 8 2 2" xfId="360"/>
    <cellStyle name="Обычный 8 2 3" xfId="361"/>
    <cellStyle name="Обычный 8 2 4" xfId="362"/>
    <cellStyle name="Обычный 8 3" xfId="363"/>
    <cellStyle name="Обычный 8 4" xfId="364"/>
    <cellStyle name="Обычный 8 5" xfId="365"/>
    <cellStyle name="Обычный 9" xfId="366"/>
    <cellStyle name="Обычный 9 2" xfId="367"/>
    <cellStyle name="Обычный 9 2 2" xfId="368"/>
    <cellStyle name="Обычный 9 2 3" xfId="369"/>
    <cellStyle name="Обычный 9 2 4" xfId="370"/>
    <cellStyle name="Обычный 9 3" xfId="371"/>
    <cellStyle name="Обычный 9 4" xfId="372"/>
    <cellStyle name="Обычный 9 5" xfId="373"/>
    <cellStyle name="Обычный_Bud-2000" xfId="4"/>
    <cellStyle name="Обычный_Оценка за 1 квартал 2" xfId="3"/>
    <cellStyle name="Обычный_Оценка МО" xfId="1"/>
    <cellStyle name="Обычный_оценка!!! 2" xfId="2"/>
    <cellStyle name="Отдельная ячейка" xfId="374"/>
    <cellStyle name="Отдельная ячейка - константа" xfId="375"/>
    <cellStyle name="Отдельная ячейка - константа [печать]" xfId="376"/>
    <cellStyle name="Отдельная ячейка [печать]" xfId="377"/>
    <cellStyle name="Отдельная ячейка-результат" xfId="378"/>
    <cellStyle name="Отдельная ячейка-результат [печать]" xfId="379"/>
    <cellStyle name="Плохой 2 2" xfId="380"/>
    <cellStyle name="Плохой 3 2" xfId="381"/>
    <cellStyle name="Плохой 4 2" xfId="382"/>
    <cellStyle name="Пояснение 2 2" xfId="383"/>
    <cellStyle name="Пояснение 3 2" xfId="384"/>
    <cellStyle name="Пояснение 4 2" xfId="385"/>
    <cellStyle name="Примечание 2 2" xfId="386"/>
    <cellStyle name="Примечание 3 2" xfId="387"/>
    <cellStyle name="Примечание 4 2" xfId="388"/>
    <cellStyle name="Процентный 2" xfId="389"/>
    <cellStyle name="Свойства элементов измерения" xfId="390"/>
    <cellStyle name="Свойства элементов измерения [печать]" xfId="391"/>
    <cellStyle name="Связанная ячейка 2 2" xfId="392"/>
    <cellStyle name="Связанная ячейка 3 2" xfId="393"/>
    <cellStyle name="Связанная ячейка 4 2" xfId="394"/>
    <cellStyle name="Текст предупреждения 2 2" xfId="395"/>
    <cellStyle name="Текст предупреждения 3 2" xfId="396"/>
    <cellStyle name="Текст предупреждения 4 2" xfId="397"/>
    <cellStyle name="Финансовый 2" xfId="398"/>
    <cellStyle name="Финансовый 2 2" xfId="399"/>
    <cellStyle name="Финансовый 2 2 2" xfId="400"/>
    <cellStyle name="Финансовый 2 3" xfId="401"/>
    <cellStyle name="Финансовый 2 3 2" xfId="402"/>
    <cellStyle name="Финансовый 2 4" xfId="403"/>
    <cellStyle name="Финансовый 3" xfId="404"/>
    <cellStyle name="Финансовый 3 2" xfId="405"/>
    <cellStyle name="Финансовый 3 3" xfId="406"/>
    <cellStyle name="Финансовый 3 3 2" xfId="407"/>
    <cellStyle name="Финансовый 3 4" xfId="408"/>
    <cellStyle name="Финансовый 4" xfId="409"/>
    <cellStyle name="Финансовый 4 2" xfId="410"/>
    <cellStyle name="Финансовый 4 3" xfId="411"/>
    <cellStyle name="Финансовый 5 2" xfId="412"/>
    <cellStyle name="Финансовый 6" xfId="413"/>
    <cellStyle name="Финансовый 7" xfId="414"/>
    <cellStyle name="Хороший 2 2" xfId="415"/>
    <cellStyle name="Хороший 3 2" xfId="416"/>
    <cellStyle name="Хороший 4 2" xfId="417"/>
    <cellStyle name="Элементы осей" xfId="418"/>
    <cellStyle name="Элементы осей [печать]" xfId="4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Q37"/>
  <sheetViews>
    <sheetView showGridLines="0" tabSelected="1" view="pageBreakPreview" zoomScale="80" zoomScaleNormal="50" zoomScaleSheetLayoutView="80" workbookViewId="0">
      <pane xSplit="2" topLeftCell="C1" activePane="topRight" state="frozen"/>
      <selection activeCell="B1" sqref="B1"/>
      <selection pane="topRight" activeCell="P7" sqref="P7"/>
    </sheetView>
  </sheetViews>
  <sheetFormatPr defaultRowHeight="18.75" x14ac:dyDescent="0.3"/>
  <cols>
    <col min="1" max="1" width="6.42578125" style="2" customWidth="1"/>
    <col min="2" max="2" width="25.7109375" style="2" customWidth="1"/>
    <col min="3" max="3" width="18.28515625" style="2" customWidth="1"/>
    <col min="4" max="4" width="17.42578125" style="2" customWidth="1"/>
    <col min="5" max="5" width="18.42578125" style="2" customWidth="1"/>
    <col min="6" max="6" width="19.5703125" style="2" customWidth="1"/>
    <col min="7" max="7" width="18.7109375" style="2" customWidth="1"/>
    <col min="8" max="8" width="12.85546875" style="2" customWidth="1"/>
    <col min="9" max="9" width="16.85546875" style="2" customWidth="1"/>
    <col min="10" max="10" width="18.28515625" style="2" customWidth="1"/>
    <col min="11" max="11" width="17.42578125" style="6" customWidth="1"/>
    <col min="12" max="12" width="18.140625" style="6" customWidth="1"/>
    <col min="13" max="13" width="13.85546875" style="6" customWidth="1"/>
    <col min="14" max="14" width="17.140625" style="6" customWidth="1"/>
    <col min="15" max="17" width="18.28515625" style="6" customWidth="1"/>
    <col min="18" max="18" width="13.5703125" style="6" customWidth="1"/>
    <col min="19" max="19" width="18.85546875" style="6" customWidth="1"/>
    <col min="20" max="20" width="17.85546875" style="6" customWidth="1"/>
    <col min="21" max="21" width="17.42578125" style="6" customWidth="1"/>
    <col min="22" max="22" width="19.42578125" style="6" customWidth="1"/>
    <col min="23" max="23" width="10.5703125" style="6" customWidth="1"/>
    <col min="24" max="24" width="17.140625" style="6" customWidth="1"/>
    <col min="25" max="26" width="19.5703125" style="6" customWidth="1"/>
    <col min="27" max="27" width="17.5703125" style="6" customWidth="1"/>
    <col min="28" max="28" width="10.5703125" style="6" customWidth="1"/>
    <col min="29" max="29" width="17.42578125" style="6" customWidth="1"/>
    <col min="30" max="30" width="18.42578125" style="6" customWidth="1"/>
    <col min="31" max="31" width="17.140625" style="6" customWidth="1"/>
    <col min="32" max="32" width="17.7109375" style="6" customWidth="1"/>
    <col min="33" max="33" width="10.7109375" style="6" customWidth="1"/>
    <col min="34" max="34" width="20.7109375" style="6" customWidth="1"/>
    <col min="35" max="36" width="20.85546875" style="6" customWidth="1"/>
    <col min="37" max="37" width="18.140625" style="6" customWidth="1"/>
    <col min="38" max="38" width="11.5703125" style="6" customWidth="1"/>
    <col min="39" max="39" width="18.140625" style="6" customWidth="1"/>
    <col min="40" max="40" width="20.140625" style="6" customWidth="1"/>
    <col min="41" max="41" width="20.7109375" style="6" customWidth="1"/>
    <col min="42" max="42" width="16.85546875" style="6" customWidth="1"/>
    <col min="43" max="43" width="16.140625" style="6" customWidth="1"/>
    <col min="44" max="16384" width="9.140625" style="2"/>
  </cols>
  <sheetData>
    <row r="2" spans="1:43" ht="56.25" customHeight="1" x14ac:dyDescent="0.3">
      <c r="A2" s="1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3"/>
      <c r="AD2" s="3"/>
      <c r="AE2" s="3"/>
      <c r="AF2" s="3"/>
      <c r="AG2" s="5"/>
      <c r="AH2" s="3"/>
      <c r="AI2" s="3"/>
      <c r="AJ2" s="3"/>
      <c r="AK2" s="3"/>
      <c r="AL2" s="4"/>
    </row>
    <row r="3" spans="1:43" ht="23.25" customHeight="1" x14ac:dyDescent="0.3">
      <c r="B3" s="7"/>
      <c r="C3" s="7"/>
      <c r="H3" s="8"/>
      <c r="P3" s="6" t="s">
        <v>38</v>
      </c>
    </row>
    <row r="4" spans="1:43" s="11" customFormat="1" ht="18.75" customHeight="1" x14ac:dyDescent="0.2">
      <c r="A4" s="55" t="s">
        <v>0</v>
      </c>
      <c r="B4" s="55" t="s">
        <v>1</v>
      </c>
      <c r="C4" s="55" t="s">
        <v>34</v>
      </c>
      <c r="D4" s="55" t="s">
        <v>2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36" t="s">
        <v>3</v>
      </c>
      <c r="AI4" s="37"/>
      <c r="AJ4" s="37"/>
      <c r="AK4" s="37"/>
      <c r="AL4" s="38"/>
      <c r="AM4" s="45" t="s">
        <v>4</v>
      </c>
      <c r="AN4" s="46"/>
      <c r="AO4" s="46"/>
      <c r="AP4" s="46"/>
      <c r="AQ4" s="47"/>
    </row>
    <row r="5" spans="1:43" s="11" customFormat="1" ht="18.75" customHeight="1" x14ac:dyDescent="0.2">
      <c r="A5" s="55"/>
      <c r="B5" s="55"/>
      <c r="C5" s="55"/>
      <c r="D5" s="55"/>
      <c r="E5" s="55"/>
      <c r="F5" s="55"/>
      <c r="G5" s="55"/>
      <c r="H5" s="55"/>
      <c r="I5" s="59" t="s">
        <v>5</v>
      </c>
      <c r="J5" s="59"/>
      <c r="K5" s="59"/>
      <c r="L5" s="59"/>
      <c r="M5" s="59"/>
      <c r="N5" s="60" t="s">
        <v>6</v>
      </c>
      <c r="O5" s="60"/>
      <c r="P5" s="60"/>
      <c r="Q5" s="60"/>
      <c r="R5" s="60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39"/>
      <c r="AI5" s="40"/>
      <c r="AJ5" s="40"/>
      <c r="AK5" s="40"/>
      <c r="AL5" s="41"/>
      <c r="AM5" s="48"/>
      <c r="AN5" s="49"/>
      <c r="AO5" s="49"/>
      <c r="AP5" s="49"/>
      <c r="AQ5" s="50"/>
    </row>
    <row r="6" spans="1:43" s="11" customFormat="1" ht="18.75" customHeight="1" x14ac:dyDescent="0.2">
      <c r="A6" s="55"/>
      <c r="B6" s="55"/>
      <c r="C6" s="55"/>
      <c r="D6" s="55"/>
      <c r="E6" s="55"/>
      <c r="F6" s="55"/>
      <c r="G6" s="55"/>
      <c r="H6" s="55"/>
      <c r="I6" s="59"/>
      <c r="J6" s="59"/>
      <c r="K6" s="59"/>
      <c r="L6" s="59"/>
      <c r="M6" s="59"/>
      <c r="N6" s="60"/>
      <c r="O6" s="60"/>
      <c r="P6" s="60"/>
      <c r="Q6" s="60"/>
      <c r="R6" s="60"/>
      <c r="S6" s="60" t="s">
        <v>7</v>
      </c>
      <c r="T6" s="60"/>
      <c r="U6" s="60"/>
      <c r="V6" s="60"/>
      <c r="W6" s="60"/>
      <c r="X6" s="56" t="s">
        <v>8</v>
      </c>
      <c r="Y6" s="57"/>
      <c r="Z6" s="57"/>
      <c r="AA6" s="57"/>
      <c r="AB6" s="58"/>
      <c r="AC6" s="56" t="s">
        <v>9</v>
      </c>
      <c r="AD6" s="57"/>
      <c r="AE6" s="57"/>
      <c r="AF6" s="57"/>
      <c r="AG6" s="58"/>
      <c r="AH6" s="42"/>
      <c r="AI6" s="43"/>
      <c r="AJ6" s="43"/>
      <c r="AK6" s="43"/>
      <c r="AL6" s="44"/>
      <c r="AM6" s="51"/>
      <c r="AN6" s="52"/>
      <c r="AO6" s="52"/>
      <c r="AP6" s="52"/>
      <c r="AQ6" s="53"/>
    </row>
    <row r="7" spans="1:43" s="10" customFormat="1" ht="103.5" customHeight="1" x14ac:dyDescent="0.2">
      <c r="A7" s="55"/>
      <c r="B7" s="55"/>
      <c r="C7" s="55"/>
      <c r="D7" s="12" t="s">
        <v>10</v>
      </c>
      <c r="E7" s="12" t="s">
        <v>11</v>
      </c>
      <c r="F7" s="12" t="s">
        <v>12</v>
      </c>
      <c r="G7" s="12" t="s">
        <v>36</v>
      </c>
      <c r="H7" s="12" t="s">
        <v>35</v>
      </c>
      <c r="I7" s="12" t="s">
        <v>10</v>
      </c>
      <c r="J7" s="12" t="s">
        <v>11</v>
      </c>
      <c r="K7" s="12" t="s">
        <v>12</v>
      </c>
      <c r="L7" s="12" t="s">
        <v>36</v>
      </c>
      <c r="M7" s="12" t="s">
        <v>35</v>
      </c>
      <c r="N7" s="12" t="s">
        <v>10</v>
      </c>
      <c r="O7" s="12" t="s">
        <v>11</v>
      </c>
      <c r="P7" s="12" t="s">
        <v>12</v>
      </c>
      <c r="Q7" s="12" t="s">
        <v>36</v>
      </c>
      <c r="R7" s="12" t="s">
        <v>35</v>
      </c>
      <c r="S7" s="12" t="s">
        <v>10</v>
      </c>
      <c r="T7" s="12" t="s">
        <v>11</v>
      </c>
      <c r="U7" s="12" t="s">
        <v>12</v>
      </c>
      <c r="V7" s="12" t="s">
        <v>36</v>
      </c>
      <c r="W7" s="12" t="s">
        <v>35</v>
      </c>
      <c r="X7" s="12" t="s">
        <v>10</v>
      </c>
      <c r="Y7" s="12" t="s">
        <v>11</v>
      </c>
      <c r="Z7" s="12" t="s">
        <v>12</v>
      </c>
      <c r="AA7" s="12" t="s">
        <v>36</v>
      </c>
      <c r="AB7" s="12" t="s">
        <v>35</v>
      </c>
      <c r="AC7" s="12" t="s">
        <v>10</v>
      </c>
      <c r="AD7" s="12" t="s">
        <v>11</v>
      </c>
      <c r="AE7" s="12" t="s">
        <v>12</v>
      </c>
      <c r="AF7" s="12" t="s">
        <v>36</v>
      </c>
      <c r="AG7" s="12" t="s">
        <v>35</v>
      </c>
      <c r="AH7" s="12" t="s">
        <v>10</v>
      </c>
      <c r="AI7" s="12" t="s">
        <v>11</v>
      </c>
      <c r="AJ7" s="12" t="s">
        <v>12</v>
      </c>
      <c r="AK7" s="12" t="s">
        <v>36</v>
      </c>
      <c r="AL7" s="12" t="s">
        <v>35</v>
      </c>
      <c r="AM7" s="12" t="s">
        <v>10</v>
      </c>
      <c r="AN7" s="33" t="s">
        <v>11</v>
      </c>
      <c r="AO7" s="12" t="s">
        <v>12</v>
      </c>
      <c r="AP7" s="12" t="s">
        <v>36</v>
      </c>
      <c r="AQ7" s="12" t="s">
        <v>13</v>
      </c>
    </row>
    <row r="8" spans="1:43" ht="20.25" customHeight="1" x14ac:dyDescent="0.3">
      <c r="A8" s="13">
        <v>1</v>
      </c>
      <c r="B8" s="14" t="s">
        <v>14</v>
      </c>
      <c r="C8" s="15">
        <v>10625</v>
      </c>
      <c r="D8" s="17">
        <f t="shared" ref="D8:D26" si="0">I8+N8</f>
        <v>618427.62754000002</v>
      </c>
      <c r="E8" s="17">
        <f t="shared" ref="E8:E26" si="1">J8+O8</f>
        <v>759259.57612999994</v>
      </c>
      <c r="F8" s="17">
        <f t="shared" ref="F8:F26" si="2">K8+P8</f>
        <v>579667.58093000005</v>
      </c>
      <c r="G8" s="17">
        <f>L8+Q8</f>
        <v>634631.89450505062</v>
      </c>
      <c r="H8" s="16">
        <f>G8/E8*100</f>
        <v>83.585629270534127</v>
      </c>
      <c r="I8" s="16">
        <v>46559.573630000006</v>
      </c>
      <c r="J8" s="17">
        <v>45815</v>
      </c>
      <c r="K8" s="17">
        <v>35686.73749</v>
      </c>
      <c r="L8" s="18">
        <v>50264</v>
      </c>
      <c r="M8" s="18">
        <f>L8/J8*100</f>
        <v>109.71079340827239</v>
      </c>
      <c r="N8" s="17">
        <v>571868.05391000002</v>
      </c>
      <c r="O8" s="17">
        <v>713444.57612999994</v>
      </c>
      <c r="P8" s="17">
        <v>543980.84344000008</v>
      </c>
      <c r="Q8" s="19">
        <v>584367.89450505062</v>
      </c>
      <c r="R8" s="19">
        <f t="shared" ref="R8:R27" si="3">Q8/O8*100</f>
        <v>81.907959504701637</v>
      </c>
      <c r="S8" s="17">
        <v>171260</v>
      </c>
      <c r="T8" s="19">
        <v>193546.47899999999</v>
      </c>
      <c r="U8" s="19">
        <v>176719.42199999999</v>
      </c>
      <c r="V8" s="17">
        <v>174585.3</v>
      </c>
      <c r="W8" s="17">
        <f>V8/T8*100</f>
        <v>90.203294269176553</v>
      </c>
      <c r="X8" s="17">
        <v>195807.94099999999</v>
      </c>
      <c r="Y8" s="21">
        <v>211224.5</v>
      </c>
      <c r="Z8" s="21">
        <v>167751.389</v>
      </c>
      <c r="AA8" s="17">
        <v>193810.2</v>
      </c>
      <c r="AB8" s="17">
        <f>AA8/Y8*100</f>
        <v>91.755549190553182</v>
      </c>
      <c r="AC8" s="17">
        <v>55955.376000000004</v>
      </c>
      <c r="AD8" s="21">
        <v>58459.9</v>
      </c>
      <c r="AE8" s="21">
        <v>49881.737999999998</v>
      </c>
      <c r="AF8" s="20">
        <v>61301.8</v>
      </c>
      <c r="AG8" s="17">
        <f>AF8/AD8*100</f>
        <v>104.861280980638</v>
      </c>
      <c r="AH8" s="17">
        <v>621182.32242999994</v>
      </c>
      <c r="AI8" s="17">
        <v>760735.16911000002</v>
      </c>
      <c r="AJ8" s="17">
        <v>545251.05848000001</v>
      </c>
      <c r="AK8" s="17">
        <v>637145.09450505057</v>
      </c>
      <c r="AL8" s="18">
        <f>AK8/AI8*100</f>
        <v>83.753863417470228</v>
      </c>
      <c r="AM8" s="19">
        <f t="shared" ref="AM8:AM26" si="4">D8-AH8</f>
        <v>-2754.6948899999261</v>
      </c>
      <c r="AN8" s="34">
        <f t="shared" ref="AN8:AN26" si="5">E8-AI8</f>
        <v>-1475.592980000074</v>
      </c>
      <c r="AO8" s="19">
        <f t="shared" ref="AO8:AO26" si="6">F8-AJ8</f>
        <v>34416.522450000048</v>
      </c>
      <c r="AP8" s="19">
        <f t="shared" ref="AP8:AP26" si="7">G8-AK8</f>
        <v>-2513.1999999999534</v>
      </c>
      <c r="AQ8" s="19">
        <f>AP8/L8*100</f>
        <v>-4.9999999999999076</v>
      </c>
    </row>
    <row r="9" spans="1:43" ht="20.25" customHeight="1" x14ac:dyDescent="0.3">
      <c r="A9" s="13">
        <v>2</v>
      </c>
      <c r="B9" s="14" t="s">
        <v>15</v>
      </c>
      <c r="C9" s="15">
        <v>12395</v>
      </c>
      <c r="D9" s="17">
        <f t="shared" si="0"/>
        <v>717120.95740000007</v>
      </c>
      <c r="E9" s="17">
        <f t="shared" si="1"/>
        <v>881498.78967999993</v>
      </c>
      <c r="F9" s="17">
        <f t="shared" si="2"/>
        <v>661110.30790000001</v>
      </c>
      <c r="G9" s="17">
        <f t="shared" ref="G9:G26" si="8">L9+Q9</f>
        <v>789947.82576767681</v>
      </c>
      <c r="H9" s="16">
        <f t="shared" ref="H9:H27" si="9">G9/E9*100</f>
        <v>89.614170208270195</v>
      </c>
      <c r="I9" s="16">
        <v>51479.553159999996</v>
      </c>
      <c r="J9" s="17">
        <v>52538</v>
      </c>
      <c r="K9" s="17">
        <v>36098.79434</v>
      </c>
      <c r="L9" s="18">
        <v>55965</v>
      </c>
      <c r="M9" s="18">
        <f t="shared" ref="M9:M27" si="10">L9/J9*100</f>
        <v>106.52289771213216</v>
      </c>
      <c r="N9" s="17">
        <v>665641.40424000006</v>
      </c>
      <c r="O9" s="17">
        <v>828960.78967999993</v>
      </c>
      <c r="P9" s="17">
        <v>625011.51355999999</v>
      </c>
      <c r="Q9" s="19">
        <v>733982.82576767681</v>
      </c>
      <c r="R9" s="19">
        <f t="shared" si="3"/>
        <v>88.542526366176261</v>
      </c>
      <c r="S9" s="17">
        <v>187300.9</v>
      </c>
      <c r="T9" s="19">
        <v>209760.633</v>
      </c>
      <c r="U9" s="19">
        <v>171638.196</v>
      </c>
      <c r="V9" s="17">
        <v>217840.3</v>
      </c>
      <c r="W9" s="17">
        <f>V9/T9*100</f>
        <v>103.85185098101798</v>
      </c>
      <c r="X9" s="17">
        <v>246116.08</v>
      </c>
      <c r="Y9" s="21">
        <v>255819</v>
      </c>
      <c r="Z9" s="21">
        <v>206393.24299999999</v>
      </c>
      <c r="AA9" s="17">
        <v>255848.8</v>
      </c>
      <c r="AB9" s="17">
        <f>AA9/Y9*100</f>
        <v>100.01164886110882</v>
      </c>
      <c r="AC9" s="17">
        <v>72711.005000000005</v>
      </c>
      <c r="AD9" s="21">
        <v>84842.2</v>
      </c>
      <c r="AE9" s="21">
        <v>72012.402000000002</v>
      </c>
      <c r="AF9" s="20">
        <v>83794.2</v>
      </c>
      <c r="AG9" s="17">
        <f>AF9/AD9*100</f>
        <v>98.764765647284008</v>
      </c>
      <c r="AH9" s="17">
        <v>716718.76367999997</v>
      </c>
      <c r="AI9" s="17">
        <v>883943.08967999998</v>
      </c>
      <c r="AJ9" s="17">
        <v>642170.04719000007</v>
      </c>
      <c r="AK9" s="17">
        <v>792746.12576767686</v>
      </c>
      <c r="AL9" s="18">
        <f>AK9/AI9*100</f>
        <v>89.682937173552915</v>
      </c>
      <c r="AM9" s="19">
        <f t="shared" si="4"/>
        <v>402.19372000009753</v>
      </c>
      <c r="AN9" s="34">
        <f t="shared" si="5"/>
        <v>-2444.3000000000466</v>
      </c>
      <c r="AO9" s="19">
        <f t="shared" si="6"/>
        <v>18940.260709999944</v>
      </c>
      <c r="AP9" s="19">
        <f t="shared" si="7"/>
        <v>-2798.3000000000466</v>
      </c>
      <c r="AQ9" s="19">
        <f t="shared" ref="AQ9:AQ27" si="11">AP9/L9*100</f>
        <v>-5.0000893415528394</v>
      </c>
    </row>
    <row r="10" spans="1:43" ht="20.25" customHeight="1" x14ac:dyDescent="0.3">
      <c r="A10" s="13">
        <v>3</v>
      </c>
      <c r="B10" s="14" t="s">
        <v>16</v>
      </c>
      <c r="C10" s="15">
        <v>20356</v>
      </c>
      <c r="D10" s="17">
        <f t="shared" si="0"/>
        <v>1067436.24682</v>
      </c>
      <c r="E10" s="17">
        <f t="shared" si="1"/>
        <v>1441166.1338</v>
      </c>
      <c r="F10" s="17">
        <f t="shared" si="2"/>
        <v>1079465.5000499999</v>
      </c>
      <c r="G10" s="17">
        <f t="shared" si="8"/>
        <v>1162921.658730505</v>
      </c>
      <c r="H10" s="16">
        <f t="shared" si="9"/>
        <v>80.693102027326105</v>
      </c>
      <c r="I10" s="16">
        <v>123103.77458</v>
      </c>
      <c r="J10" s="17">
        <v>125366</v>
      </c>
      <c r="K10" s="17">
        <v>90495.26483</v>
      </c>
      <c r="L10" s="18">
        <v>127325</v>
      </c>
      <c r="M10" s="18">
        <f t="shared" si="10"/>
        <v>101.56262463506852</v>
      </c>
      <c r="N10" s="17">
        <v>944332.47224000003</v>
      </c>
      <c r="O10" s="17">
        <v>1315800.1338</v>
      </c>
      <c r="P10" s="17">
        <v>988970.23522000003</v>
      </c>
      <c r="Q10" s="19">
        <v>1035596.658730505</v>
      </c>
      <c r="R10" s="19">
        <f t="shared" si="3"/>
        <v>78.704708422526608</v>
      </c>
      <c r="S10" s="17">
        <v>179726.30000000002</v>
      </c>
      <c r="T10" s="19">
        <v>184049.06299999999</v>
      </c>
      <c r="U10" s="19">
        <v>159456.23199999999</v>
      </c>
      <c r="V10" s="17">
        <v>208784.7</v>
      </c>
      <c r="W10" s="17">
        <f t="shared" ref="W10:W27" si="12">V10/T10*100</f>
        <v>113.43969732679381</v>
      </c>
      <c r="X10" s="17">
        <v>394632.6</v>
      </c>
      <c r="Y10" s="21">
        <v>434065</v>
      </c>
      <c r="Z10" s="21">
        <v>337865.12199999997</v>
      </c>
      <c r="AA10" s="17">
        <v>434065</v>
      </c>
      <c r="AB10" s="17">
        <f t="shared" ref="AB10:AB27" si="13">AA10/Y10*100</f>
        <v>100</v>
      </c>
      <c r="AC10" s="17">
        <v>126776.32000000001</v>
      </c>
      <c r="AD10" s="21">
        <v>134496.20000000001</v>
      </c>
      <c r="AE10" s="21">
        <v>114356.518</v>
      </c>
      <c r="AF10" s="20">
        <v>132722</v>
      </c>
      <c r="AG10" s="17">
        <f t="shared" ref="AG10:AG27" si="14">AF10/AD10*100</f>
        <v>98.680854923782221</v>
      </c>
      <c r="AH10" s="17">
        <v>1068542.1082200001</v>
      </c>
      <c r="AI10" s="17">
        <v>1442643.0106500001</v>
      </c>
      <c r="AJ10" s="17">
        <v>1041632.331</v>
      </c>
      <c r="AK10" s="17">
        <v>1169287.9587305051</v>
      </c>
      <c r="AL10" s="18">
        <f t="shared" ref="AL10:AL27" si="15">AK10/AI10*100</f>
        <v>81.051788287087618</v>
      </c>
      <c r="AM10" s="19">
        <f t="shared" si="4"/>
        <v>-1105.8614000000525</v>
      </c>
      <c r="AN10" s="34">
        <f t="shared" si="5"/>
        <v>-1476.876850000117</v>
      </c>
      <c r="AO10" s="19">
        <f t="shared" si="6"/>
        <v>37833.169049999909</v>
      </c>
      <c r="AP10" s="19">
        <f t="shared" si="7"/>
        <v>-6366.3000000000466</v>
      </c>
      <c r="AQ10" s="19">
        <f t="shared" si="11"/>
        <v>-5.0000392695857423</v>
      </c>
    </row>
    <row r="11" spans="1:43" ht="20.25" customHeight="1" x14ac:dyDescent="0.3">
      <c r="A11" s="13">
        <v>4</v>
      </c>
      <c r="B11" s="14" t="s">
        <v>17</v>
      </c>
      <c r="C11" s="15">
        <v>11916</v>
      </c>
      <c r="D11" s="17">
        <f t="shared" si="0"/>
        <v>724098.30742999993</v>
      </c>
      <c r="E11" s="17">
        <f t="shared" si="1"/>
        <v>907211.39839999995</v>
      </c>
      <c r="F11" s="17">
        <f t="shared" si="2"/>
        <v>730101.80689999997</v>
      </c>
      <c r="G11" s="17">
        <f t="shared" si="8"/>
        <v>748224.41297979804</v>
      </c>
      <c r="H11" s="16">
        <f t="shared" si="9"/>
        <v>82.475199749408063</v>
      </c>
      <c r="I11" s="16">
        <v>92294.165079999992</v>
      </c>
      <c r="J11" s="17">
        <v>118883</v>
      </c>
      <c r="K11" s="17">
        <v>109997.64752</v>
      </c>
      <c r="L11" s="18">
        <v>114686</v>
      </c>
      <c r="M11" s="18">
        <f t="shared" si="10"/>
        <v>96.4696382157247</v>
      </c>
      <c r="N11" s="17">
        <v>631804.14234999998</v>
      </c>
      <c r="O11" s="17">
        <v>788328.39839999995</v>
      </c>
      <c r="P11" s="17">
        <v>620104.15937999997</v>
      </c>
      <c r="Q11" s="19">
        <v>633538.41297979804</v>
      </c>
      <c r="R11" s="19">
        <f t="shared" si="3"/>
        <v>80.364783796401937</v>
      </c>
      <c r="S11" s="17">
        <v>137674.908</v>
      </c>
      <c r="T11" s="19">
        <v>149901.628</v>
      </c>
      <c r="U11" s="19">
        <v>129560.21400000001</v>
      </c>
      <c r="V11" s="17">
        <v>120696.8</v>
      </c>
      <c r="W11" s="17">
        <f t="shared" si="12"/>
        <v>80.517337676946383</v>
      </c>
      <c r="X11" s="17">
        <v>253253.90599999999</v>
      </c>
      <c r="Y11" s="21">
        <v>255657</v>
      </c>
      <c r="Z11" s="21">
        <v>227410.52</v>
      </c>
      <c r="AA11" s="17">
        <v>256423</v>
      </c>
      <c r="AB11" s="17">
        <f t="shared" si="13"/>
        <v>100.29962019424462</v>
      </c>
      <c r="AC11" s="17">
        <v>93466.2</v>
      </c>
      <c r="AD11" s="21">
        <v>100241.1</v>
      </c>
      <c r="AE11" s="21">
        <v>82254.721999999994</v>
      </c>
      <c r="AF11" s="20">
        <v>99653</v>
      </c>
      <c r="AG11" s="17">
        <f t="shared" si="14"/>
        <v>99.413314498743517</v>
      </c>
      <c r="AH11" s="17">
        <v>728923.37838000001</v>
      </c>
      <c r="AI11" s="17">
        <v>909352.32704</v>
      </c>
      <c r="AJ11" s="17">
        <v>703620.37665999995</v>
      </c>
      <c r="AK11" s="17">
        <v>753958.71297979809</v>
      </c>
      <c r="AL11" s="18">
        <f t="shared" si="15"/>
        <v>82.911616384595604</v>
      </c>
      <c r="AM11" s="19">
        <f t="shared" si="4"/>
        <v>-4825.0709500000812</v>
      </c>
      <c r="AN11" s="34">
        <f t="shared" si="5"/>
        <v>-2140.9286400000565</v>
      </c>
      <c r="AO11" s="19">
        <f t="shared" si="6"/>
        <v>26481.430240000016</v>
      </c>
      <c r="AP11" s="19">
        <f t="shared" si="7"/>
        <v>-5734.3000000000466</v>
      </c>
      <c r="AQ11" s="19">
        <f t="shared" si="11"/>
        <v>-5.0000000000000409</v>
      </c>
    </row>
    <row r="12" spans="1:43" ht="20.25" customHeight="1" x14ac:dyDescent="0.3">
      <c r="A12" s="13">
        <v>5</v>
      </c>
      <c r="B12" s="14" t="s">
        <v>18</v>
      </c>
      <c r="C12" s="15">
        <v>33219</v>
      </c>
      <c r="D12" s="17">
        <f t="shared" si="0"/>
        <v>1242827.50027</v>
      </c>
      <c r="E12" s="17">
        <f t="shared" si="1"/>
        <v>1635156.10831</v>
      </c>
      <c r="F12" s="17">
        <f t="shared" si="2"/>
        <v>1190391.2600100001</v>
      </c>
      <c r="G12" s="17">
        <f t="shared" si="8"/>
        <v>1325678.6797272726</v>
      </c>
      <c r="H12" s="16">
        <f t="shared" si="9"/>
        <v>81.073523988936756</v>
      </c>
      <c r="I12" s="16">
        <v>158311.43083000003</v>
      </c>
      <c r="J12" s="17">
        <v>152822</v>
      </c>
      <c r="K12" s="17">
        <v>108611.82956999999</v>
      </c>
      <c r="L12" s="18">
        <v>163677</v>
      </c>
      <c r="M12" s="18">
        <f t="shared" si="10"/>
        <v>107.1030349033516</v>
      </c>
      <c r="N12" s="17">
        <v>1084516.06944</v>
      </c>
      <c r="O12" s="17">
        <v>1482334.10831</v>
      </c>
      <c r="P12" s="17">
        <v>1081779.43044</v>
      </c>
      <c r="Q12" s="19">
        <v>1162001.6797272726</v>
      </c>
      <c r="R12" s="19">
        <f t="shared" si="3"/>
        <v>78.389998126135239</v>
      </c>
      <c r="S12" s="17">
        <v>159002.6</v>
      </c>
      <c r="T12" s="19">
        <v>197016.58799999999</v>
      </c>
      <c r="U12" s="19">
        <v>166734.18400000001</v>
      </c>
      <c r="V12" s="17">
        <v>167555.59999999998</v>
      </c>
      <c r="W12" s="17">
        <f t="shared" si="12"/>
        <v>85.046442891397547</v>
      </c>
      <c r="X12" s="17">
        <v>428279.47899999999</v>
      </c>
      <c r="Y12" s="21">
        <v>430157</v>
      </c>
      <c r="Z12" s="21">
        <v>345152.73</v>
      </c>
      <c r="AA12" s="17">
        <v>444220</v>
      </c>
      <c r="AB12" s="17">
        <f t="shared" si="13"/>
        <v>103.26927145205123</v>
      </c>
      <c r="AC12" s="17">
        <v>162481.065</v>
      </c>
      <c r="AD12" s="21">
        <v>150638.1</v>
      </c>
      <c r="AE12" s="21">
        <v>141030.57199999999</v>
      </c>
      <c r="AF12" s="20">
        <v>149136</v>
      </c>
      <c r="AG12" s="17">
        <f t="shared" si="14"/>
        <v>99.002841910512672</v>
      </c>
      <c r="AH12" s="17">
        <v>1255469.2083699999</v>
      </c>
      <c r="AI12" s="17">
        <v>1641087.80831</v>
      </c>
      <c r="AJ12" s="17">
        <v>1149790.12246</v>
      </c>
      <c r="AK12" s="17">
        <v>1333862.5797272725</v>
      </c>
      <c r="AL12" s="18">
        <f t="shared" si="15"/>
        <v>81.279171837909786</v>
      </c>
      <c r="AM12" s="19">
        <f t="shared" si="4"/>
        <v>-12641.708099999931</v>
      </c>
      <c r="AN12" s="34">
        <f t="shared" si="5"/>
        <v>-5931.6999999999534</v>
      </c>
      <c r="AO12" s="19">
        <f t="shared" si="6"/>
        <v>40601.137550000101</v>
      </c>
      <c r="AP12" s="19">
        <f t="shared" si="7"/>
        <v>-8183.8999999999069</v>
      </c>
      <c r="AQ12" s="19">
        <f t="shared" si="11"/>
        <v>-5.0000305479694198</v>
      </c>
    </row>
    <row r="13" spans="1:43" ht="20.25" customHeight="1" x14ac:dyDescent="0.3">
      <c r="A13" s="13">
        <v>6</v>
      </c>
      <c r="B13" s="14" t="s">
        <v>19</v>
      </c>
      <c r="C13" s="15">
        <v>6100</v>
      </c>
      <c r="D13" s="17">
        <f t="shared" si="0"/>
        <v>446435.21921000001</v>
      </c>
      <c r="E13" s="17">
        <f t="shared" si="1"/>
        <v>556486.58908000006</v>
      </c>
      <c r="F13" s="17">
        <f t="shared" si="2"/>
        <v>420259.24348999996</v>
      </c>
      <c r="G13" s="17">
        <f t="shared" si="8"/>
        <v>487711.8808787879</v>
      </c>
      <c r="H13" s="16">
        <f t="shared" si="9"/>
        <v>87.641264039280358</v>
      </c>
      <c r="I13" s="16">
        <v>43189.596640000003</v>
      </c>
      <c r="J13" s="17">
        <v>45218</v>
      </c>
      <c r="K13" s="17">
        <v>29871.60829</v>
      </c>
      <c r="L13" s="18">
        <v>45051</v>
      </c>
      <c r="M13" s="18">
        <f t="shared" si="10"/>
        <v>99.630678048564732</v>
      </c>
      <c r="N13" s="17">
        <v>403245.62257000001</v>
      </c>
      <c r="O13" s="17">
        <v>511268.58908000001</v>
      </c>
      <c r="P13" s="17">
        <v>390387.63519999996</v>
      </c>
      <c r="Q13" s="19">
        <v>442660.8808787879</v>
      </c>
      <c r="R13" s="19">
        <f t="shared" si="3"/>
        <v>86.580887293571479</v>
      </c>
      <c r="S13" s="17">
        <v>103424.59999999999</v>
      </c>
      <c r="T13" s="19">
        <v>127371.808</v>
      </c>
      <c r="U13" s="19">
        <v>119414.78200000001</v>
      </c>
      <c r="V13" s="17">
        <v>139883.29999999999</v>
      </c>
      <c r="W13" s="17">
        <f t="shared" si="12"/>
        <v>109.8228110258119</v>
      </c>
      <c r="X13" s="17">
        <v>145731.66700000002</v>
      </c>
      <c r="Y13" s="21">
        <v>138672</v>
      </c>
      <c r="Z13" s="21">
        <v>117155.03599999999</v>
      </c>
      <c r="AA13" s="17">
        <v>139266</v>
      </c>
      <c r="AB13" s="17">
        <f t="shared" si="13"/>
        <v>100.42834890965733</v>
      </c>
      <c r="AC13" s="17">
        <v>53485.397999999994</v>
      </c>
      <c r="AD13" s="21">
        <v>52910</v>
      </c>
      <c r="AE13" s="21">
        <v>46111.934000000001</v>
      </c>
      <c r="AF13" s="20">
        <v>52376</v>
      </c>
      <c r="AG13" s="17">
        <f t="shared" si="14"/>
        <v>98.99073899073899</v>
      </c>
      <c r="AH13" s="17">
        <v>446285.31413999997</v>
      </c>
      <c r="AI13" s="17">
        <v>556486.58908000006</v>
      </c>
      <c r="AJ13" s="17">
        <v>416559.49018000002</v>
      </c>
      <c r="AK13" s="17">
        <v>489964.48087878787</v>
      </c>
      <c r="AL13" s="18">
        <f t="shared" si="15"/>
        <v>88.046053668393256</v>
      </c>
      <c r="AM13" s="19">
        <f t="shared" si="4"/>
        <v>149.90507000003709</v>
      </c>
      <c r="AN13" s="34">
        <f t="shared" si="5"/>
        <v>0</v>
      </c>
      <c r="AO13" s="19">
        <f t="shared" si="6"/>
        <v>3699.7533099999418</v>
      </c>
      <c r="AP13" s="19">
        <f t="shared" si="7"/>
        <v>-2252.5999999999767</v>
      </c>
      <c r="AQ13" s="19">
        <f t="shared" si="11"/>
        <v>-5.0001109853276882</v>
      </c>
    </row>
    <row r="14" spans="1:43" ht="20.25" customHeight="1" x14ac:dyDescent="0.3">
      <c r="A14" s="13">
        <v>7</v>
      </c>
      <c r="B14" s="14" t="s">
        <v>20</v>
      </c>
      <c r="C14" s="15">
        <v>7022</v>
      </c>
      <c r="D14" s="17">
        <f t="shared" si="0"/>
        <v>494155.12266999995</v>
      </c>
      <c r="E14" s="17">
        <f t="shared" si="1"/>
        <v>619338.18892999995</v>
      </c>
      <c r="F14" s="17">
        <f t="shared" si="2"/>
        <v>442961.15464000002</v>
      </c>
      <c r="G14" s="17">
        <f t="shared" si="8"/>
        <v>562765.83682292933</v>
      </c>
      <c r="H14" s="16">
        <f t="shared" si="9"/>
        <v>90.865676762996344</v>
      </c>
      <c r="I14" s="16">
        <v>36745.160329999999</v>
      </c>
      <c r="J14" s="17">
        <v>38444</v>
      </c>
      <c r="K14" s="17">
        <v>28211.28023</v>
      </c>
      <c r="L14" s="18">
        <v>40052</v>
      </c>
      <c r="M14" s="18">
        <f t="shared" si="10"/>
        <v>104.18270731453543</v>
      </c>
      <c r="N14" s="17">
        <v>457409.96233999997</v>
      </c>
      <c r="O14" s="17">
        <v>580894.18892999995</v>
      </c>
      <c r="P14" s="17">
        <v>414749.87441000005</v>
      </c>
      <c r="Q14" s="19">
        <v>522713.83682292938</v>
      </c>
      <c r="R14" s="19">
        <f t="shared" si="3"/>
        <v>89.984345993503894</v>
      </c>
      <c r="S14" s="17">
        <v>139524.79999999999</v>
      </c>
      <c r="T14" s="19">
        <v>163703.57800000001</v>
      </c>
      <c r="U14" s="19">
        <v>134344.2917</v>
      </c>
      <c r="V14" s="17">
        <v>173472.7</v>
      </c>
      <c r="W14" s="17">
        <f t="shared" si="12"/>
        <v>105.96756779500569</v>
      </c>
      <c r="X14" s="17">
        <v>155895.4</v>
      </c>
      <c r="Y14" s="21">
        <v>175951</v>
      </c>
      <c r="Z14" s="21">
        <v>126758.136</v>
      </c>
      <c r="AA14" s="17">
        <v>175951</v>
      </c>
      <c r="AB14" s="17">
        <f t="shared" si="13"/>
        <v>100</v>
      </c>
      <c r="AC14" s="17">
        <v>60037.48</v>
      </c>
      <c r="AD14" s="21">
        <v>64389.4</v>
      </c>
      <c r="AE14" s="21">
        <v>47013.517</v>
      </c>
      <c r="AF14" s="20">
        <v>64026</v>
      </c>
      <c r="AG14" s="17">
        <f t="shared" si="14"/>
        <v>99.435621391098522</v>
      </c>
      <c r="AH14" s="17">
        <v>495303.16918000003</v>
      </c>
      <c r="AI14" s="17">
        <v>619608.37952999992</v>
      </c>
      <c r="AJ14" s="17">
        <v>435384.04811000003</v>
      </c>
      <c r="AK14" s="17">
        <v>564768.4368229293</v>
      </c>
      <c r="AL14" s="18">
        <f t="shared" si="15"/>
        <v>91.149257415035422</v>
      </c>
      <c r="AM14" s="19">
        <f t="shared" si="4"/>
        <v>-1148.0465100000729</v>
      </c>
      <c r="AN14" s="34">
        <f t="shared" si="5"/>
        <v>-270.19059999997262</v>
      </c>
      <c r="AO14" s="19">
        <f t="shared" si="6"/>
        <v>7577.10652999999</v>
      </c>
      <c r="AP14" s="19">
        <f t="shared" si="7"/>
        <v>-2002.5999999999767</v>
      </c>
      <c r="AQ14" s="19">
        <f t="shared" si="11"/>
        <v>-4.9999999999999423</v>
      </c>
    </row>
    <row r="15" spans="1:43" ht="20.25" customHeight="1" x14ac:dyDescent="0.3">
      <c r="A15" s="13">
        <v>8</v>
      </c>
      <c r="B15" s="14" t="s">
        <v>21</v>
      </c>
      <c r="C15" s="15">
        <v>10126</v>
      </c>
      <c r="D15" s="17">
        <f t="shared" si="0"/>
        <v>597577.6479199999</v>
      </c>
      <c r="E15" s="17">
        <f t="shared" si="1"/>
        <v>701440.7254</v>
      </c>
      <c r="F15" s="17">
        <f t="shared" si="2"/>
        <v>517476.55340999999</v>
      </c>
      <c r="G15" s="17">
        <f t="shared" si="8"/>
        <v>622527.48005050514</v>
      </c>
      <c r="H15" s="16">
        <f t="shared" si="9"/>
        <v>88.749834092610726</v>
      </c>
      <c r="I15" s="16">
        <v>63397.040219999995</v>
      </c>
      <c r="J15" s="17">
        <v>60482</v>
      </c>
      <c r="K15" s="17">
        <v>42026.638549999996</v>
      </c>
      <c r="L15" s="18">
        <v>62068</v>
      </c>
      <c r="M15" s="18">
        <f t="shared" si="10"/>
        <v>102.62226778215006</v>
      </c>
      <c r="N15" s="17">
        <v>534180.60769999993</v>
      </c>
      <c r="O15" s="17">
        <v>640958.7254</v>
      </c>
      <c r="P15" s="17">
        <v>475449.91486000002</v>
      </c>
      <c r="Q15" s="19">
        <v>560459.48005050514</v>
      </c>
      <c r="R15" s="19">
        <f t="shared" si="3"/>
        <v>87.440806691685481</v>
      </c>
      <c r="S15" s="17">
        <v>125636.1</v>
      </c>
      <c r="T15" s="19">
        <v>147915.79999999999</v>
      </c>
      <c r="U15" s="19">
        <v>118995.723</v>
      </c>
      <c r="V15" s="17">
        <v>149044.29999999999</v>
      </c>
      <c r="W15" s="17">
        <f t="shared" si="12"/>
        <v>100.76293404761358</v>
      </c>
      <c r="X15" s="17">
        <v>219214.9</v>
      </c>
      <c r="Y15" s="21">
        <v>217975</v>
      </c>
      <c r="Z15" s="21">
        <v>180080.14300000001</v>
      </c>
      <c r="AA15" s="17">
        <v>217975</v>
      </c>
      <c r="AB15" s="17">
        <f t="shared" si="13"/>
        <v>100</v>
      </c>
      <c r="AC15" s="17">
        <v>50264.3</v>
      </c>
      <c r="AD15" s="21">
        <v>53941</v>
      </c>
      <c r="AE15" s="21">
        <v>45776.286</v>
      </c>
      <c r="AF15" s="20">
        <v>54104</v>
      </c>
      <c r="AG15" s="17">
        <f t="shared" si="14"/>
        <v>100.30218201368162</v>
      </c>
      <c r="AH15" s="17">
        <v>597732.97719000001</v>
      </c>
      <c r="AI15" s="17">
        <v>704049.28914000001</v>
      </c>
      <c r="AJ15" s="17">
        <v>510806.60582</v>
      </c>
      <c r="AK15" s="17">
        <v>625630.88005050516</v>
      </c>
      <c r="AL15" s="18">
        <f t="shared" si="15"/>
        <v>88.861801254670198</v>
      </c>
      <c r="AM15" s="19">
        <f t="shared" si="4"/>
        <v>-155.32927000010386</v>
      </c>
      <c r="AN15" s="34">
        <f t="shared" si="5"/>
        <v>-2608.5637400000123</v>
      </c>
      <c r="AO15" s="19">
        <f t="shared" si="6"/>
        <v>6669.9475899999961</v>
      </c>
      <c r="AP15" s="19">
        <f t="shared" si="7"/>
        <v>-3103.4000000000233</v>
      </c>
      <c r="AQ15" s="19">
        <f t="shared" si="11"/>
        <v>-5.0000000000000373</v>
      </c>
    </row>
    <row r="16" spans="1:43" ht="20.25" customHeight="1" x14ac:dyDescent="0.3">
      <c r="A16" s="13">
        <v>9</v>
      </c>
      <c r="B16" s="14" t="s">
        <v>22</v>
      </c>
      <c r="C16" s="15">
        <v>8067</v>
      </c>
      <c r="D16" s="17">
        <f t="shared" si="0"/>
        <v>551148.26991999999</v>
      </c>
      <c r="E16" s="17">
        <f t="shared" si="1"/>
        <v>707162.55047999998</v>
      </c>
      <c r="F16" s="17">
        <f t="shared" si="2"/>
        <v>519055.20909000002</v>
      </c>
      <c r="G16" s="17">
        <f t="shared" si="8"/>
        <v>603664.75152525259</v>
      </c>
      <c r="H16" s="16">
        <f t="shared" si="9"/>
        <v>85.364355213027579</v>
      </c>
      <c r="I16" s="16">
        <v>45529.464619999999</v>
      </c>
      <c r="J16" s="17">
        <v>46983</v>
      </c>
      <c r="K16" s="17">
        <v>34361.096429999998</v>
      </c>
      <c r="L16" s="18">
        <v>48948</v>
      </c>
      <c r="M16" s="18">
        <f t="shared" si="10"/>
        <v>104.18236383372709</v>
      </c>
      <c r="N16" s="17">
        <v>505618.80530000001</v>
      </c>
      <c r="O16" s="17">
        <v>660179.55047999998</v>
      </c>
      <c r="P16" s="17">
        <v>484694.11266000004</v>
      </c>
      <c r="Q16" s="19">
        <v>554716.75152525259</v>
      </c>
      <c r="R16" s="19">
        <f t="shared" si="3"/>
        <v>84.025133938476586</v>
      </c>
      <c r="S16" s="17">
        <v>135964.20000000001</v>
      </c>
      <c r="T16" s="19">
        <v>158421.25599999999</v>
      </c>
      <c r="U16" s="19">
        <v>135782.19200000001</v>
      </c>
      <c r="V16" s="17">
        <v>158247.4</v>
      </c>
      <c r="W16" s="17">
        <f t="shared" si="12"/>
        <v>99.890257150845969</v>
      </c>
      <c r="X16" s="17">
        <v>203551.5</v>
      </c>
      <c r="Y16" s="21">
        <v>219007</v>
      </c>
      <c r="Z16" s="21">
        <v>167789.73</v>
      </c>
      <c r="AA16" s="17">
        <v>219007</v>
      </c>
      <c r="AB16" s="17">
        <f t="shared" si="13"/>
        <v>100</v>
      </c>
      <c r="AC16" s="17">
        <v>57570.2</v>
      </c>
      <c r="AD16" s="21">
        <v>62934</v>
      </c>
      <c r="AE16" s="21">
        <v>53140.925999999999</v>
      </c>
      <c r="AF16" s="20">
        <v>62665</v>
      </c>
      <c r="AG16" s="17">
        <f t="shared" si="14"/>
        <v>99.572568087202455</v>
      </c>
      <c r="AH16" s="17">
        <v>551527.71467999998</v>
      </c>
      <c r="AI16" s="17">
        <v>707351.19888000004</v>
      </c>
      <c r="AJ16" s="17">
        <v>497785.05118000001</v>
      </c>
      <c r="AK16" s="17">
        <v>606112.15152525262</v>
      </c>
      <c r="AL16" s="18">
        <f t="shared" si="15"/>
        <v>85.687583831759042</v>
      </c>
      <c r="AM16" s="19">
        <f t="shared" si="4"/>
        <v>-379.44475999998394</v>
      </c>
      <c r="AN16" s="34">
        <f t="shared" si="5"/>
        <v>-188.6484000000637</v>
      </c>
      <c r="AO16" s="19">
        <f t="shared" si="6"/>
        <v>21270.157910000009</v>
      </c>
      <c r="AP16" s="19">
        <f t="shared" si="7"/>
        <v>-2447.4000000000233</v>
      </c>
      <c r="AQ16" s="19">
        <f t="shared" si="11"/>
        <v>-5.0000000000000471</v>
      </c>
    </row>
    <row r="17" spans="1:43" ht="20.25" customHeight="1" x14ac:dyDescent="0.3">
      <c r="A17" s="13">
        <v>10</v>
      </c>
      <c r="B17" s="14" t="s">
        <v>23</v>
      </c>
      <c r="C17" s="15">
        <v>15206</v>
      </c>
      <c r="D17" s="17">
        <f t="shared" si="0"/>
        <v>781925.52781999996</v>
      </c>
      <c r="E17" s="17">
        <f t="shared" si="1"/>
        <v>885865.31198</v>
      </c>
      <c r="F17" s="17">
        <f t="shared" si="2"/>
        <v>631259.12027000007</v>
      </c>
      <c r="G17" s="17">
        <f t="shared" si="8"/>
        <v>801208.91730121232</v>
      </c>
      <c r="H17" s="16">
        <f t="shared" si="9"/>
        <v>90.443649442648123</v>
      </c>
      <c r="I17" s="16">
        <v>290555.69467</v>
      </c>
      <c r="J17" s="17">
        <v>150752</v>
      </c>
      <c r="K17" s="17">
        <v>107761.75211</v>
      </c>
      <c r="L17" s="18">
        <v>153474</v>
      </c>
      <c r="M17" s="18">
        <f t="shared" si="10"/>
        <v>101.80561451921035</v>
      </c>
      <c r="N17" s="17">
        <v>491369.83314999996</v>
      </c>
      <c r="O17" s="17">
        <v>735113.31198</v>
      </c>
      <c r="P17" s="17">
        <v>523497.36816000001</v>
      </c>
      <c r="Q17" s="19">
        <v>647734.91730121232</v>
      </c>
      <c r="R17" s="19">
        <f t="shared" si="3"/>
        <v>88.113615512765335</v>
      </c>
      <c r="S17" s="17">
        <v>76076.2</v>
      </c>
      <c r="T17" s="19">
        <v>108849.68</v>
      </c>
      <c r="U17" s="19">
        <v>89534.93</v>
      </c>
      <c r="V17" s="17">
        <v>104757.9</v>
      </c>
      <c r="W17" s="17">
        <f t="shared" si="12"/>
        <v>96.240889270414016</v>
      </c>
      <c r="X17" s="17">
        <v>234023.764</v>
      </c>
      <c r="Y17" s="21">
        <v>258194</v>
      </c>
      <c r="Z17" s="21">
        <v>193497.16399999999</v>
      </c>
      <c r="AA17" s="17">
        <v>258551</v>
      </c>
      <c r="AB17" s="17">
        <f t="shared" si="13"/>
        <v>100.1382681239688</v>
      </c>
      <c r="AC17" s="17">
        <v>51619.464999999997</v>
      </c>
      <c r="AD17" s="21">
        <v>53404.6</v>
      </c>
      <c r="AE17" s="21">
        <v>43485.815000000002</v>
      </c>
      <c r="AF17" s="20">
        <v>52549</v>
      </c>
      <c r="AG17" s="17">
        <f t="shared" si="14"/>
        <v>98.397890818393918</v>
      </c>
      <c r="AH17" s="17">
        <v>726638.96735000005</v>
      </c>
      <c r="AI17" s="17">
        <v>946818.61449000007</v>
      </c>
      <c r="AJ17" s="17">
        <v>643382.81655999995</v>
      </c>
      <c r="AK17" s="17">
        <v>808882.61730121227</v>
      </c>
      <c r="AL17" s="18">
        <f t="shared" si="15"/>
        <v>85.431634414677575</v>
      </c>
      <c r="AM17" s="19">
        <f t="shared" si="4"/>
        <v>55286.560469999909</v>
      </c>
      <c r="AN17" s="34">
        <f t="shared" si="5"/>
        <v>-60953.302510000067</v>
      </c>
      <c r="AO17" s="19">
        <f t="shared" si="6"/>
        <v>-12123.696289999876</v>
      </c>
      <c r="AP17" s="19">
        <f t="shared" si="7"/>
        <v>-7673.6999999999534</v>
      </c>
      <c r="AQ17" s="19">
        <f t="shared" si="11"/>
        <v>-4.9999999999999698</v>
      </c>
    </row>
    <row r="18" spans="1:43" ht="20.25" customHeight="1" x14ac:dyDescent="0.3">
      <c r="A18" s="13">
        <v>11</v>
      </c>
      <c r="B18" s="14" t="s">
        <v>24</v>
      </c>
      <c r="C18" s="15">
        <v>8617</v>
      </c>
      <c r="D18" s="17">
        <f t="shared" si="0"/>
        <v>571065.11716999998</v>
      </c>
      <c r="E18" s="17">
        <f t="shared" si="1"/>
        <v>706989.03466999996</v>
      </c>
      <c r="F18" s="17">
        <f t="shared" si="2"/>
        <v>520492.59249000001</v>
      </c>
      <c r="G18" s="17">
        <f t="shared" si="8"/>
        <v>646791.02201040415</v>
      </c>
      <c r="H18" s="16">
        <f t="shared" si="9"/>
        <v>91.485297549530685</v>
      </c>
      <c r="I18" s="16">
        <v>49811.793340000004</v>
      </c>
      <c r="J18" s="17">
        <v>49684</v>
      </c>
      <c r="K18" s="17">
        <v>35202.790959999998</v>
      </c>
      <c r="L18" s="18">
        <v>53580</v>
      </c>
      <c r="M18" s="18">
        <f t="shared" si="10"/>
        <v>107.84155865067224</v>
      </c>
      <c r="N18" s="17">
        <v>521253.32383000001</v>
      </c>
      <c r="O18" s="17">
        <v>657305.03466999996</v>
      </c>
      <c r="P18" s="17">
        <v>485289.80153</v>
      </c>
      <c r="Q18" s="19">
        <v>593211.02201040415</v>
      </c>
      <c r="R18" s="19">
        <f t="shared" si="3"/>
        <v>90.248969766103457</v>
      </c>
      <c r="S18" s="17">
        <v>132523.29999999999</v>
      </c>
      <c r="T18" s="19">
        <v>152736.43</v>
      </c>
      <c r="U18" s="19">
        <v>124895.132</v>
      </c>
      <c r="V18" s="17">
        <v>147430.20000000001</v>
      </c>
      <c r="W18" s="17">
        <f t="shared" si="12"/>
        <v>96.525891039878317</v>
      </c>
      <c r="X18" s="17">
        <v>194001.45699999999</v>
      </c>
      <c r="Y18" s="21">
        <v>212719.5</v>
      </c>
      <c r="Z18" s="21">
        <v>160840.49900000001</v>
      </c>
      <c r="AA18" s="17">
        <v>212719</v>
      </c>
      <c r="AB18" s="17">
        <f t="shared" si="13"/>
        <v>99.999764948676543</v>
      </c>
      <c r="AC18" s="17">
        <v>68481.755000000005</v>
      </c>
      <c r="AD18" s="21">
        <v>81753.899999999994</v>
      </c>
      <c r="AE18" s="21">
        <v>62663.781999999999</v>
      </c>
      <c r="AF18" s="20">
        <v>81373</v>
      </c>
      <c r="AG18" s="17">
        <f t="shared" si="14"/>
        <v>99.534089505210162</v>
      </c>
      <c r="AH18" s="17">
        <v>575427.64815999998</v>
      </c>
      <c r="AI18" s="17">
        <v>709525.31384000008</v>
      </c>
      <c r="AJ18" s="17">
        <v>515154.95318999997</v>
      </c>
      <c r="AK18" s="17">
        <v>649470.02201040415</v>
      </c>
      <c r="AL18" s="18">
        <f t="shared" si="15"/>
        <v>91.535849298374913</v>
      </c>
      <c r="AM18" s="19">
        <f t="shared" si="4"/>
        <v>-4362.5309899999993</v>
      </c>
      <c r="AN18" s="34">
        <f t="shared" si="5"/>
        <v>-2536.2791700001108</v>
      </c>
      <c r="AO18" s="19">
        <f t="shared" si="6"/>
        <v>5337.6393000000389</v>
      </c>
      <c r="AP18" s="19">
        <f t="shared" si="7"/>
        <v>-2679</v>
      </c>
      <c r="AQ18" s="19">
        <f t="shared" si="11"/>
        <v>-5</v>
      </c>
    </row>
    <row r="19" spans="1:43" ht="20.25" customHeight="1" x14ac:dyDescent="0.3">
      <c r="A19" s="13">
        <v>12</v>
      </c>
      <c r="B19" s="14" t="s">
        <v>25</v>
      </c>
      <c r="C19" s="15">
        <v>1994</v>
      </c>
      <c r="D19" s="17">
        <f t="shared" si="0"/>
        <v>141026.24239999999</v>
      </c>
      <c r="E19" s="17">
        <f t="shared" si="1"/>
        <v>183893.47146</v>
      </c>
      <c r="F19" s="17">
        <f t="shared" si="2"/>
        <v>132856.25325000001</v>
      </c>
      <c r="G19" s="17">
        <f t="shared" si="8"/>
        <v>164626.78573737375</v>
      </c>
      <c r="H19" s="16">
        <f t="shared" si="9"/>
        <v>89.522909340032172</v>
      </c>
      <c r="I19" s="16">
        <v>22422.074079999999</v>
      </c>
      <c r="J19" s="17">
        <v>20685</v>
      </c>
      <c r="K19" s="17">
        <v>13770.985630000001</v>
      </c>
      <c r="L19" s="18">
        <v>28346</v>
      </c>
      <c r="M19" s="18">
        <f t="shared" si="10"/>
        <v>137.03649987913948</v>
      </c>
      <c r="N19" s="17">
        <v>118604.16832</v>
      </c>
      <c r="O19" s="17">
        <v>163208.47146</v>
      </c>
      <c r="P19" s="17">
        <v>119085.26762</v>
      </c>
      <c r="Q19" s="19">
        <v>136280.78573737375</v>
      </c>
      <c r="R19" s="19">
        <f t="shared" si="3"/>
        <v>83.501049006989916</v>
      </c>
      <c r="S19" s="17">
        <v>26580.799999999999</v>
      </c>
      <c r="T19" s="19">
        <v>30572.82</v>
      </c>
      <c r="U19" s="19">
        <v>27149.277999999998</v>
      </c>
      <c r="V19" s="17">
        <v>39422.199999999997</v>
      </c>
      <c r="W19" s="17">
        <f t="shared" si="12"/>
        <v>128.94525267868647</v>
      </c>
      <c r="X19" s="17">
        <v>37655.300000000003</v>
      </c>
      <c r="Y19" s="21">
        <v>40587</v>
      </c>
      <c r="Z19" s="21">
        <v>35399.572999999997</v>
      </c>
      <c r="AA19" s="17">
        <v>40587</v>
      </c>
      <c r="AB19" s="17">
        <f t="shared" si="13"/>
        <v>100</v>
      </c>
      <c r="AC19" s="17">
        <v>8953.6849999999995</v>
      </c>
      <c r="AD19" s="21">
        <v>11687</v>
      </c>
      <c r="AE19" s="21">
        <v>10214.968999999999</v>
      </c>
      <c r="AF19" s="20">
        <v>11827</v>
      </c>
      <c r="AG19" s="17">
        <f t="shared" si="14"/>
        <v>101.19791221014802</v>
      </c>
      <c r="AH19" s="17">
        <v>139143.2709</v>
      </c>
      <c r="AI19" s="17">
        <v>187010.35330000002</v>
      </c>
      <c r="AJ19" s="17">
        <v>129818.59164</v>
      </c>
      <c r="AK19" s="17">
        <v>166044.08573737374</v>
      </c>
      <c r="AL19" s="18">
        <f t="shared" si="15"/>
        <v>88.788712928105952</v>
      </c>
      <c r="AM19" s="19">
        <f t="shared" si="4"/>
        <v>1882.9714999999851</v>
      </c>
      <c r="AN19" s="34">
        <f t="shared" si="5"/>
        <v>-3116.8818400000164</v>
      </c>
      <c r="AO19" s="19">
        <f t="shared" si="6"/>
        <v>3037.6616100000101</v>
      </c>
      <c r="AP19" s="19">
        <f t="shared" si="7"/>
        <v>-1417.2999999999884</v>
      </c>
      <c r="AQ19" s="19">
        <f t="shared" si="11"/>
        <v>-4.9999999999999583</v>
      </c>
    </row>
    <row r="20" spans="1:43" ht="20.25" customHeight="1" x14ac:dyDescent="0.3">
      <c r="A20" s="13">
        <v>13</v>
      </c>
      <c r="B20" s="14" t="s">
        <v>26</v>
      </c>
      <c r="C20" s="22">
        <v>6649</v>
      </c>
      <c r="D20" s="17">
        <f t="shared" si="0"/>
        <v>424386.64012</v>
      </c>
      <c r="E20" s="17">
        <f t="shared" si="1"/>
        <v>522156.58110000001</v>
      </c>
      <c r="F20" s="17">
        <f t="shared" si="2"/>
        <v>389910.49264000001</v>
      </c>
      <c r="G20" s="17">
        <f t="shared" si="8"/>
        <v>463617.28450505051</v>
      </c>
      <c r="H20" s="16">
        <f t="shared" si="9"/>
        <v>88.788938277551182</v>
      </c>
      <c r="I20" s="16">
        <v>135078.46069000001</v>
      </c>
      <c r="J20" s="17">
        <v>150369</v>
      </c>
      <c r="K20" s="17">
        <v>100151.95315</v>
      </c>
      <c r="L20" s="18">
        <v>161604</v>
      </c>
      <c r="M20" s="18">
        <f t="shared" si="10"/>
        <v>107.47161981525448</v>
      </c>
      <c r="N20" s="17">
        <v>289308.17943000002</v>
      </c>
      <c r="O20" s="17">
        <v>371787.58110000001</v>
      </c>
      <c r="P20" s="17">
        <v>289758.53949</v>
      </c>
      <c r="Q20" s="19">
        <v>302013.28450505051</v>
      </c>
      <c r="R20" s="19">
        <f t="shared" si="3"/>
        <v>81.232752210681767</v>
      </c>
      <c r="S20" s="17">
        <v>11471.5</v>
      </c>
      <c r="T20" s="19">
        <v>16713.687999999998</v>
      </c>
      <c r="U20" s="19">
        <v>16713.687999999998</v>
      </c>
      <c r="V20" s="17">
        <v>1923</v>
      </c>
      <c r="W20" s="17">
        <f t="shared" si="12"/>
        <v>11.505539651093164</v>
      </c>
      <c r="X20" s="17">
        <v>164209.53400000001</v>
      </c>
      <c r="Y20" s="21">
        <v>162706</v>
      </c>
      <c r="Z20" s="21">
        <v>142334.43700000001</v>
      </c>
      <c r="AA20" s="17">
        <v>162706</v>
      </c>
      <c r="AB20" s="17">
        <f t="shared" si="13"/>
        <v>100</v>
      </c>
      <c r="AC20" s="17">
        <v>40006.29</v>
      </c>
      <c r="AD20" s="21">
        <v>40636.199999999997</v>
      </c>
      <c r="AE20" s="21">
        <v>37590.718999999997</v>
      </c>
      <c r="AF20" s="20">
        <v>40704</v>
      </c>
      <c r="AG20" s="17">
        <f t="shared" si="14"/>
        <v>100.16684630944823</v>
      </c>
      <c r="AH20" s="17">
        <v>435827.71830000001</v>
      </c>
      <c r="AI20" s="17">
        <v>532644.58110000007</v>
      </c>
      <c r="AJ20" s="17">
        <v>389801.54911000002</v>
      </c>
      <c r="AK20" s="17">
        <v>471697.48450505052</v>
      </c>
      <c r="AL20" s="18">
        <f t="shared" si="15"/>
        <v>88.557642608682201</v>
      </c>
      <c r="AM20" s="19">
        <f t="shared" si="4"/>
        <v>-11441.078180000011</v>
      </c>
      <c r="AN20" s="34">
        <f t="shared" si="5"/>
        <v>-10488.000000000058</v>
      </c>
      <c r="AO20" s="19">
        <f t="shared" si="6"/>
        <v>108.94352999998955</v>
      </c>
      <c r="AP20" s="19">
        <f t="shared" si="7"/>
        <v>-8080.2000000000116</v>
      </c>
      <c r="AQ20" s="19">
        <f t="shared" si="11"/>
        <v>-5.0000000000000071</v>
      </c>
    </row>
    <row r="21" spans="1:43" ht="20.25" customHeight="1" x14ac:dyDescent="0.3">
      <c r="A21" s="13">
        <v>14</v>
      </c>
      <c r="B21" s="14" t="s">
        <v>27</v>
      </c>
      <c r="C21" s="15">
        <v>19514</v>
      </c>
      <c r="D21" s="17">
        <f t="shared" si="0"/>
        <v>932462.71347000008</v>
      </c>
      <c r="E21" s="17">
        <f t="shared" si="1"/>
        <v>1240937.8929399999</v>
      </c>
      <c r="F21" s="17">
        <f t="shared" si="2"/>
        <v>936928.01551000006</v>
      </c>
      <c r="G21" s="17">
        <f t="shared" si="8"/>
        <v>1078315.2554343436</v>
      </c>
      <c r="H21" s="16">
        <f t="shared" si="9"/>
        <v>86.895183197252948</v>
      </c>
      <c r="I21" s="16">
        <v>111598.06509</v>
      </c>
      <c r="J21" s="17">
        <v>114978.29615000001</v>
      </c>
      <c r="K21" s="17">
        <v>81914.818010000003</v>
      </c>
      <c r="L21" s="18">
        <v>125989</v>
      </c>
      <c r="M21" s="18">
        <f t="shared" si="10"/>
        <v>109.57633241984685</v>
      </c>
      <c r="N21" s="17">
        <v>820864.64838000003</v>
      </c>
      <c r="O21" s="17">
        <v>1125959.5967899999</v>
      </c>
      <c r="P21" s="17">
        <v>855013.19750000001</v>
      </c>
      <c r="Q21" s="19">
        <v>952326.25543434347</v>
      </c>
      <c r="R21" s="19">
        <f t="shared" si="3"/>
        <v>84.579078871864681</v>
      </c>
      <c r="S21" s="17">
        <v>134301.69999999998</v>
      </c>
      <c r="T21" s="19">
        <v>169999.95</v>
      </c>
      <c r="U21" s="19">
        <v>139648.666</v>
      </c>
      <c r="V21" s="17">
        <v>177957</v>
      </c>
      <c r="W21" s="17">
        <f t="shared" si="12"/>
        <v>104.68061902371146</v>
      </c>
      <c r="X21" s="17">
        <v>331117.09000000003</v>
      </c>
      <c r="Y21" s="21">
        <v>349370</v>
      </c>
      <c r="Z21" s="21">
        <v>300799.80499999999</v>
      </c>
      <c r="AA21" s="17">
        <v>349370</v>
      </c>
      <c r="AB21" s="17">
        <f t="shared" si="13"/>
        <v>100</v>
      </c>
      <c r="AC21" s="17">
        <v>95602.32</v>
      </c>
      <c r="AD21" s="21">
        <v>106545.3</v>
      </c>
      <c r="AE21" s="21">
        <v>90274.952999999994</v>
      </c>
      <c r="AF21" s="20">
        <v>140748</v>
      </c>
      <c r="AG21" s="17">
        <f t="shared" si="14"/>
        <v>132.10155680259945</v>
      </c>
      <c r="AH21" s="17">
        <v>933702.01023000001</v>
      </c>
      <c r="AI21" s="17">
        <v>1246245.69872</v>
      </c>
      <c r="AJ21" s="17">
        <v>912663.5625</v>
      </c>
      <c r="AK21" s="17">
        <v>1084614.7554343436</v>
      </c>
      <c r="AL21" s="18">
        <f t="shared" si="15"/>
        <v>87.030571623904891</v>
      </c>
      <c r="AM21" s="19">
        <f t="shared" si="4"/>
        <v>-1239.2967599999392</v>
      </c>
      <c r="AN21" s="34">
        <f t="shared" si="5"/>
        <v>-5307.8057800000533</v>
      </c>
      <c r="AO21" s="19">
        <f t="shared" si="6"/>
        <v>24264.453010000056</v>
      </c>
      <c r="AP21" s="19">
        <f t="shared" si="7"/>
        <v>-6299.5</v>
      </c>
      <c r="AQ21" s="19">
        <f t="shared" si="11"/>
        <v>-5.0000396860043335</v>
      </c>
    </row>
    <row r="22" spans="1:43" ht="20.25" customHeight="1" x14ac:dyDescent="0.3">
      <c r="A22" s="13">
        <v>15</v>
      </c>
      <c r="B22" s="14" t="s">
        <v>28</v>
      </c>
      <c r="C22" s="15">
        <v>6179</v>
      </c>
      <c r="D22" s="17">
        <f t="shared" si="0"/>
        <v>320435.41245000006</v>
      </c>
      <c r="E22" s="17">
        <f t="shared" si="1"/>
        <v>424315.41529999999</v>
      </c>
      <c r="F22" s="17">
        <f t="shared" si="2"/>
        <v>306157.38267000002</v>
      </c>
      <c r="G22" s="17">
        <f t="shared" si="8"/>
        <v>382479.26072727272</v>
      </c>
      <c r="H22" s="16">
        <f t="shared" si="9"/>
        <v>90.140317069756179</v>
      </c>
      <c r="I22" s="16">
        <v>26757.055339999999</v>
      </c>
      <c r="J22" s="17">
        <v>27505</v>
      </c>
      <c r="K22" s="17">
        <v>19343.758610000001</v>
      </c>
      <c r="L22" s="18">
        <v>28390</v>
      </c>
      <c r="M22" s="18">
        <f t="shared" si="10"/>
        <v>103.21759680058172</v>
      </c>
      <c r="N22" s="17">
        <v>293678.35711000004</v>
      </c>
      <c r="O22" s="17">
        <v>396810.41529999999</v>
      </c>
      <c r="P22" s="17">
        <v>286813.62406</v>
      </c>
      <c r="Q22" s="19">
        <v>354089.26072727272</v>
      </c>
      <c r="R22" s="19">
        <f t="shared" si="3"/>
        <v>89.233862588906874</v>
      </c>
      <c r="S22" s="17">
        <v>88143.6</v>
      </c>
      <c r="T22" s="19">
        <v>106655.34</v>
      </c>
      <c r="U22" s="19">
        <v>88832.096000000005</v>
      </c>
      <c r="V22" s="17">
        <v>106297.5</v>
      </c>
      <c r="W22" s="17">
        <f t="shared" si="12"/>
        <v>99.664489372965292</v>
      </c>
      <c r="X22" s="17">
        <v>102820.89</v>
      </c>
      <c r="Y22" s="21">
        <v>107169</v>
      </c>
      <c r="Z22" s="21">
        <v>86607.464999999997</v>
      </c>
      <c r="AA22" s="17">
        <v>107169</v>
      </c>
      <c r="AB22" s="17">
        <f t="shared" si="13"/>
        <v>100</v>
      </c>
      <c r="AC22" s="17">
        <v>28580.55</v>
      </c>
      <c r="AD22" s="21">
        <v>27855.200000000001</v>
      </c>
      <c r="AE22" s="21">
        <v>23856.491000000002</v>
      </c>
      <c r="AF22" s="20">
        <v>27769</v>
      </c>
      <c r="AG22" s="17">
        <f t="shared" si="14"/>
        <v>99.690542519888552</v>
      </c>
      <c r="AH22" s="17">
        <v>322056.31923000002</v>
      </c>
      <c r="AI22" s="17">
        <v>424355.68474</v>
      </c>
      <c r="AJ22" s="17">
        <v>299825.61757999996</v>
      </c>
      <c r="AK22" s="17">
        <v>383898.76072727272</v>
      </c>
      <c r="AL22" s="18">
        <f t="shared" si="15"/>
        <v>90.466270285146535</v>
      </c>
      <c r="AM22" s="19">
        <f t="shared" si="4"/>
        <v>-1620.9067799999611</v>
      </c>
      <c r="AN22" s="34">
        <f t="shared" si="5"/>
        <v>-40.269440000003669</v>
      </c>
      <c r="AO22" s="19">
        <f t="shared" si="6"/>
        <v>6331.765090000059</v>
      </c>
      <c r="AP22" s="19">
        <f t="shared" si="7"/>
        <v>-1419.5</v>
      </c>
      <c r="AQ22" s="19">
        <f t="shared" si="11"/>
        <v>-5</v>
      </c>
    </row>
    <row r="23" spans="1:43" ht="20.25" customHeight="1" x14ac:dyDescent="0.3">
      <c r="A23" s="13">
        <v>16</v>
      </c>
      <c r="B23" s="14" t="s">
        <v>29</v>
      </c>
      <c r="C23" s="15">
        <v>8051</v>
      </c>
      <c r="D23" s="17">
        <f t="shared" si="0"/>
        <v>457325.17044999998</v>
      </c>
      <c r="E23" s="17">
        <f t="shared" si="1"/>
        <v>559516.91583999991</v>
      </c>
      <c r="F23" s="17">
        <f t="shared" si="2"/>
        <v>406674.02728000004</v>
      </c>
      <c r="G23" s="17">
        <f t="shared" si="8"/>
        <v>506581.5125858587</v>
      </c>
      <c r="H23" s="16">
        <f t="shared" si="9"/>
        <v>90.539087960429299</v>
      </c>
      <c r="I23" s="16">
        <v>35309.926799999994</v>
      </c>
      <c r="J23" s="17">
        <v>36705</v>
      </c>
      <c r="K23" s="17">
        <v>24523.6731</v>
      </c>
      <c r="L23" s="18">
        <v>36770</v>
      </c>
      <c r="M23" s="18">
        <f t="shared" si="10"/>
        <v>100.17708759024654</v>
      </c>
      <c r="N23" s="17">
        <v>422015.24364999996</v>
      </c>
      <c r="O23" s="17">
        <v>522811.91583999997</v>
      </c>
      <c r="P23" s="17">
        <v>382150.35418000002</v>
      </c>
      <c r="Q23" s="19">
        <v>469811.5125858587</v>
      </c>
      <c r="R23" s="19">
        <f t="shared" si="3"/>
        <v>89.862433956007735</v>
      </c>
      <c r="S23" s="17">
        <v>124399.3</v>
      </c>
      <c r="T23" s="19">
        <v>128943.28</v>
      </c>
      <c r="U23" s="19">
        <v>103851.98</v>
      </c>
      <c r="V23" s="17">
        <v>126817.60000000001</v>
      </c>
      <c r="W23" s="17">
        <f t="shared" si="12"/>
        <v>98.351461200614722</v>
      </c>
      <c r="X23" s="17">
        <v>128674.1</v>
      </c>
      <c r="Y23" s="21">
        <v>130557</v>
      </c>
      <c r="Z23" s="21">
        <v>110854.004</v>
      </c>
      <c r="AA23" s="17">
        <v>130844</v>
      </c>
      <c r="AB23" s="17">
        <f t="shared" si="13"/>
        <v>100.2198273551016</v>
      </c>
      <c r="AC23" s="17">
        <v>39613.927000000003</v>
      </c>
      <c r="AD23" s="21">
        <v>48360.6</v>
      </c>
      <c r="AE23" s="21">
        <v>34788.417999999998</v>
      </c>
      <c r="AF23" s="20">
        <v>48126</v>
      </c>
      <c r="AG23" s="17">
        <f t="shared" si="14"/>
        <v>99.514894356149426</v>
      </c>
      <c r="AH23" s="17">
        <v>456794.53066000005</v>
      </c>
      <c r="AI23" s="17">
        <v>559516.91584000003</v>
      </c>
      <c r="AJ23" s="17">
        <v>403601.46068000002</v>
      </c>
      <c r="AK23" s="17">
        <v>508420.0125858587</v>
      </c>
      <c r="AL23" s="18">
        <f t="shared" si="15"/>
        <v>90.867674987550686</v>
      </c>
      <c r="AM23" s="19">
        <f t="shared" si="4"/>
        <v>530.63978999992833</v>
      </c>
      <c r="AN23" s="34">
        <f t="shared" si="5"/>
        <v>0</v>
      </c>
      <c r="AO23" s="19">
        <f t="shared" si="6"/>
        <v>3072.5666000000201</v>
      </c>
      <c r="AP23" s="19">
        <f t="shared" si="7"/>
        <v>-1838.5</v>
      </c>
      <c r="AQ23" s="19">
        <f t="shared" si="11"/>
        <v>-5</v>
      </c>
    </row>
    <row r="24" spans="1:43" ht="20.25" customHeight="1" x14ac:dyDescent="0.3">
      <c r="A24" s="13">
        <v>17</v>
      </c>
      <c r="B24" s="14" t="s">
        <v>30</v>
      </c>
      <c r="C24" s="15">
        <v>8300</v>
      </c>
      <c r="D24" s="17">
        <f t="shared" si="0"/>
        <v>475503.32646999997</v>
      </c>
      <c r="E24" s="17">
        <f t="shared" si="1"/>
        <v>582808.64211999997</v>
      </c>
      <c r="F24" s="17">
        <f t="shared" si="2"/>
        <v>455842.88095000002</v>
      </c>
      <c r="G24" s="17">
        <f t="shared" si="8"/>
        <v>510168.46584525245</v>
      </c>
      <c r="H24" s="16">
        <f t="shared" si="9"/>
        <v>87.536187519369193</v>
      </c>
      <c r="I24" s="16">
        <v>67820.852109999993</v>
      </c>
      <c r="J24" s="17">
        <v>51818</v>
      </c>
      <c r="K24" s="17">
        <v>41398.866900000001</v>
      </c>
      <c r="L24" s="18">
        <v>44851</v>
      </c>
      <c r="M24" s="18">
        <f t="shared" si="10"/>
        <v>86.55486510478984</v>
      </c>
      <c r="N24" s="17">
        <v>407682.47435999999</v>
      </c>
      <c r="O24" s="17">
        <v>530990.64211999997</v>
      </c>
      <c r="P24" s="17">
        <v>414444.01405</v>
      </c>
      <c r="Q24" s="19">
        <v>465317.46584525245</v>
      </c>
      <c r="R24" s="19">
        <f t="shared" si="3"/>
        <v>87.63195222941313</v>
      </c>
      <c r="S24" s="17">
        <v>99503.947</v>
      </c>
      <c r="T24" s="19">
        <v>120075.208</v>
      </c>
      <c r="U24" s="19">
        <v>101407.06200000001</v>
      </c>
      <c r="V24" s="17">
        <v>121378.29999999999</v>
      </c>
      <c r="W24" s="17">
        <f t="shared" si="12"/>
        <v>101.08522985027849</v>
      </c>
      <c r="X24" s="17">
        <v>154350.69999999998</v>
      </c>
      <c r="Y24" s="21">
        <v>165380</v>
      </c>
      <c r="Z24" s="21">
        <v>144050.552</v>
      </c>
      <c r="AA24" s="17">
        <v>165975</v>
      </c>
      <c r="AB24" s="17">
        <f t="shared" si="13"/>
        <v>100.35977748216229</v>
      </c>
      <c r="AC24" s="17">
        <v>54616.33</v>
      </c>
      <c r="AD24" s="21">
        <v>60354.2</v>
      </c>
      <c r="AE24" s="21">
        <v>49724.122000000003</v>
      </c>
      <c r="AF24" s="20">
        <v>60547</v>
      </c>
      <c r="AG24" s="17">
        <f t="shared" si="14"/>
        <v>100.3194475280925</v>
      </c>
      <c r="AH24" s="17">
        <v>476429.85365</v>
      </c>
      <c r="AI24" s="17">
        <v>582808.64211999997</v>
      </c>
      <c r="AJ24" s="17">
        <v>439162.25505000004</v>
      </c>
      <c r="AK24" s="17">
        <v>512411.06584525242</v>
      </c>
      <c r="AL24" s="18">
        <f t="shared" si="15"/>
        <v>87.920979342606813</v>
      </c>
      <c r="AM24" s="19">
        <f t="shared" si="4"/>
        <v>-926.5271800000337</v>
      </c>
      <c r="AN24" s="34">
        <f t="shared" si="5"/>
        <v>0</v>
      </c>
      <c r="AO24" s="19">
        <f t="shared" si="6"/>
        <v>16680.625899999985</v>
      </c>
      <c r="AP24" s="19">
        <f t="shared" si="7"/>
        <v>-2242.5999999999767</v>
      </c>
      <c r="AQ24" s="19">
        <f t="shared" si="11"/>
        <v>-5.0001114802345024</v>
      </c>
    </row>
    <row r="25" spans="1:43" ht="20.25" customHeight="1" x14ac:dyDescent="0.3">
      <c r="A25" s="13">
        <v>18</v>
      </c>
      <c r="B25" s="14" t="s">
        <v>31</v>
      </c>
      <c r="C25" s="23">
        <v>13609</v>
      </c>
      <c r="D25" s="17">
        <f t="shared" si="0"/>
        <v>611271.82484000002</v>
      </c>
      <c r="E25" s="17">
        <f t="shared" si="1"/>
        <v>792619.59600000002</v>
      </c>
      <c r="F25" s="17">
        <f t="shared" si="2"/>
        <v>579163.10704000003</v>
      </c>
      <c r="G25" s="17">
        <f t="shared" si="8"/>
        <v>628435.32626262621</v>
      </c>
      <c r="H25" s="16">
        <f t="shared" si="9"/>
        <v>79.285867954067868</v>
      </c>
      <c r="I25" s="16">
        <v>36987.133430000002</v>
      </c>
      <c r="J25" s="17">
        <v>36924</v>
      </c>
      <c r="K25" s="17">
        <v>23078.40782</v>
      </c>
      <c r="L25" s="18">
        <v>40935</v>
      </c>
      <c r="M25" s="18">
        <f t="shared" si="10"/>
        <v>110.86285342866429</v>
      </c>
      <c r="N25" s="17">
        <v>574284.69140999997</v>
      </c>
      <c r="O25" s="17">
        <v>755695.59600000002</v>
      </c>
      <c r="P25" s="17">
        <v>556084.69922000007</v>
      </c>
      <c r="Q25" s="19">
        <v>587500.32626262621</v>
      </c>
      <c r="R25" s="19">
        <f t="shared" si="3"/>
        <v>77.742986643344963</v>
      </c>
      <c r="S25" s="17">
        <v>143198.886</v>
      </c>
      <c r="T25" s="19">
        <v>159296.28</v>
      </c>
      <c r="U25" s="19">
        <v>129741.95</v>
      </c>
      <c r="V25" s="17">
        <v>167914.9</v>
      </c>
      <c r="W25" s="17">
        <f t="shared" si="12"/>
        <v>105.41043394108137</v>
      </c>
      <c r="X25" s="17">
        <v>139375.94999999998</v>
      </c>
      <c r="Y25" s="21">
        <v>141704</v>
      </c>
      <c r="Z25" s="21">
        <v>116481.861</v>
      </c>
      <c r="AA25" s="17">
        <v>141704</v>
      </c>
      <c r="AB25" s="17">
        <f t="shared" si="13"/>
        <v>100</v>
      </c>
      <c r="AC25" s="17">
        <v>88718.95</v>
      </c>
      <c r="AD25" s="21">
        <v>95883.1</v>
      </c>
      <c r="AE25" s="21">
        <v>74199.391000000003</v>
      </c>
      <c r="AF25" s="20">
        <v>88504</v>
      </c>
      <c r="AG25" s="17">
        <f t="shared" si="14"/>
        <v>92.304066097153708</v>
      </c>
      <c r="AH25" s="17">
        <v>613040.09505</v>
      </c>
      <c r="AI25" s="17">
        <v>794219.59600000002</v>
      </c>
      <c r="AJ25" s="17">
        <v>551729.11683000007</v>
      </c>
      <c r="AK25" s="17">
        <v>630482.12626262626</v>
      </c>
      <c r="AL25" s="18">
        <f t="shared" si="15"/>
        <v>79.383854218402618</v>
      </c>
      <c r="AM25" s="19">
        <f t="shared" si="4"/>
        <v>-1768.2702099999879</v>
      </c>
      <c r="AN25" s="34">
        <f t="shared" si="5"/>
        <v>-1600</v>
      </c>
      <c r="AO25" s="19">
        <f t="shared" si="6"/>
        <v>27433.99020999996</v>
      </c>
      <c r="AP25" s="19">
        <f t="shared" si="7"/>
        <v>-2046.8000000000466</v>
      </c>
      <c r="AQ25" s="19">
        <f t="shared" si="11"/>
        <v>-5.0001221448639219</v>
      </c>
    </row>
    <row r="26" spans="1:43" ht="20.25" customHeight="1" x14ac:dyDescent="0.3">
      <c r="A26" s="13">
        <v>19</v>
      </c>
      <c r="B26" s="14" t="s">
        <v>32</v>
      </c>
      <c r="C26" s="23">
        <v>119438</v>
      </c>
      <c r="D26" s="17">
        <f t="shared" si="0"/>
        <v>3405891.0242900001</v>
      </c>
      <c r="E26" s="17">
        <f t="shared" si="1"/>
        <v>4463623.8421199992</v>
      </c>
      <c r="F26" s="17">
        <f t="shared" si="2"/>
        <v>3142480.1921000001</v>
      </c>
      <c r="G26" s="17">
        <f t="shared" si="8"/>
        <v>3438986.4206223232</v>
      </c>
      <c r="H26" s="16">
        <f t="shared" si="9"/>
        <v>77.044718422979301</v>
      </c>
      <c r="I26" s="16">
        <v>849656.55092999991</v>
      </c>
      <c r="J26" s="17">
        <v>869929</v>
      </c>
      <c r="K26" s="17">
        <v>487892.49452999997</v>
      </c>
      <c r="L26" s="18">
        <v>990480</v>
      </c>
      <c r="M26" s="18">
        <f t="shared" si="10"/>
        <v>113.85756768655833</v>
      </c>
      <c r="N26" s="17">
        <v>2556234.4733600002</v>
      </c>
      <c r="O26" s="17">
        <v>3593694.8421199997</v>
      </c>
      <c r="P26" s="17">
        <v>2654587.6975700003</v>
      </c>
      <c r="Q26" s="19">
        <v>2448506.4206223232</v>
      </c>
      <c r="R26" s="19">
        <f t="shared" si="3"/>
        <v>68.1333983042894</v>
      </c>
      <c r="S26" s="17">
        <v>52317</v>
      </c>
      <c r="T26" s="19">
        <v>39096.800000000003</v>
      </c>
      <c r="U26" s="19">
        <v>39096.800000000003</v>
      </c>
      <c r="V26" s="17">
        <v>460.9</v>
      </c>
      <c r="W26" s="17">
        <f t="shared" si="12"/>
        <v>1.1788688588324363</v>
      </c>
      <c r="X26" s="17">
        <v>963440.58699999994</v>
      </c>
      <c r="Y26" s="21">
        <v>946265.3</v>
      </c>
      <c r="Z26" s="21">
        <v>864980.49300000002</v>
      </c>
      <c r="AA26" s="17">
        <v>996323</v>
      </c>
      <c r="AB26" s="17">
        <f t="shared" si="13"/>
        <v>105.29002807140873</v>
      </c>
      <c r="AC26" s="17">
        <v>533689.90500000003</v>
      </c>
      <c r="AD26" s="21">
        <v>580535</v>
      </c>
      <c r="AE26" s="21">
        <v>580535</v>
      </c>
      <c r="AF26" s="20">
        <v>579826</v>
      </c>
      <c r="AG26" s="17">
        <f t="shared" si="14"/>
        <v>99.87787127391114</v>
      </c>
      <c r="AH26" s="17">
        <v>3406098.8817800004</v>
      </c>
      <c r="AI26" s="17">
        <v>4566006.8547999999</v>
      </c>
      <c r="AJ26" s="17">
        <v>3240752.6322300001</v>
      </c>
      <c r="AK26" s="17">
        <v>3538034.4206223232</v>
      </c>
      <c r="AL26" s="18">
        <f t="shared" si="15"/>
        <v>77.486401863435134</v>
      </c>
      <c r="AM26" s="19">
        <f t="shared" si="4"/>
        <v>-207.85749000031501</v>
      </c>
      <c r="AN26" s="34">
        <f t="shared" si="5"/>
        <v>-102383.01268000063</v>
      </c>
      <c r="AO26" s="19">
        <f t="shared" si="6"/>
        <v>-98272.440130000003</v>
      </c>
      <c r="AP26" s="19">
        <f t="shared" si="7"/>
        <v>-99048</v>
      </c>
      <c r="AQ26" s="19">
        <f t="shared" si="11"/>
        <v>-10</v>
      </c>
    </row>
    <row r="27" spans="1:43" s="31" customFormat="1" ht="20.25" customHeight="1" x14ac:dyDescent="0.3">
      <c r="A27" s="24"/>
      <c r="B27" s="25" t="s">
        <v>33</v>
      </c>
      <c r="C27" s="26">
        <f t="shared" ref="C27:G27" si="16">SUM(C8:C26)</f>
        <v>327383</v>
      </c>
      <c r="D27" s="27">
        <f t="shared" si="16"/>
        <v>14580519.89866</v>
      </c>
      <c r="E27" s="27">
        <f t="shared" si="16"/>
        <v>18571446.763740003</v>
      </c>
      <c r="F27" s="27">
        <f t="shared" si="16"/>
        <v>13642252.68062</v>
      </c>
      <c r="G27" s="27">
        <f t="shared" si="16"/>
        <v>15559284.672019495</v>
      </c>
      <c r="H27" s="16">
        <f t="shared" si="9"/>
        <v>83.780681548183779</v>
      </c>
      <c r="I27" s="27">
        <f>SUM(I8:I26)</f>
        <v>2286607.3655699999</v>
      </c>
      <c r="J27" s="27">
        <f>SUM(J8:J26)</f>
        <v>2195900.2961499998</v>
      </c>
      <c r="K27" s="29">
        <f>SUM(K8:K26)</f>
        <v>1450400.3980699999</v>
      </c>
      <c r="L27" s="29">
        <f>SUM(L8:L26)</f>
        <v>2372455</v>
      </c>
      <c r="M27" s="18">
        <f t="shared" si="10"/>
        <v>108.04019673204415</v>
      </c>
      <c r="N27" s="29">
        <f>SUM(N8:N26)</f>
        <v>12293912.533090001</v>
      </c>
      <c r="O27" s="29">
        <f>SUM(O8:O26)</f>
        <v>16375546.46759</v>
      </c>
      <c r="P27" s="29">
        <f>SUM(P8:P26)</f>
        <v>12191852.28255</v>
      </c>
      <c r="Q27" s="29">
        <f>SUM(Q8:Q26)</f>
        <v>13186829.672019495</v>
      </c>
      <c r="R27" s="30">
        <f t="shared" si="3"/>
        <v>80.527570167618407</v>
      </c>
      <c r="S27" s="29">
        <f>SUM(S8:S26)</f>
        <v>2228030.6410000003</v>
      </c>
      <c r="T27" s="29">
        <f>SUM(T8:T26)</f>
        <v>2564626.3089999994</v>
      </c>
      <c r="U27" s="29">
        <f>SUM(U8:U26)</f>
        <v>2173516.8186999997</v>
      </c>
      <c r="V27" s="29">
        <f>SUM(V8:V26)</f>
        <v>2504469.8999999994</v>
      </c>
      <c r="W27" s="28">
        <f t="shared" si="12"/>
        <v>97.65437916670767</v>
      </c>
      <c r="X27" s="29">
        <f>SUM(X8:X26)</f>
        <v>4692152.8449999997</v>
      </c>
      <c r="Y27" s="29">
        <f>SUM(Y8:Y26)</f>
        <v>4853179.3</v>
      </c>
      <c r="Z27" s="29">
        <f>SUM(Z8:Z26)</f>
        <v>4032201.9019999998</v>
      </c>
      <c r="AA27" s="29">
        <f>SUM(AA8:AA26)</f>
        <v>4902514</v>
      </c>
      <c r="AB27" s="17">
        <f t="shared" si="13"/>
        <v>101.01654393852706</v>
      </c>
      <c r="AC27" s="29">
        <f>SUM(AC8:AC26)</f>
        <v>1742630.5210000002</v>
      </c>
      <c r="AD27" s="29">
        <f>SUM(AD8:AD26)</f>
        <v>1869867</v>
      </c>
      <c r="AE27" s="29">
        <f>SUM(AE8:AE26)</f>
        <v>1658912.2749999999</v>
      </c>
      <c r="AF27" s="29">
        <f>SUM(AF8:AF26)</f>
        <v>1891751</v>
      </c>
      <c r="AG27" s="17">
        <f t="shared" si="14"/>
        <v>101.17035061851993</v>
      </c>
      <c r="AH27" s="29">
        <f>SUM(AH8:AH26)</f>
        <v>14566844.25158</v>
      </c>
      <c r="AI27" s="29">
        <f>SUM(AI8:AI26)</f>
        <v>18774409.11637</v>
      </c>
      <c r="AJ27" s="29">
        <f>SUM(AJ8:AJ26)</f>
        <v>13468891.686450001</v>
      </c>
      <c r="AK27" s="29">
        <f>SUM(AK8:AK26)</f>
        <v>15727431.772019494</v>
      </c>
      <c r="AL27" s="18">
        <f t="shared" si="15"/>
        <v>83.770581937016857</v>
      </c>
      <c r="AM27" s="29">
        <f>SUM(AM8:AM26)</f>
        <v>13675.647079999559</v>
      </c>
      <c r="AN27" s="35">
        <f>E27-AI27</f>
        <v>-202962.35262999684</v>
      </c>
      <c r="AO27" s="30">
        <f>F27-AJ27</f>
        <v>173360.99416999891</v>
      </c>
      <c r="AP27" s="19">
        <f>G27-AK27</f>
        <v>-168147.09999999963</v>
      </c>
      <c r="AQ27" s="19">
        <f t="shared" si="11"/>
        <v>-7.0874726812521054</v>
      </c>
    </row>
    <row r="28" spans="1:43" x14ac:dyDescent="0.3">
      <c r="D28" s="9"/>
      <c r="E28" s="9"/>
      <c r="F28" s="9"/>
      <c r="G28" s="9"/>
      <c r="H28" s="9"/>
      <c r="I28" s="9"/>
      <c r="J28" s="9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</row>
    <row r="29" spans="1:43" x14ac:dyDescent="0.3">
      <c r="D29" s="9"/>
      <c r="E29" s="9"/>
      <c r="F29" s="9"/>
      <c r="G29" s="9"/>
      <c r="H29" s="9"/>
      <c r="I29" s="9"/>
      <c r="J29" s="9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</row>
    <row r="30" spans="1:43" x14ac:dyDescent="0.3">
      <c r="D30" s="9"/>
      <c r="E30" s="9"/>
      <c r="F30" s="9"/>
      <c r="G30" s="9"/>
      <c r="H30" s="9"/>
      <c r="I30" s="9"/>
      <c r="J30" s="9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</row>
    <row r="31" spans="1:43" x14ac:dyDescent="0.3">
      <c r="D31" s="9"/>
      <c r="E31" s="9"/>
      <c r="F31" s="9"/>
      <c r="G31" s="9"/>
      <c r="H31" s="9"/>
      <c r="O31" s="32"/>
      <c r="P31" s="32"/>
      <c r="Q31" s="32"/>
    </row>
    <row r="33" spans="6:17" x14ac:dyDescent="0.3">
      <c r="O33" s="32"/>
      <c r="P33" s="32"/>
      <c r="Q33" s="32"/>
    </row>
    <row r="35" spans="6:17" x14ac:dyDescent="0.3">
      <c r="O35" s="32"/>
      <c r="P35" s="32"/>
      <c r="Q35" s="32"/>
    </row>
    <row r="37" spans="6:17" x14ac:dyDescent="0.3">
      <c r="F37" s="17">
        <v>1000</v>
      </c>
    </row>
  </sheetData>
  <mergeCells count="14">
    <mergeCell ref="AH4:AL6"/>
    <mergeCell ref="AM4:AQ6"/>
    <mergeCell ref="C2:M2"/>
    <mergeCell ref="A4:A7"/>
    <mergeCell ref="B4:B7"/>
    <mergeCell ref="C4:C7"/>
    <mergeCell ref="D4:H6"/>
    <mergeCell ref="I4:AG4"/>
    <mergeCell ref="X6:AB6"/>
    <mergeCell ref="AC6:AG6"/>
    <mergeCell ref="I5:M6"/>
    <mergeCell ref="N5:R6"/>
    <mergeCell ref="S5:AG5"/>
    <mergeCell ref="S6:W6"/>
  </mergeCells>
  <pageMargins left="0.31496062992125984" right="0.11811023622047245" top="0.74803149606299213" bottom="0.74803149606299213" header="0.31496062992125984" footer="0.31496062992125984"/>
  <pageSetup paperSize="9" scale="52" fitToWidth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</vt:lpstr>
      <vt:lpstr>п!Заголовки_для_печати</vt:lpstr>
      <vt:lpstr>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Хертек Алдынай Каадыровна</dc:creator>
  <cp:lastModifiedBy>Ондар Алдынай Сергеевна</cp:lastModifiedBy>
  <cp:lastPrinted>2020-10-30T06:20:40Z</cp:lastPrinted>
  <dcterms:created xsi:type="dcterms:W3CDTF">2020-10-24T12:35:22Z</dcterms:created>
  <dcterms:modified xsi:type="dcterms:W3CDTF">2020-10-30T08:20:29Z</dcterms:modified>
</cp:coreProperties>
</file>