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1550"/>
  </bookViews>
  <sheets>
    <sheet name="Пр2 ист" sheetId="1" r:id="rId1"/>
  </sheets>
  <externalReferences>
    <externalReference r:id="rId2"/>
  </externalReferences>
  <definedNames>
    <definedName name="_xlnm.Print_Area" localSheetId="0">'Пр2 ист'!$A$1:$D$24</definedName>
  </definedNames>
  <calcPr calcId="144525"/>
</workbook>
</file>

<file path=xl/calcChain.xml><?xml version="1.0" encoding="utf-8"?>
<calcChain xmlns="http://schemas.openxmlformats.org/spreadsheetml/2006/main">
  <c r="D28" i="1" l="1"/>
  <c r="C28" i="1"/>
  <c r="D21" i="1"/>
  <c r="D19" i="1" s="1"/>
  <c r="C19" i="1"/>
  <c r="F15" i="1"/>
  <c r="E15" i="1"/>
  <c r="F14" i="1"/>
  <c r="E14" i="1"/>
  <c r="D12" i="1"/>
  <c r="C12" i="1"/>
  <c r="C24" i="1" s="1"/>
  <c r="D9" i="1"/>
  <c r="D24" i="1" s="1"/>
  <c r="C9" i="1"/>
  <c r="C31" i="1" l="1"/>
  <c r="D31" i="1"/>
</calcChain>
</file>

<file path=xl/sharedStrings.xml><?xml version="1.0" encoding="utf-8"?>
<sst xmlns="http://schemas.openxmlformats.org/spreadsheetml/2006/main" count="39" uniqueCount="37">
  <si>
    <t>Приложение 2</t>
  </si>
  <si>
    <t xml:space="preserve">к Закону Республики Тыва </t>
  </si>
  <si>
    <t>"О республиканском бюджете Республики Тыва на</t>
  </si>
  <si>
    <t>2022 год и на плановый период 2023 и 2024 годов"</t>
  </si>
  <si>
    <t>Источники внутреннего финансирования дефицита республиканского бюджета Республики Тыва                                              на плановый период 2023-2024 годов</t>
  </si>
  <si>
    <t>(тыс. рублей)</t>
  </si>
  <si>
    <t>Код</t>
  </si>
  <si>
    <t>Наименование</t>
  </si>
  <si>
    <t>2023 год</t>
  </si>
  <si>
    <t>2024 год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</si>
  <si>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</si>
  <si>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</si>
  <si>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</si>
  <si>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Получение кредитов от кредитных организаций бюджетами субъектов Российской Федерации в валюте Российской Федерации</t>
  </si>
  <si>
    <t>01 02 00 00 02 0000 810</t>
  </si>
  <si>
    <t xml:space="preserve">Погашение бюджетами субъектов Российской Федерации кредитов от кредитных организаций в валюте Российской Федерации 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</si>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</sst>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&quot;Да&quot;;&quot;Да&quot;;&quot;Нет&quot;"/>
    <numFmt numFmtId="166" formatCode="_-* #,##0.00_р_._-;\-* #,##0.00_р_._-;_-* &quot;-&quot;??_р_._-;_-@_-"/>
    <numFmt numFmtId="167" formatCode="_(* #,##0.00_);_(* \(#,##0.00\);_(* &quot;-&quot;??_);_(@_)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2" fillId="0" borderId="0"/>
    <xf numFmtId="0" fontId="3" fillId="0" borderId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" applyNumberFormat="0" applyAlignment="0" applyProtection="0"/>
    <xf numFmtId="0" fontId="18" fillId="9" borderId="6" applyNumberFormat="0" applyAlignment="0" applyProtection="0"/>
    <xf numFmtId="0" fontId="19" fillId="9" borderId="5" applyNumberFormat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11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8" fillId="0" borderId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3" fillId="13" borderId="12" applyNumberFormat="0" applyFont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3" fillId="14" borderId="0" applyNumberFormat="0" applyBorder="0" applyAlignment="0" applyProtection="0"/>
  </cellStyleXfs>
  <cellXfs count="38">
    <xf numFmtId="0" fontId="0" fillId="0" borderId="0" xfId="0"/>
    <xf numFmtId="0" fontId="2" fillId="0" borderId="0" xfId="1"/>
    <xf numFmtId="0" fontId="4" fillId="0" borderId="0" xfId="2" applyFont="1" applyFill="1" applyAlignment="1">
      <alignment horizontal="right"/>
    </xf>
    <xf numFmtId="164" fontId="2" fillId="0" borderId="0" xfId="1" applyNumberFormat="1"/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right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7" fillId="0" borderId="2" xfId="3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164" fontId="11" fillId="0" borderId="0" xfId="1" applyNumberFormat="1" applyFont="1"/>
    <xf numFmtId="0" fontId="11" fillId="0" borderId="0" xfId="1" applyFont="1"/>
    <xf numFmtId="0" fontId="10" fillId="0" borderId="3" xfId="1" applyFont="1" applyFill="1" applyBorder="1" applyAlignment="1">
      <alignment horizontal="left" vertical="center" wrapText="1"/>
    </xf>
    <xf numFmtId="164" fontId="10" fillId="0" borderId="3" xfId="1" applyNumberFormat="1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top" wrapText="1"/>
    </xf>
    <xf numFmtId="0" fontId="4" fillId="0" borderId="3" xfId="1" applyFont="1" applyFill="1" applyBorder="1" applyAlignment="1">
      <alignment vertic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justify"/>
    </xf>
    <xf numFmtId="164" fontId="4" fillId="0" borderId="3" xfId="1" applyNumberFormat="1" applyFont="1" applyBorder="1" applyAlignment="1">
      <alignment horizontal="justify"/>
    </xf>
    <xf numFmtId="164" fontId="6" fillId="0" borderId="3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164" fontId="14" fillId="0" borderId="4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</cellXfs>
  <cellStyles count="46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2 2" xfId="21"/>
    <cellStyle name="Обычный 2 3" xfId="22"/>
    <cellStyle name="Обычный 2 4" xfId="23"/>
    <cellStyle name="Обычный 2 5" xfId="24"/>
    <cellStyle name="Обычный 2 6" xfId="25"/>
    <cellStyle name="Обычный 3" xfId="26"/>
    <cellStyle name="Обычный 3 2" xfId="27"/>
    <cellStyle name="Обычный 4" xfId="28"/>
    <cellStyle name="Обычный 5" xfId="29"/>
    <cellStyle name="Обычный 5 2" xfId="30"/>
    <cellStyle name="Обычный 6" xfId="31"/>
    <cellStyle name="Обычный 7" xfId="32"/>
    <cellStyle name="Обычный 9" xfId="33"/>
    <cellStyle name="Обычный_прил.финпом" xfId="1"/>
    <cellStyle name="Обычный_республиканский  2005 г" xfId="3"/>
    <cellStyle name="Плохой 2" xfId="34"/>
    <cellStyle name="Пояснение 2" xfId="35"/>
    <cellStyle name="Примечание 2" xfId="36"/>
    <cellStyle name="Связанная ячейка 2" xfId="37"/>
    <cellStyle name="Текст предупреждения 2" xfId="38"/>
    <cellStyle name="Финансовый 2" xfId="39"/>
    <cellStyle name="Финансовый 3" xfId="40"/>
    <cellStyle name="Финансовый 4" xfId="41"/>
    <cellStyle name="Финансовый 4 2" xfId="42"/>
    <cellStyle name="Финансовый 5" xfId="43"/>
    <cellStyle name="Финансовый 5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8.&#1054;&#1090;&#1076;&#1077;&#1083;%20&#1073;&#1102;&#1076;&#1078;&#1077;&#1090;&#1085;&#1086;&#1081;%20&#1087;&#1086;&#1083;&#1080;&#1090;&#1080;&#1082;&#1080;%20&#1080;%20&#1084;&#1077;&#1078;&#1073;&#1102;&#1076;&#1078;&#1077;&#1090;&#1085;&#1099;&#1093;&#1086;&#1090;&#1085;&#1086;&#1096;&#1077;&#1085;&#1080;&#1081;/1.&#1054;&#1073;&#1097;&#1072;&#1103;%20&#1087;&#1072;&#1087;&#1082;&#1072;%20&#1086;&#1090;&#1076;&#1077;&#1083;&#1072;/&#1056;&#1072;&#1073;&#1086;&#1090;&#1072;%202021/&#1055;&#1088;&#1086;&#1077;&#1082;&#1090;%20&#1073;&#1102;&#1076;&#1078;&#1077;&#1090;&#1072;%20&#1056;&#1058;%202022-2024/&#1047;&#1072;&#1082;&#1086;&#1085;&#1086;&#1087;&#1088;&#1086;&#1077;&#1082;&#1090;%20&#1089;%20&#1087;&#1088;&#1080;&#1083;&#1086;&#1078;&#1077;&#1085;&#1080;&#1103;&#1084;&#1080;/&#1055;&#1088;&#1080;&#1083;&#1086;&#1078;&#1077;&#1085;&#1080;&#1103;%20&#1082;%20&#1087;&#1088;&#1086;&#1077;&#1082;&#1090;&#1091;%20&#1079;&#1072;&#1082;&#1086;&#1085;&#1072;%20&#1086;%20&#1073;&#1102;&#1076;&#1078;&#1077;&#1090;&#1077;%20&#1085;&#1072;%202022-2024%20&#1088;&#1077;&#1076;&#1072;&#1082;&#1090;%2009.11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  <sheetName val="Пр2 ист"/>
      <sheetName val="Пр 20 вн.заим."/>
      <sheetName val="Пр 4 нормат.акцизы"/>
      <sheetName val="Пр5 доходы22г"/>
      <sheetName val="Пр6 доходы 23-24"/>
      <sheetName val="Пр 7 функц"/>
      <sheetName val="Пр 8 функц"/>
      <sheetName val="Пр9 объект"/>
      <sheetName val="Пр 10 ведом"/>
      <sheetName val="Пр 11 ведом"/>
      <sheetName val="Пр12 Прогр расх"/>
      <sheetName val="Пр13 Прогр расх"/>
      <sheetName val="Пр14 Детский"/>
      <sheetName val="Пр15 Детский"/>
      <sheetName val="Пр 16 Субсидии"/>
      <sheetName val="Пр 19 отриц"/>
    </sheetNames>
    <sheetDataSet>
      <sheetData sheetId="0"/>
      <sheetData sheetId="1"/>
      <sheetData sheetId="2"/>
      <sheetData sheetId="3"/>
      <sheetData sheetId="4"/>
      <sheetData sheetId="5">
        <row r="143">
          <cell r="C143">
            <v>49791411.5</v>
          </cell>
          <cell r="D143">
            <v>44144250</v>
          </cell>
        </row>
      </sheetData>
      <sheetData sheetId="6"/>
      <sheetData sheetId="7">
        <row r="11">
          <cell r="F11">
            <v>50598287.700000003</v>
          </cell>
          <cell r="G11">
            <v>45007104.800000004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"/>
  <sheetViews>
    <sheetView tabSelected="1" view="pageBreakPreview" topLeftCell="A19" zoomScaleNormal="100" workbookViewId="0">
      <selection activeCell="M10" sqref="M10"/>
    </sheetView>
  </sheetViews>
  <sheetFormatPr defaultRowHeight="12.75" x14ac:dyDescent="0.2"/>
  <cols>
    <col min="1" max="1" width="24.42578125" style="1" customWidth="1"/>
    <col min="2" max="2" width="56" style="1" customWidth="1"/>
    <col min="3" max="4" width="13.42578125" style="1" customWidth="1"/>
    <col min="5" max="6" width="12.28515625" style="3" bestFit="1" customWidth="1"/>
    <col min="7" max="9" width="9.140625" style="3"/>
    <col min="10" max="16384" width="9.140625" style="1"/>
  </cols>
  <sheetData>
    <row r="1" spans="1:6" ht="15.75" x14ac:dyDescent="0.25">
      <c r="D1" s="2" t="s">
        <v>0</v>
      </c>
    </row>
    <row r="2" spans="1:6" ht="15.75" x14ac:dyDescent="0.25">
      <c r="D2" s="2" t="s">
        <v>1</v>
      </c>
    </row>
    <row r="3" spans="1:6" ht="15.75" x14ac:dyDescent="0.25">
      <c r="D3" s="2" t="s">
        <v>2</v>
      </c>
    </row>
    <row r="4" spans="1:6" ht="15.75" x14ac:dyDescent="0.25">
      <c r="D4" s="2" t="s">
        <v>3</v>
      </c>
    </row>
    <row r="5" spans="1:6" ht="15.75" x14ac:dyDescent="0.25">
      <c r="D5" s="2"/>
    </row>
    <row r="6" spans="1:6" ht="32.25" customHeight="1" x14ac:dyDescent="0.25">
      <c r="A6" s="4" t="s">
        <v>4</v>
      </c>
      <c r="B6" s="4"/>
      <c r="C6" s="4"/>
      <c r="D6" s="4"/>
    </row>
    <row r="7" spans="1:6" ht="15" x14ac:dyDescent="0.25">
      <c r="D7" s="5" t="s">
        <v>5</v>
      </c>
    </row>
    <row r="8" spans="1:6" ht="14.25" x14ac:dyDescent="0.2">
      <c r="A8" s="6" t="s">
        <v>6</v>
      </c>
      <c r="B8" s="6" t="s">
        <v>7</v>
      </c>
      <c r="C8" s="6" t="s">
        <v>8</v>
      </c>
      <c r="D8" s="6" t="s">
        <v>9</v>
      </c>
    </row>
    <row r="9" spans="1:6" ht="31.5" x14ac:dyDescent="0.2">
      <c r="A9" s="7" t="s">
        <v>10</v>
      </c>
      <c r="B9" s="8" t="s">
        <v>11</v>
      </c>
      <c r="C9" s="9">
        <f>C10+C11</f>
        <v>-57711.299999999814</v>
      </c>
      <c r="D9" s="9">
        <f>D10+D11</f>
        <v>428417.55713999993</v>
      </c>
    </row>
    <row r="10" spans="1:6" ht="47.25" x14ac:dyDescent="0.2">
      <c r="A10" s="10" t="s">
        <v>12</v>
      </c>
      <c r="B10" s="11" t="s">
        <v>13</v>
      </c>
      <c r="C10" s="12">
        <v>1559133.8</v>
      </c>
      <c r="D10" s="12">
        <v>1987551.35714</v>
      </c>
    </row>
    <row r="11" spans="1:6" ht="47.25" x14ac:dyDescent="0.2">
      <c r="A11" s="10" t="s">
        <v>14</v>
      </c>
      <c r="B11" s="11" t="s">
        <v>15</v>
      </c>
      <c r="C11" s="12">
        <v>-1616845.0999999999</v>
      </c>
      <c r="D11" s="12">
        <v>-1559133.8</v>
      </c>
    </row>
    <row r="12" spans="1:6" ht="31.5" x14ac:dyDescent="0.2">
      <c r="A12" s="13" t="s">
        <v>16</v>
      </c>
      <c r="B12" s="14" t="s">
        <v>17</v>
      </c>
      <c r="C12" s="15">
        <f>C13+C14+C15+C16</f>
        <v>261677.79999999981</v>
      </c>
      <c r="D12" s="15">
        <f>D13+D14+D15+D16</f>
        <v>-140194.59999999963</v>
      </c>
    </row>
    <row r="13" spans="1:6" ht="63" x14ac:dyDescent="0.2">
      <c r="A13" s="10" t="s">
        <v>18</v>
      </c>
      <c r="B13" s="11" t="s">
        <v>19</v>
      </c>
      <c r="C13" s="16">
        <v>356666</v>
      </c>
      <c r="D13" s="16">
        <v>0</v>
      </c>
    </row>
    <row r="14" spans="1:6" ht="83.25" customHeight="1" x14ac:dyDescent="0.2">
      <c r="A14" s="17" t="s">
        <v>18</v>
      </c>
      <c r="B14" s="11" t="s">
        <v>20</v>
      </c>
      <c r="C14" s="12">
        <v>4830935.9000000004</v>
      </c>
      <c r="D14" s="12">
        <v>4830935.9000000004</v>
      </c>
      <c r="E14" s="3">
        <f>+C13+C14</f>
        <v>5187601.9000000004</v>
      </c>
      <c r="F14" s="3">
        <f>+D13+D14</f>
        <v>4830935.9000000004</v>
      </c>
    </row>
    <row r="15" spans="1:6" ht="63" x14ac:dyDescent="0.2">
      <c r="A15" s="10" t="s">
        <v>21</v>
      </c>
      <c r="B15" s="11" t="s">
        <v>22</v>
      </c>
      <c r="C15" s="12">
        <v>-94988.199999999953</v>
      </c>
      <c r="D15" s="12">
        <v>-140194.59999999995</v>
      </c>
      <c r="E15" s="3">
        <f>+C15+C16</f>
        <v>-4925924.1000000006</v>
      </c>
      <c r="F15" s="3">
        <f>+D15+D16</f>
        <v>-4971130.5</v>
      </c>
    </row>
    <row r="16" spans="1:6" ht="84.75" customHeight="1" x14ac:dyDescent="0.2">
      <c r="A16" s="17" t="s">
        <v>21</v>
      </c>
      <c r="B16" s="11" t="s">
        <v>23</v>
      </c>
      <c r="C16" s="12">
        <v>-4830935.9000000004</v>
      </c>
      <c r="D16" s="12">
        <v>-4830935.9000000004</v>
      </c>
    </row>
    <row r="17" spans="1:9" s="21" customFormat="1" ht="31.5" hidden="1" x14ac:dyDescent="0.2">
      <c r="A17" s="18" t="s">
        <v>24</v>
      </c>
      <c r="B17" s="19" t="s">
        <v>25</v>
      </c>
      <c r="C17" s="15">
        <v>0</v>
      </c>
      <c r="D17" s="15">
        <v>0</v>
      </c>
      <c r="E17" s="20"/>
      <c r="F17" s="20"/>
      <c r="G17" s="20"/>
      <c r="H17" s="20"/>
      <c r="I17" s="20"/>
    </row>
    <row r="18" spans="1:9" ht="31.5" hidden="1" x14ac:dyDescent="0.2">
      <c r="A18" s="17" t="s">
        <v>26</v>
      </c>
      <c r="B18" s="22" t="s">
        <v>27</v>
      </c>
      <c r="C18" s="23"/>
      <c r="D18" s="16"/>
    </row>
    <row r="19" spans="1:9" ht="31.5" x14ac:dyDescent="0.2">
      <c r="A19" s="18" t="s">
        <v>28</v>
      </c>
      <c r="B19" s="24" t="s">
        <v>29</v>
      </c>
      <c r="C19" s="15">
        <f>C21+C22</f>
        <v>602909.69999999995</v>
      </c>
      <c r="D19" s="15">
        <f>D21+D22</f>
        <v>574631.80000000005</v>
      </c>
    </row>
    <row r="20" spans="1:9" ht="47.25" hidden="1" x14ac:dyDescent="0.2">
      <c r="A20" s="17" t="s">
        <v>30</v>
      </c>
      <c r="B20" s="25" t="s">
        <v>31</v>
      </c>
      <c r="C20" s="16"/>
      <c r="D20" s="16"/>
    </row>
    <row r="21" spans="1:9" s="21" customFormat="1" ht="63" x14ac:dyDescent="0.2">
      <c r="A21" s="10" t="s">
        <v>32</v>
      </c>
      <c r="B21" s="25" t="s">
        <v>33</v>
      </c>
      <c r="C21" s="16">
        <v>1202909.7</v>
      </c>
      <c r="D21" s="16">
        <f>600000+577854.8-2723-500</f>
        <v>1174631.8</v>
      </c>
      <c r="E21" s="20"/>
      <c r="F21" s="20"/>
      <c r="G21" s="20"/>
      <c r="H21" s="20"/>
      <c r="I21" s="20"/>
    </row>
    <row r="22" spans="1:9" ht="63" x14ac:dyDescent="0.2">
      <c r="A22" s="10" t="s">
        <v>34</v>
      </c>
      <c r="B22" s="25" t="s">
        <v>35</v>
      </c>
      <c r="C22" s="12">
        <v>-600000</v>
      </c>
      <c r="D22" s="12">
        <v>-600000</v>
      </c>
    </row>
    <row r="23" spans="1:9" ht="15.75" x14ac:dyDescent="0.25">
      <c r="A23" s="26"/>
      <c r="B23" s="27"/>
      <c r="C23" s="28"/>
      <c r="D23" s="29"/>
    </row>
    <row r="24" spans="1:9" ht="15.75" x14ac:dyDescent="0.2">
      <c r="A24" s="30"/>
      <c r="B24" s="31" t="s">
        <v>36</v>
      </c>
      <c r="C24" s="32">
        <f>C9+C12+C19</f>
        <v>806876.2</v>
      </c>
      <c r="D24" s="32">
        <f>D9+D12+D19</f>
        <v>862854.75714000035</v>
      </c>
    </row>
    <row r="25" spans="1:9" x14ac:dyDescent="0.2">
      <c r="A25" s="33"/>
      <c r="B25" s="34"/>
      <c r="C25" s="3"/>
      <c r="D25" s="3"/>
    </row>
    <row r="26" spans="1:9" x14ac:dyDescent="0.2">
      <c r="A26" s="35"/>
      <c r="B26" s="35"/>
      <c r="C26" s="3"/>
      <c r="D26" s="3"/>
    </row>
    <row r="27" spans="1:9" x14ac:dyDescent="0.2">
      <c r="A27" s="35"/>
      <c r="B27" s="36"/>
      <c r="C27" s="3"/>
      <c r="D27" s="3"/>
    </row>
    <row r="28" spans="1:9" x14ac:dyDescent="0.2">
      <c r="A28" s="35"/>
      <c r="B28" s="37"/>
      <c r="C28" s="3">
        <f>'[1]Пр6 доходы 23-24'!C143-'[1]Пр 8 функц'!F11</f>
        <v>-806876.20000000298</v>
      </c>
      <c r="D28" s="3">
        <f>'[1]Пр6 доходы 23-24'!D143-'[1]Пр 8 функц'!G11</f>
        <v>-862854.80000000447</v>
      </c>
    </row>
    <row r="29" spans="1:9" x14ac:dyDescent="0.2">
      <c r="A29" s="35"/>
      <c r="B29" s="35"/>
      <c r="C29" s="3"/>
      <c r="D29" s="3"/>
    </row>
    <row r="30" spans="1:9" x14ac:dyDescent="0.2">
      <c r="A30" s="35"/>
      <c r="B30" s="35"/>
      <c r="C30" s="3"/>
      <c r="D30" s="3"/>
    </row>
    <row r="31" spans="1:9" x14ac:dyDescent="0.2">
      <c r="A31" s="35"/>
      <c r="B31" s="35"/>
      <c r="C31" s="3">
        <f>C28+C24</f>
        <v>-3.0267983675003052E-9</v>
      </c>
      <c r="D31" s="3">
        <f>D28+D24</f>
        <v>-4.2860004119575024E-2</v>
      </c>
    </row>
    <row r="32" spans="1:9" x14ac:dyDescent="0.2">
      <c r="A32" s="35"/>
      <c r="B32" s="35"/>
      <c r="C32" s="3"/>
      <c r="D32" s="3"/>
    </row>
    <row r="33" spans="3:4" x14ac:dyDescent="0.2">
      <c r="C33" s="3"/>
      <c r="D33" s="3"/>
    </row>
  </sheetData>
  <mergeCells count="1">
    <mergeCell ref="A6:D6"/>
  </mergeCells>
  <pageMargins left="0.82677165354330717" right="0.19685039370078741" top="0.74" bottom="0.23622047244094491" header="0.39370078740157483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 ист</vt:lpstr>
      <vt:lpstr>'Пр2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2021-11-10T04:38:35Z</dcterms:created>
  <dcterms:modified xsi:type="dcterms:W3CDTF">2021-11-10T04:38:48Z</dcterms:modified>
</cp:coreProperties>
</file>