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75" windowWidth="27555" windowHeight="12045" activeTab="7"/>
  </bookViews>
  <sheets>
    <sheet name="Пр1 источн" sheetId="1" r:id="rId1"/>
    <sheet name="пр2 ист-ки" sheetId="2" r:id="rId2"/>
    <sheet name="Пр3 доходы" sheetId="3" r:id="rId3"/>
    <sheet name="Пр4 адм.дох" sheetId="4" r:id="rId4"/>
    <sheet name="пр 5 ФКР" sheetId="5" r:id="rId5"/>
    <sheet name="ПР 6 ВЕД." sheetId="6" r:id="rId6"/>
    <sheet name="Пр9 инвест" sheetId="9" r:id="rId7"/>
    <sheet name="прил8 ГП" sheetId="8" r:id="rId8"/>
  </sheets>
  <definedNames>
    <definedName name="_xlnm._FilterDatabase" localSheetId="4" hidden="1">'пр 5 ФКР'!$A$13:$J$2009</definedName>
    <definedName name="_xlnm._FilterDatabase" localSheetId="5" hidden="1">'ПР 6 ВЕД.'!$A$13:$N$2651</definedName>
    <definedName name="_xlnm._FilterDatabase" localSheetId="2" hidden="1">'Пр3 доходы'!$A$11:$E$11</definedName>
    <definedName name="_xlnm._FilterDatabase" localSheetId="3" hidden="1">'Пр4 адм.дох'!$A$13:$F$328</definedName>
    <definedName name="_xlnm._FilterDatabase" localSheetId="7" hidden="1">'прил8 ГП'!$A$15:$L$876</definedName>
    <definedName name="_xlnm.Print_Titles" localSheetId="4">'пр 5 ФКР'!$10:$11</definedName>
    <definedName name="_xlnm.Print_Titles" localSheetId="5">'ПР 6 ВЕД.'!$10:$10</definedName>
    <definedName name="_xlnm.Print_Titles" localSheetId="2">'Пр3 доходы'!$9:$10</definedName>
    <definedName name="_xlnm.Print_Titles" localSheetId="3">'Пр4 адм.дох'!$11:$11</definedName>
    <definedName name="_xlnm.Print_Titles" localSheetId="6">'Пр9 инвест'!$11:$12</definedName>
    <definedName name="_xlnm.Print_Titles" localSheetId="7">'прил8 ГП'!$12:$13</definedName>
    <definedName name="_xlnm.Print_Area" localSheetId="4">'пр 5 ФКР'!$A$1:$H$2009</definedName>
    <definedName name="_xlnm.Print_Area" localSheetId="5">'ПР 6 ВЕД.'!$A$1:$I$2651</definedName>
    <definedName name="_xlnm.Print_Area" localSheetId="0">'Пр1 источн'!$A$1:$D$30</definedName>
    <definedName name="_xlnm.Print_Area" localSheetId="1">'пр2 ист-ки'!$A$1:$E$31</definedName>
    <definedName name="_xlnm.Print_Area" localSheetId="2">'Пр3 доходы'!$A$1:$E$214</definedName>
    <definedName name="_xlnm.Print_Area" localSheetId="3">'Пр4 адм.дох'!$A$1:$F$328</definedName>
    <definedName name="_xlnm.Print_Area" localSheetId="6">'Пр9 инвест'!$A$2:$AA$69</definedName>
    <definedName name="_xlnm.Print_Area" localSheetId="7">'прил8 ГП'!$A$1:$H$878</definedName>
  </definedNames>
  <calcPr calcId="144525"/>
</workbook>
</file>

<file path=xl/calcChain.xml><?xml version="1.0" encoding="utf-8"?>
<calcChain xmlns="http://schemas.openxmlformats.org/spreadsheetml/2006/main">
  <c r="J15" i="6" l="1"/>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1009" i="6"/>
  <c r="J1010" i="6"/>
  <c r="J1011" i="6"/>
  <c r="J1012" i="6"/>
  <c r="J1013" i="6"/>
  <c r="J1014" i="6"/>
  <c r="J1015" i="6"/>
  <c r="J1016" i="6"/>
  <c r="J1017" i="6"/>
  <c r="J1018" i="6"/>
  <c r="J1019" i="6"/>
  <c r="J1020" i="6"/>
  <c r="J1021" i="6"/>
  <c r="J1022" i="6"/>
  <c r="J1023" i="6"/>
  <c r="J1024" i="6"/>
  <c r="J1025" i="6"/>
  <c r="J1026" i="6"/>
  <c r="J1027" i="6"/>
  <c r="J1028" i="6"/>
  <c r="J1029" i="6"/>
  <c r="J1030" i="6"/>
  <c r="J1031" i="6"/>
  <c r="J1032" i="6"/>
  <c r="J1033" i="6"/>
  <c r="J1034" i="6"/>
  <c r="J1035" i="6"/>
  <c r="J1036" i="6"/>
  <c r="J1037" i="6"/>
  <c r="J1038" i="6"/>
  <c r="J1039" i="6"/>
  <c r="J1040" i="6"/>
  <c r="J1041" i="6"/>
  <c r="J1042" i="6"/>
  <c r="J1043" i="6"/>
  <c r="J1044" i="6"/>
  <c r="J1045" i="6"/>
  <c r="J1046" i="6"/>
  <c r="J1047" i="6"/>
  <c r="J1048" i="6"/>
  <c r="J1049" i="6"/>
  <c r="J1050" i="6"/>
  <c r="J1051" i="6"/>
  <c r="J1052" i="6"/>
  <c r="J1053" i="6"/>
  <c r="J1054" i="6"/>
  <c r="J1055" i="6"/>
  <c r="J1056" i="6"/>
  <c r="J1057" i="6"/>
  <c r="J1058" i="6"/>
  <c r="J1059" i="6"/>
  <c r="J1060" i="6"/>
  <c r="J1061" i="6"/>
  <c r="J1062" i="6"/>
  <c r="J1063" i="6"/>
  <c r="J1064" i="6"/>
  <c r="J1065" i="6"/>
  <c r="J1066" i="6"/>
  <c r="J1067" i="6"/>
  <c r="J1068" i="6"/>
  <c r="J1069" i="6"/>
  <c r="J1070" i="6"/>
  <c r="J1071" i="6"/>
  <c r="J1072" i="6"/>
  <c r="J1073" i="6"/>
  <c r="J1074" i="6"/>
  <c r="J1075" i="6"/>
  <c r="J1076" i="6"/>
  <c r="J1077" i="6"/>
  <c r="J1078" i="6"/>
  <c r="J1079" i="6"/>
  <c r="J1080" i="6"/>
  <c r="J1081" i="6"/>
  <c r="J1082" i="6"/>
  <c r="J1083" i="6"/>
  <c r="J1084" i="6"/>
  <c r="J1085" i="6"/>
  <c r="J1086" i="6"/>
  <c r="J1087" i="6"/>
  <c r="J1088" i="6"/>
  <c r="J1089" i="6"/>
  <c r="J1090" i="6"/>
  <c r="J1091" i="6"/>
  <c r="J1092" i="6"/>
  <c r="J1093" i="6"/>
  <c r="J1094" i="6"/>
  <c r="J1095" i="6"/>
  <c r="J1096" i="6"/>
  <c r="J1097" i="6"/>
  <c r="J1098" i="6"/>
  <c r="J1099" i="6"/>
  <c r="J1100" i="6"/>
  <c r="J1101" i="6"/>
  <c r="J1102" i="6"/>
  <c r="J1103" i="6"/>
  <c r="J1104" i="6"/>
  <c r="J1105" i="6"/>
  <c r="J1106" i="6"/>
  <c r="J1107" i="6"/>
  <c r="J1108" i="6"/>
  <c r="J1109" i="6"/>
  <c r="J1110" i="6"/>
  <c r="J1111" i="6"/>
  <c r="J1112" i="6"/>
  <c r="J1113" i="6"/>
  <c r="J1114" i="6"/>
  <c r="J1115" i="6"/>
  <c r="J1116" i="6"/>
  <c r="J1117" i="6"/>
  <c r="J1118" i="6"/>
  <c r="J1119" i="6"/>
  <c r="J1120" i="6"/>
  <c r="J1121" i="6"/>
  <c r="J1122" i="6"/>
  <c r="J1123" i="6"/>
  <c r="J1124" i="6"/>
  <c r="J1125" i="6"/>
  <c r="J1126" i="6"/>
  <c r="J1127" i="6"/>
  <c r="J1128" i="6"/>
  <c r="J1129" i="6"/>
  <c r="J1130" i="6"/>
  <c r="J1131" i="6"/>
  <c r="J1132" i="6"/>
  <c r="J1133" i="6"/>
  <c r="J1134" i="6"/>
  <c r="J1135" i="6"/>
  <c r="J1136" i="6"/>
  <c r="J1137" i="6"/>
  <c r="J1138" i="6"/>
  <c r="J1139" i="6"/>
  <c r="J1140" i="6"/>
  <c r="J1141" i="6"/>
  <c r="J1142" i="6"/>
  <c r="J1143" i="6"/>
  <c r="J1144" i="6"/>
  <c r="J1145" i="6"/>
  <c r="J1146" i="6"/>
  <c r="J1147" i="6"/>
  <c r="J1148" i="6"/>
  <c r="J1149" i="6"/>
  <c r="J1150" i="6"/>
  <c r="J1151" i="6"/>
  <c r="J1152" i="6"/>
  <c r="J1153" i="6"/>
  <c r="J1154" i="6"/>
  <c r="J1155" i="6"/>
  <c r="J1156" i="6"/>
  <c r="J1157" i="6"/>
  <c r="J1158" i="6"/>
  <c r="J1159" i="6"/>
  <c r="J1160" i="6"/>
  <c r="J1161" i="6"/>
  <c r="J1162" i="6"/>
  <c r="J1163" i="6"/>
  <c r="J1164" i="6"/>
  <c r="J1165" i="6"/>
  <c r="J1166" i="6"/>
  <c r="J1167" i="6"/>
  <c r="J1168" i="6"/>
  <c r="J1169" i="6"/>
  <c r="J1170" i="6"/>
  <c r="J1171" i="6"/>
  <c r="J1172" i="6"/>
  <c r="J1173" i="6"/>
  <c r="J1174" i="6"/>
  <c r="J1175" i="6"/>
  <c r="J1176" i="6"/>
  <c r="J1177" i="6"/>
  <c r="J1178" i="6"/>
  <c r="J1179" i="6"/>
  <c r="J1180" i="6"/>
  <c r="J1181" i="6"/>
  <c r="J1182" i="6"/>
  <c r="J1183" i="6"/>
  <c r="J1184" i="6"/>
  <c r="J1185" i="6"/>
  <c r="J1186" i="6"/>
  <c r="J1187" i="6"/>
  <c r="J1188" i="6"/>
  <c r="J1189" i="6"/>
  <c r="J1190" i="6"/>
  <c r="J1191" i="6"/>
  <c r="J1192" i="6"/>
  <c r="J1193" i="6"/>
  <c r="J1194" i="6"/>
  <c r="J1195" i="6"/>
  <c r="J1196" i="6"/>
  <c r="J1197" i="6"/>
  <c r="J1198" i="6"/>
  <c r="J1199" i="6"/>
  <c r="J1200" i="6"/>
  <c r="J1201" i="6"/>
  <c r="J1202" i="6"/>
  <c r="J1203" i="6"/>
  <c r="J1204" i="6"/>
  <c r="J1205" i="6"/>
  <c r="J1206" i="6"/>
  <c r="J1207" i="6"/>
  <c r="J1208" i="6"/>
  <c r="J1209" i="6"/>
  <c r="J1210" i="6"/>
  <c r="J1211" i="6"/>
  <c r="J1212" i="6"/>
  <c r="J1213" i="6"/>
  <c r="J1214" i="6"/>
  <c r="J1215" i="6"/>
  <c r="J1216" i="6"/>
  <c r="J1217" i="6"/>
  <c r="J1218" i="6"/>
  <c r="J1219" i="6"/>
  <c r="J1220" i="6"/>
  <c r="J1221" i="6"/>
  <c r="J1222" i="6"/>
  <c r="J1223" i="6"/>
  <c r="J1224" i="6"/>
  <c r="J1225" i="6"/>
  <c r="J1226" i="6"/>
  <c r="J1227" i="6"/>
  <c r="J1228" i="6"/>
  <c r="J1229" i="6"/>
  <c r="J1230" i="6"/>
  <c r="J1231" i="6"/>
  <c r="J1232" i="6"/>
  <c r="J1233" i="6"/>
  <c r="J1234" i="6"/>
  <c r="J1235" i="6"/>
  <c r="J1236" i="6"/>
  <c r="J1237" i="6"/>
  <c r="J1238" i="6"/>
  <c r="J1239" i="6"/>
  <c r="J1240" i="6"/>
  <c r="J1241" i="6"/>
  <c r="J1242" i="6"/>
  <c r="J1243" i="6"/>
  <c r="J1244" i="6"/>
  <c r="J1245" i="6"/>
  <c r="J1246" i="6"/>
  <c r="J1247" i="6"/>
  <c r="J1248" i="6"/>
  <c r="J1249" i="6"/>
  <c r="J1250" i="6"/>
  <c r="J1251" i="6"/>
  <c r="J1252" i="6"/>
  <c r="J1253" i="6"/>
  <c r="J1254" i="6"/>
  <c r="J1255" i="6"/>
  <c r="J1256" i="6"/>
  <c r="J1257" i="6"/>
  <c r="J1258" i="6"/>
  <c r="J1259" i="6"/>
  <c r="J1260" i="6"/>
  <c r="J1261" i="6"/>
  <c r="J1262" i="6"/>
  <c r="J1263" i="6"/>
  <c r="J1264" i="6"/>
  <c r="J1265" i="6"/>
  <c r="J1266" i="6"/>
  <c r="J1267" i="6"/>
  <c r="J1268" i="6"/>
  <c r="J1269" i="6"/>
  <c r="J1270" i="6"/>
  <c r="J1271" i="6"/>
  <c r="J1272" i="6"/>
  <c r="J1273" i="6"/>
  <c r="J1274" i="6"/>
  <c r="J1275" i="6"/>
  <c r="J1276" i="6"/>
  <c r="J1277" i="6"/>
  <c r="J1278" i="6"/>
  <c r="J1279" i="6"/>
  <c r="J1280" i="6"/>
  <c r="J1281" i="6"/>
  <c r="J1282" i="6"/>
  <c r="J1283" i="6"/>
  <c r="J1284" i="6"/>
  <c r="J1285" i="6"/>
  <c r="J1286" i="6"/>
  <c r="J1287" i="6"/>
  <c r="J1288" i="6"/>
  <c r="J1289" i="6"/>
  <c r="J1290" i="6"/>
  <c r="J1291" i="6"/>
  <c r="J1292" i="6"/>
  <c r="J1293" i="6"/>
  <c r="J1294" i="6"/>
  <c r="J1295" i="6"/>
  <c r="J1296" i="6"/>
  <c r="J1297" i="6"/>
  <c r="J1298" i="6"/>
  <c r="J1299" i="6"/>
  <c r="J1300" i="6"/>
  <c r="J1301" i="6"/>
  <c r="J1302" i="6"/>
  <c r="J1303" i="6"/>
  <c r="J1304" i="6"/>
  <c r="J1305" i="6"/>
  <c r="J1306" i="6"/>
  <c r="J1307" i="6"/>
  <c r="J1308" i="6"/>
  <c r="J1309" i="6"/>
  <c r="J1310" i="6"/>
  <c r="J1311" i="6"/>
  <c r="J1312" i="6"/>
  <c r="J1313" i="6"/>
  <c r="J1314" i="6"/>
  <c r="J1315" i="6"/>
  <c r="J1316" i="6"/>
  <c r="J1317" i="6"/>
  <c r="J1318" i="6"/>
  <c r="J1319" i="6"/>
  <c r="J1320" i="6"/>
  <c r="J1321" i="6"/>
  <c r="J1322" i="6"/>
  <c r="J1323" i="6"/>
  <c r="J1324" i="6"/>
  <c r="J1325" i="6"/>
  <c r="J1326" i="6"/>
  <c r="J1327" i="6"/>
  <c r="J1328" i="6"/>
  <c r="J1329" i="6"/>
  <c r="J1330" i="6"/>
  <c r="J1331" i="6"/>
  <c r="J1332" i="6"/>
  <c r="J1333" i="6"/>
  <c r="J1334" i="6"/>
  <c r="J1335" i="6"/>
  <c r="J1336" i="6"/>
  <c r="J1337" i="6"/>
  <c r="J1338" i="6"/>
  <c r="J1339" i="6"/>
  <c r="J1340" i="6"/>
  <c r="J1341" i="6"/>
  <c r="J1342" i="6"/>
  <c r="J1343" i="6"/>
  <c r="J1344" i="6"/>
  <c r="J1345" i="6"/>
  <c r="J1346" i="6"/>
  <c r="J1347" i="6"/>
  <c r="J1348" i="6"/>
  <c r="J1349" i="6"/>
  <c r="J1350" i="6"/>
  <c r="J1351" i="6"/>
  <c r="J1352" i="6"/>
  <c r="J1353" i="6"/>
  <c r="J1354" i="6"/>
  <c r="J1355" i="6"/>
  <c r="J1356" i="6"/>
  <c r="J1357" i="6"/>
  <c r="J1358" i="6"/>
  <c r="J1359" i="6"/>
  <c r="J1360" i="6"/>
  <c r="J1361" i="6"/>
  <c r="J1362" i="6"/>
  <c r="J1363" i="6"/>
  <c r="J1364" i="6"/>
  <c r="J1365" i="6"/>
  <c r="J1366" i="6"/>
  <c r="J1367" i="6"/>
  <c r="J1368" i="6"/>
  <c r="J1369" i="6"/>
  <c r="J1370" i="6"/>
  <c r="J1371" i="6"/>
  <c r="J1372" i="6"/>
  <c r="J1373" i="6"/>
  <c r="J1374" i="6"/>
  <c r="J1375" i="6"/>
  <c r="J1376" i="6"/>
  <c r="J1377" i="6"/>
  <c r="J1378" i="6"/>
  <c r="J1379" i="6"/>
  <c r="J1380" i="6"/>
  <c r="J1381" i="6"/>
  <c r="J1382" i="6"/>
  <c r="J1383" i="6"/>
  <c r="J1384" i="6"/>
  <c r="J1385" i="6"/>
  <c r="J1386" i="6"/>
  <c r="J1387" i="6"/>
  <c r="J1388" i="6"/>
  <c r="J1389" i="6"/>
  <c r="J1390" i="6"/>
  <c r="J1391" i="6"/>
  <c r="J1392" i="6"/>
  <c r="J1393" i="6"/>
  <c r="J1394" i="6"/>
  <c r="J1395" i="6"/>
  <c r="J1396" i="6"/>
  <c r="J1397" i="6"/>
  <c r="J1398" i="6"/>
  <c r="J1399" i="6"/>
  <c r="J1400" i="6"/>
  <c r="J1401" i="6"/>
  <c r="J1402" i="6"/>
  <c r="J1403" i="6"/>
  <c r="J1404" i="6"/>
  <c r="J1405" i="6"/>
  <c r="J1406" i="6"/>
  <c r="J1407" i="6"/>
  <c r="J1408" i="6"/>
  <c r="J1409" i="6"/>
  <c r="J1410" i="6"/>
  <c r="J1411" i="6"/>
  <c r="J1412" i="6"/>
  <c r="J1413" i="6"/>
  <c r="J1414" i="6"/>
  <c r="J1415" i="6"/>
  <c r="J1416" i="6"/>
  <c r="J1417" i="6"/>
  <c r="J1418" i="6"/>
  <c r="J1419" i="6"/>
  <c r="J1420" i="6"/>
  <c r="J1421" i="6"/>
  <c r="J1422" i="6"/>
  <c r="J1423" i="6"/>
  <c r="J1424" i="6"/>
  <c r="J1425" i="6"/>
  <c r="J1426" i="6"/>
  <c r="J1427" i="6"/>
  <c r="J1428" i="6"/>
  <c r="J1429" i="6"/>
  <c r="J1430" i="6"/>
  <c r="J1431" i="6"/>
  <c r="J1432" i="6"/>
  <c r="J1433" i="6"/>
  <c r="J1434" i="6"/>
  <c r="J1435" i="6"/>
  <c r="J1436" i="6"/>
  <c r="J1437" i="6"/>
  <c r="J1438" i="6"/>
  <c r="J1439" i="6"/>
  <c r="J1440" i="6"/>
  <c r="J1441" i="6"/>
  <c r="J1442" i="6"/>
  <c r="J1443" i="6"/>
  <c r="J1444" i="6"/>
  <c r="J1445" i="6"/>
  <c r="J1446" i="6"/>
  <c r="J1447" i="6"/>
  <c r="J1448" i="6"/>
  <c r="J1449" i="6"/>
  <c r="J1450" i="6"/>
  <c r="J1451" i="6"/>
  <c r="J1452" i="6"/>
  <c r="J1453" i="6"/>
  <c r="J1454" i="6"/>
  <c r="J1455" i="6"/>
  <c r="J1456" i="6"/>
  <c r="J1457" i="6"/>
  <c r="J1458" i="6"/>
  <c r="J1459" i="6"/>
  <c r="J1460" i="6"/>
  <c r="J1461" i="6"/>
  <c r="J1462" i="6"/>
  <c r="J1463" i="6"/>
  <c r="J1464" i="6"/>
  <c r="J1465" i="6"/>
  <c r="J1466" i="6"/>
  <c r="J1467" i="6"/>
  <c r="J1468" i="6"/>
  <c r="J1469" i="6"/>
  <c r="J1470" i="6"/>
  <c r="J1471" i="6"/>
  <c r="J1472" i="6"/>
  <c r="J1473" i="6"/>
  <c r="J1474" i="6"/>
  <c r="J1475" i="6"/>
  <c r="J1476" i="6"/>
  <c r="J1477" i="6"/>
  <c r="J1478" i="6"/>
  <c r="J1479" i="6"/>
  <c r="J1480" i="6"/>
  <c r="J1481" i="6"/>
  <c r="J1482" i="6"/>
  <c r="J1483" i="6"/>
  <c r="J1484" i="6"/>
  <c r="J1485" i="6"/>
  <c r="J1486" i="6"/>
  <c r="J1487" i="6"/>
  <c r="J1488" i="6"/>
  <c r="J1489" i="6"/>
  <c r="J1490" i="6"/>
  <c r="J1491" i="6"/>
  <c r="J1492" i="6"/>
  <c r="J1493" i="6"/>
  <c r="J1494" i="6"/>
  <c r="J1495" i="6"/>
  <c r="J1496" i="6"/>
  <c r="J1497" i="6"/>
  <c r="J1498" i="6"/>
  <c r="J1499" i="6"/>
  <c r="J1500" i="6"/>
  <c r="J1501" i="6"/>
  <c r="J1502" i="6"/>
  <c r="J1503" i="6"/>
  <c r="J1504" i="6"/>
  <c r="J1505" i="6"/>
  <c r="J1506" i="6"/>
  <c r="J1507" i="6"/>
  <c r="J1508" i="6"/>
  <c r="J1509" i="6"/>
  <c r="J1510" i="6"/>
  <c r="J1511" i="6"/>
  <c r="J1512" i="6"/>
  <c r="J1513" i="6"/>
  <c r="J1514" i="6"/>
  <c r="J1515" i="6"/>
  <c r="J1516" i="6"/>
  <c r="J1517" i="6"/>
  <c r="J1518" i="6"/>
  <c r="J1519" i="6"/>
  <c r="J1520" i="6"/>
  <c r="J1521" i="6"/>
  <c r="J1522" i="6"/>
  <c r="J1523" i="6"/>
  <c r="J1524" i="6"/>
  <c r="J1525" i="6"/>
  <c r="J1526" i="6"/>
  <c r="J1527" i="6"/>
  <c r="J1528" i="6"/>
  <c r="J1529" i="6"/>
  <c r="J1530" i="6"/>
  <c r="J1531" i="6"/>
  <c r="J1532" i="6"/>
  <c r="J1533" i="6"/>
  <c r="J1534" i="6"/>
  <c r="J1535" i="6"/>
  <c r="J1536" i="6"/>
  <c r="J1537" i="6"/>
  <c r="J1538" i="6"/>
  <c r="J1539" i="6"/>
  <c r="J1540" i="6"/>
  <c r="J1541" i="6"/>
  <c r="J1542" i="6"/>
  <c r="J1543" i="6"/>
  <c r="J1544" i="6"/>
  <c r="J1545" i="6"/>
  <c r="J1546" i="6"/>
  <c r="J1547" i="6"/>
  <c r="J1548" i="6"/>
  <c r="J1549" i="6"/>
  <c r="J1550" i="6"/>
  <c r="J1551" i="6"/>
  <c r="J1552" i="6"/>
  <c r="J1553" i="6"/>
  <c r="J1554" i="6"/>
  <c r="J1555" i="6"/>
  <c r="J1556" i="6"/>
  <c r="J1557" i="6"/>
  <c r="J1558" i="6"/>
  <c r="J1559" i="6"/>
  <c r="J1560" i="6"/>
  <c r="J1561" i="6"/>
  <c r="J1562" i="6"/>
  <c r="J1563" i="6"/>
  <c r="J1564" i="6"/>
  <c r="J1565" i="6"/>
  <c r="J1566" i="6"/>
  <c r="J1567" i="6"/>
  <c r="J1568" i="6"/>
  <c r="J1569" i="6"/>
  <c r="J1570" i="6"/>
  <c r="J1571" i="6"/>
  <c r="J1572" i="6"/>
  <c r="J1573" i="6"/>
  <c r="J1574" i="6"/>
  <c r="J1575" i="6"/>
  <c r="J1576" i="6"/>
  <c r="J1577" i="6"/>
  <c r="J1578" i="6"/>
  <c r="J1579" i="6"/>
  <c r="J1580" i="6"/>
  <c r="J1581" i="6"/>
  <c r="J1582" i="6"/>
  <c r="J1583" i="6"/>
  <c r="J1584" i="6"/>
  <c r="J1585" i="6"/>
  <c r="J1586" i="6"/>
  <c r="J1587" i="6"/>
  <c r="J1588" i="6"/>
  <c r="J1589" i="6"/>
  <c r="J1590" i="6"/>
  <c r="J1591" i="6"/>
  <c r="J1592" i="6"/>
  <c r="J1593" i="6"/>
  <c r="J1594" i="6"/>
  <c r="J1595" i="6"/>
  <c r="J1596" i="6"/>
  <c r="J1597" i="6"/>
  <c r="J1598" i="6"/>
  <c r="J1599" i="6"/>
  <c r="J1600" i="6"/>
  <c r="J1601" i="6"/>
  <c r="J1602" i="6"/>
  <c r="J1603" i="6"/>
  <c r="J1604" i="6"/>
  <c r="J1605" i="6"/>
  <c r="J1606" i="6"/>
  <c r="J1607" i="6"/>
  <c r="J1608" i="6"/>
  <c r="J1609" i="6"/>
  <c r="J1610" i="6"/>
  <c r="J1611" i="6"/>
  <c r="J1612" i="6"/>
  <c r="J1613" i="6"/>
  <c r="J1614" i="6"/>
  <c r="J1615" i="6"/>
  <c r="J1616" i="6"/>
  <c r="J1617" i="6"/>
  <c r="J1618" i="6"/>
  <c r="J1619" i="6"/>
  <c r="J1620" i="6"/>
  <c r="J1621" i="6"/>
  <c r="J1622" i="6"/>
  <c r="J1623" i="6"/>
  <c r="J1624" i="6"/>
  <c r="J1625" i="6"/>
  <c r="J1626" i="6"/>
  <c r="J1627" i="6"/>
  <c r="J1628" i="6"/>
  <c r="J1629" i="6"/>
  <c r="J1630" i="6"/>
  <c r="J1631" i="6"/>
  <c r="J1632" i="6"/>
  <c r="J1633" i="6"/>
  <c r="J1634" i="6"/>
  <c r="J1635" i="6"/>
  <c r="J1636" i="6"/>
  <c r="J1637" i="6"/>
  <c r="J1638" i="6"/>
  <c r="J1639" i="6"/>
  <c r="J1640" i="6"/>
  <c r="J1641" i="6"/>
  <c r="J1642" i="6"/>
  <c r="J1643" i="6"/>
  <c r="J1644" i="6"/>
  <c r="J1645" i="6"/>
  <c r="J1646" i="6"/>
  <c r="J1647" i="6"/>
  <c r="J1648" i="6"/>
  <c r="J1649" i="6"/>
  <c r="J1650" i="6"/>
  <c r="J1651" i="6"/>
  <c r="J1652" i="6"/>
  <c r="J1653" i="6"/>
  <c r="J1654" i="6"/>
  <c r="J1655" i="6"/>
  <c r="J1656" i="6"/>
  <c r="J1657" i="6"/>
  <c r="J1658" i="6"/>
  <c r="J1659" i="6"/>
  <c r="J1660" i="6"/>
  <c r="J1661" i="6"/>
  <c r="J1662" i="6"/>
  <c r="J1663" i="6"/>
  <c r="J1664" i="6"/>
  <c r="J1665" i="6"/>
  <c r="J1666" i="6"/>
  <c r="J1667" i="6"/>
  <c r="J1668" i="6"/>
  <c r="J1669" i="6"/>
  <c r="J1670" i="6"/>
  <c r="J1671" i="6"/>
  <c r="J1672" i="6"/>
  <c r="J1673" i="6"/>
  <c r="J1674" i="6"/>
  <c r="J1675" i="6"/>
  <c r="J1676" i="6"/>
  <c r="J1677" i="6"/>
  <c r="J1678" i="6"/>
  <c r="J1679" i="6"/>
  <c r="J1680" i="6"/>
  <c r="J1681" i="6"/>
  <c r="J1682" i="6"/>
  <c r="J1683" i="6"/>
  <c r="J1684" i="6"/>
  <c r="J1685" i="6"/>
  <c r="J1686" i="6"/>
  <c r="J1687" i="6"/>
  <c r="J1688" i="6"/>
  <c r="J1689" i="6"/>
  <c r="J1690" i="6"/>
  <c r="J1691" i="6"/>
  <c r="J1692" i="6"/>
  <c r="J1693" i="6"/>
  <c r="J1694" i="6"/>
  <c r="J1695" i="6"/>
  <c r="J1696" i="6"/>
  <c r="J1697" i="6"/>
  <c r="J1698" i="6"/>
  <c r="J1699" i="6"/>
  <c r="J1700" i="6"/>
  <c r="J1701" i="6"/>
  <c r="J1702" i="6"/>
  <c r="J1703" i="6"/>
  <c r="J1704" i="6"/>
  <c r="J1705" i="6"/>
  <c r="J1706" i="6"/>
  <c r="J1707" i="6"/>
  <c r="J1708" i="6"/>
  <c r="J1709" i="6"/>
  <c r="J1710" i="6"/>
  <c r="J1711" i="6"/>
  <c r="J1712" i="6"/>
  <c r="J1713" i="6"/>
  <c r="J1714" i="6"/>
  <c r="J1715" i="6"/>
  <c r="J1716" i="6"/>
  <c r="J1717" i="6"/>
  <c r="J1718" i="6"/>
  <c r="J1719" i="6"/>
  <c r="J1720" i="6"/>
  <c r="J1721" i="6"/>
  <c r="J1722" i="6"/>
  <c r="J1723" i="6"/>
  <c r="J1724" i="6"/>
  <c r="J1725" i="6"/>
  <c r="J1726" i="6"/>
  <c r="J1727" i="6"/>
  <c r="J1728" i="6"/>
  <c r="J1729" i="6"/>
  <c r="J1730" i="6"/>
  <c r="J1731" i="6"/>
  <c r="J1732" i="6"/>
  <c r="J1733" i="6"/>
  <c r="J1734" i="6"/>
  <c r="J1735" i="6"/>
  <c r="J1736" i="6"/>
  <c r="J1737" i="6"/>
  <c r="J1738" i="6"/>
  <c r="J1739" i="6"/>
  <c r="J1740" i="6"/>
  <c r="J1741" i="6"/>
  <c r="J1742" i="6"/>
  <c r="J1743" i="6"/>
  <c r="J1744" i="6"/>
  <c r="J1745" i="6"/>
  <c r="J1746" i="6"/>
  <c r="J1747" i="6"/>
  <c r="J1748" i="6"/>
  <c r="J1749" i="6"/>
  <c r="J1750" i="6"/>
  <c r="J1751" i="6"/>
  <c r="J1752" i="6"/>
  <c r="J1753" i="6"/>
  <c r="J1754" i="6"/>
  <c r="J1755" i="6"/>
  <c r="J1756" i="6"/>
  <c r="J1757" i="6"/>
  <c r="J1758" i="6"/>
  <c r="J1759" i="6"/>
  <c r="J1760" i="6"/>
  <c r="J1761" i="6"/>
  <c r="J1762" i="6"/>
  <c r="J1763" i="6"/>
  <c r="J1764" i="6"/>
  <c r="J1765" i="6"/>
  <c r="J1766" i="6"/>
  <c r="J1767" i="6"/>
  <c r="J1768" i="6"/>
  <c r="J1769" i="6"/>
  <c r="J1770" i="6"/>
  <c r="J1771" i="6"/>
  <c r="J1772" i="6"/>
  <c r="J1773" i="6"/>
  <c r="J1774" i="6"/>
  <c r="J1775" i="6"/>
  <c r="J1776" i="6"/>
  <c r="J1777" i="6"/>
  <c r="J1778" i="6"/>
  <c r="J1779" i="6"/>
  <c r="J1780" i="6"/>
  <c r="J1781" i="6"/>
  <c r="J1782" i="6"/>
  <c r="J1783" i="6"/>
  <c r="J1784" i="6"/>
  <c r="J1785" i="6"/>
  <c r="J1786" i="6"/>
  <c r="J1787" i="6"/>
  <c r="J1788" i="6"/>
  <c r="J1789" i="6"/>
  <c r="J1790" i="6"/>
  <c r="J1791" i="6"/>
  <c r="J1792" i="6"/>
  <c r="J1793" i="6"/>
  <c r="J1794" i="6"/>
  <c r="J1795" i="6"/>
  <c r="J1796" i="6"/>
  <c r="J1797" i="6"/>
  <c r="J1798" i="6"/>
  <c r="J1799" i="6"/>
  <c r="J1800" i="6"/>
  <c r="J1801" i="6"/>
  <c r="J1802" i="6"/>
  <c r="J1803" i="6"/>
  <c r="J1804" i="6"/>
  <c r="J1805" i="6"/>
  <c r="J1806" i="6"/>
  <c r="J1807" i="6"/>
  <c r="J1808" i="6"/>
  <c r="J1809" i="6"/>
  <c r="J1810" i="6"/>
  <c r="J1811" i="6"/>
  <c r="J1812" i="6"/>
  <c r="J1813" i="6"/>
  <c r="J1814" i="6"/>
  <c r="J1815" i="6"/>
  <c r="J1816" i="6"/>
  <c r="J1817" i="6"/>
  <c r="J1818" i="6"/>
  <c r="J1819" i="6"/>
  <c r="J1820" i="6"/>
  <c r="J1821" i="6"/>
  <c r="J1822" i="6"/>
  <c r="J1823" i="6"/>
  <c r="J1824" i="6"/>
  <c r="J1825" i="6"/>
  <c r="J1826" i="6"/>
  <c r="J1827" i="6"/>
  <c r="J1828" i="6"/>
  <c r="J1829" i="6"/>
  <c r="J1830" i="6"/>
  <c r="J1831" i="6"/>
  <c r="J1832" i="6"/>
  <c r="J1833" i="6"/>
  <c r="J1834" i="6"/>
  <c r="J1835" i="6"/>
  <c r="J1836" i="6"/>
  <c r="J1837" i="6"/>
  <c r="J1838" i="6"/>
  <c r="J1839" i="6"/>
  <c r="J1840" i="6"/>
  <c r="J1841" i="6"/>
  <c r="J1842" i="6"/>
  <c r="J1843" i="6"/>
  <c r="J1844" i="6"/>
  <c r="J1845" i="6"/>
  <c r="J1846" i="6"/>
  <c r="J1847" i="6"/>
  <c r="J1848" i="6"/>
  <c r="J1849" i="6"/>
  <c r="J1850" i="6"/>
  <c r="J1851" i="6"/>
  <c r="J1852" i="6"/>
  <c r="J1853" i="6"/>
  <c r="J1854" i="6"/>
  <c r="J1855" i="6"/>
  <c r="J1856" i="6"/>
  <c r="J1857" i="6"/>
  <c r="J1858" i="6"/>
  <c r="J1859" i="6"/>
  <c r="J1860" i="6"/>
  <c r="J1861" i="6"/>
  <c r="J1862" i="6"/>
  <c r="J1863" i="6"/>
  <c r="J1864" i="6"/>
  <c r="J1865" i="6"/>
  <c r="J1866" i="6"/>
  <c r="J1867" i="6"/>
  <c r="J1868" i="6"/>
  <c r="J1869" i="6"/>
  <c r="J1870" i="6"/>
  <c r="J1871" i="6"/>
  <c r="J1872" i="6"/>
  <c r="J1873" i="6"/>
  <c r="J1874" i="6"/>
  <c r="J1875" i="6"/>
  <c r="J1876" i="6"/>
  <c r="J1877" i="6"/>
  <c r="J1878" i="6"/>
  <c r="J1879" i="6"/>
  <c r="J1880" i="6"/>
  <c r="J1881" i="6"/>
  <c r="J1882" i="6"/>
  <c r="J1883" i="6"/>
  <c r="J1884" i="6"/>
  <c r="J1885" i="6"/>
  <c r="J1886" i="6"/>
  <c r="J1887" i="6"/>
  <c r="J1888" i="6"/>
  <c r="J1889" i="6"/>
  <c r="J1890" i="6"/>
  <c r="J1891" i="6"/>
  <c r="J1892" i="6"/>
  <c r="J1893" i="6"/>
  <c r="J1894" i="6"/>
  <c r="J1895" i="6"/>
  <c r="J1896" i="6"/>
  <c r="J1897" i="6"/>
  <c r="J1898" i="6"/>
  <c r="J1899" i="6"/>
  <c r="J1900" i="6"/>
  <c r="J1901" i="6"/>
  <c r="J1902" i="6"/>
  <c r="J1903" i="6"/>
  <c r="J1904" i="6"/>
  <c r="J1905" i="6"/>
  <c r="J1906" i="6"/>
  <c r="J1907" i="6"/>
  <c r="J1908" i="6"/>
  <c r="J1909" i="6"/>
  <c r="J1910" i="6"/>
  <c r="J1911" i="6"/>
  <c r="J1912" i="6"/>
  <c r="J1913" i="6"/>
  <c r="J1914" i="6"/>
  <c r="J1915" i="6"/>
  <c r="J1916" i="6"/>
  <c r="J1917" i="6"/>
  <c r="J1918" i="6"/>
  <c r="J1919" i="6"/>
  <c r="J1920" i="6"/>
  <c r="J1921" i="6"/>
  <c r="J1922" i="6"/>
  <c r="J1923" i="6"/>
  <c r="J1924" i="6"/>
  <c r="J1925" i="6"/>
  <c r="J1926" i="6"/>
  <c r="J1927" i="6"/>
  <c r="J1928" i="6"/>
  <c r="J1929" i="6"/>
  <c r="J1930" i="6"/>
  <c r="J1931" i="6"/>
  <c r="J1932" i="6"/>
  <c r="J1933" i="6"/>
  <c r="J1934" i="6"/>
  <c r="J1935" i="6"/>
  <c r="J1936" i="6"/>
  <c r="J1937" i="6"/>
  <c r="J1938" i="6"/>
  <c r="J1939" i="6"/>
  <c r="J1940" i="6"/>
  <c r="J1941" i="6"/>
  <c r="J1942" i="6"/>
  <c r="J1943" i="6"/>
  <c r="J1944" i="6"/>
  <c r="J1945" i="6"/>
  <c r="J1946" i="6"/>
  <c r="J1947" i="6"/>
  <c r="J1948" i="6"/>
  <c r="J1949" i="6"/>
  <c r="J1950" i="6"/>
  <c r="J1951" i="6"/>
  <c r="J1952" i="6"/>
  <c r="J1953" i="6"/>
  <c r="J1954" i="6"/>
  <c r="J1955" i="6"/>
  <c r="J1956" i="6"/>
  <c r="J1957" i="6"/>
  <c r="J1958" i="6"/>
  <c r="J1959" i="6"/>
  <c r="J1960" i="6"/>
  <c r="J1961" i="6"/>
  <c r="J1962" i="6"/>
  <c r="J1963" i="6"/>
  <c r="J1964" i="6"/>
  <c r="J1965" i="6"/>
  <c r="J1966" i="6"/>
  <c r="J1967" i="6"/>
  <c r="J1968" i="6"/>
  <c r="J1969" i="6"/>
  <c r="J1970" i="6"/>
  <c r="J1971" i="6"/>
  <c r="J1972" i="6"/>
  <c r="J1973" i="6"/>
  <c r="J1974" i="6"/>
  <c r="J1975" i="6"/>
  <c r="J1976" i="6"/>
  <c r="J1977" i="6"/>
  <c r="J1978" i="6"/>
  <c r="J1979" i="6"/>
  <c r="J1980" i="6"/>
  <c r="J1981" i="6"/>
  <c r="J1982" i="6"/>
  <c r="J1983" i="6"/>
  <c r="J1984" i="6"/>
  <c r="J1985" i="6"/>
  <c r="J1986" i="6"/>
  <c r="J1987" i="6"/>
  <c r="J1988" i="6"/>
  <c r="J1989" i="6"/>
  <c r="J1990" i="6"/>
  <c r="J1991" i="6"/>
  <c r="J1992" i="6"/>
  <c r="J1993" i="6"/>
  <c r="J1994" i="6"/>
  <c r="J1995" i="6"/>
  <c r="J1996" i="6"/>
  <c r="J1997" i="6"/>
  <c r="J1998" i="6"/>
  <c r="J1999" i="6"/>
  <c r="J2000" i="6"/>
  <c r="J2001" i="6"/>
  <c r="J2002" i="6"/>
  <c r="J2003" i="6"/>
  <c r="J2004" i="6"/>
  <c r="J2005" i="6"/>
  <c r="J2006" i="6"/>
  <c r="J2007" i="6"/>
  <c r="J2008" i="6"/>
  <c r="J2009" i="6"/>
  <c r="J2010" i="6"/>
  <c r="J2011" i="6"/>
  <c r="J2012" i="6"/>
  <c r="J2013" i="6"/>
  <c r="J2014" i="6"/>
  <c r="J2015" i="6"/>
  <c r="J2016" i="6"/>
  <c r="J2017" i="6"/>
  <c r="J2018" i="6"/>
  <c r="J2019" i="6"/>
  <c r="J2020" i="6"/>
  <c r="J2021" i="6"/>
  <c r="J2022" i="6"/>
  <c r="J2023" i="6"/>
  <c r="J2024" i="6"/>
  <c r="J2025" i="6"/>
  <c r="J2026" i="6"/>
  <c r="J2027" i="6"/>
  <c r="J2028" i="6"/>
  <c r="J2029" i="6"/>
  <c r="J2030" i="6"/>
  <c r="J2031" i="6"/>
  <c r="J2032" i="6"/>
  <c r="J2033" i="6"/>
  <c r="J2034" i="6"/>
  <c r="J2035" i="6"/>
  <c r="J2036" i="6"/>
  <c r="J2037" i="6"/>
  <c r="J2038" i="6"/>
  <c r="J2039" i="6"/>
  <c r="J2040" i="6"/>
  <c r="J2041" i="6"/>
  <c r="J2042" i="6"/>
  <c r="J2043" i="6"/>
  <c r="J2044" i="6"/>
  <c r="J2045" i="6"/>
  <c r="J2046" i="6"/>
  <c r="J2047" i="6"/>
  <c r="J2048" i="6"/>
  <c r="J2049" i="6"/>
  <c r="J2050" i="6"/>
  <c r="J2051" i="6"/>
  <c r="J2052" i="6"/>
  <c r="J2053" i="6"/>
  <c r="J2054" i="6"/>
  <c r="J2055" i="6"/>
  <c r="J2056" i="6"/>
  <c r="J2057" i="6"/>
  <c r="J2058" i="6"/>
  <c r="J2059" i="6"/>
  <c r="J2060" i="6"/>
  <c r="J2061" i="6"/>
  <c r="J2062" i="6"/>
  <c r="J2063" i="6"/>
  <c r="J2064" i="6"/>
  <c r="J2065" i="6"/>
  <c r="J2066" i="6"/>
  <c r="J2067" i="6"/>
  <c r="J2068" i="6"/>
  <c r="J2069" i="6"/>
  <c r="J2070" i="6"/>
  <c r="J2071" i="6"/>
  <c r="J2072" i="6"/>
  <c r="J2073" i="6"/>
  <c r="J2074" i="6"/>
  <c r="J2075" i="6"/>
  <c r="J2076" i="6"/>
  <c r="J2077" i="6"/>
  <c r="J2078" i="6"/>
  <c r="J2079" i="6"/>
  <c r="J2080" i="6"/>
  <c r="J2081" i="6"/>
  <c r="J2082" i="6"/>
  <c r="J2083" i="6"/>
  <c r="J2084" i="6"/>
  <c r="J2085" i="6"/>
  <c r="J2086" i="6"/>
  <c r="J2087" i="6"/>
  <c r="J2088" i="6"/>
  <c r="J2089" i="6"/>
  <c r="J2090" i="6"/>
  <c r="J2091" i="6"/>
  <c r="J2092" i="6"/>
  <c r="J2093" i="6"/>
  <c r="J2094" i="6"/>
  <c r="J2095" i="6"/>
  <c r="J2096" i="6"/>
  <c r="J2097" i="6"/>
  <c r="J2098" i="6"/>
  <c r="J2099" i="6"/>
  <c r="J2100" i="6"/>
  <c r="J2101" i="6"/>
  <c r="J2102" i="6"/>
  <c r="J2103" i="6"/>
  <c r="J2104" i="6"/>
  <c r="J2105" i="6"/>
  <c r="J2106" i="6"/>
  <c r="J2107" i="6"/>
  <c r="J2108" i="6"/>
  <c r="J2109" i="6"/>
  <c r="J2110" i="6"/>
  <c r="J2111" i="6"/>
  <c r="J2112" i="6"/>
  <c r="J2113" i="6"/>
  <c r="J2114" i="6"/>
  <c r="J2115" i="6"/>
  <c r="J2116" i="6"/>
  <c r="J2117" i="6"/>
  <c r="J2118" i="6"/>
  <c r="J2119" i="6"/>
  <c r="J2120" i="6"/>
  <c r="J2121" i="6"/>
  <c r="J2122" i="6"/>
  <c r="J2123" i="6"/>
  <c r="J2124" i="6"/>
  <c r="J2125" i="6"/>
  <c r="J2126" i="6"/>
  <c r="J2127" i="6"/>
  <c r="J2128" i="6"/>
  <c r="J2129" i="6"/>
  <c r="J2130" i="6"/>
  <c r="J2131" i="6"/>
  <c r="J2132" i="6"/>
  <c r="J2133" i="6"/>
  <c r="J2134" i="6"/>
  <c r="J2135" i="6"/>
  <c r="J2136" i="6"/>
  <c r="J2137" i="6"/>
  <c r="J2138" i="6"/>
  <c r="J2139" i="6"/>
  <c r="J2140" i="6"/>
  <c r="J2141" i="6"/>
  <c r="J2142" i="6"/>
  <c r="J2143" i="6"/>
  <c r="J2144" i="6"/>
  <c r="J2145" i="6"/>
  <c r="J2146" i="6"/>
  <c r="J2147" i="6"/>
  <c r="J2148" i="6"/>
  <c r="J2149" i="6"/>
  <c r="J2150" i="6"/>
  <c r="J2151" i="6"/>
  <c r="J2152" i="6"/>
  <c r="J2153" i="6"/>
  <c r="J2154" i="6"/>
  <c r="J2155" i="6"/>
  <c r="J2156" i="6"/>
  <c r="J2157" i="6"/>
  <c r="J2158" i="6"/>
  <c r="J2159" i="6"/>
  <c r="J2160" i="6"/>
  <c r="J2161" i="6"/>
  <c r="J2162" i="6"/>
  <c r="J2163" i="6"/>
  <c r="J2164" i="6"/>
  <c r="J2165" i="6"/>
  <c r="J2166" i="6"/>
  <c r="J2167" i="6"/>
  <c r="J2168" i="6"/>
  <c r="J2169" i="6"/>
  <c r="J2170" i="6"/>
  <c r="J2171" i="6"/>
  <c r="J2172" i="6"/>
  <c r="J2173" i="6"/>
  <c r="J2174" i="6"/>
  <c r="J2175" i="6"/>
  <c r="J2176" i="6"/>
  <c r="J2177" i="6"/>
  <c r="J2178" i="6"/>
  <c r="J2179" i="6"/>
  <c r="J2180" i="6"/>
  <c r="J2181" i="6"/>
  <c r="J2182" i="6"/>
  <c r="J2183" i="6"/>
  <c r="J2184" i="6"/>
  <c r="J2185" i="6"/>
  <c r="J2186" i="6"/>
  <c r="J2187" i="6"/>
  <c r="J2188" i="6"/>
  <c r="J2189" i="6"/>
  <c r="J2190" i="6"/>
  <c r="J2191" i="6"/>
  <c r="J2192" i="6"/>
  <c r="J2193" i="6"/>
  <c r="J2194" i="6"/>
  <c r="J2195" i="6"/>
  <c r="J2196" i="6"/>
  <c r="J2197" i="6"/>
  <c r="J2198" i="6"/>
  <c r="J2199" i="6"/>
  <c r="J2200" i="6"/>
  <c r="J2201" i="6"/>
  <c r="J2202" i="6"/>
  <c r="J2203" i="6"/>
  <c r="J2204" i="6"/>
  <c r="J2205" i="6"/>
  <c r="J2206" i="6"/>
  <c r="J2207" i="6"/>
  <c r="J2208" i="6"/>
  <c r="J2209" i="6"/>
  <c r="J2210" i="6"/>
  <c r="J2211" i="6"/>
  <c r="J2212" i="6"/>
  <c r="J2213" i="6"/>
  <c r="J2214" i="6"/>
  <c r="J2215" i="6"/>
  <c r="J2216" i="6"/>
  <c r="J2217" i="6"/>
  <c r="J2218" i="6"/>
  <c r="J2219" i="6"/>
  <c r="J2220" i="6"/>
  <c r="J2221" i="6"/>
  <c r="J2222" i="6"/>
  <c r="J2223" i="6"/>
  <c r="J2224" i="6"/>
  <c r="J2225" i="6"/>
  <c r="J2226" i="6"/>
  <c r="J2227" i="6"/>
  <c r="J2228" i="6"/>
  <c r="J2229" i="6"/>
  <c r="J2230" i="6"/>
  <c r="J2231" i="6"/>
  <c r="J2232" i="6"/>
  <c r="J2233" i="6"/>
  <c r="J2234" i="6"/>
  <c r="J2235" i="6"/>
  <c r="J2236" i="6"/>
  <c r="J2237" i="6"/>
  <c r="J2238" i="6"/>
  <c r="J2239" i="6"/>
  <c r="J2240" i="6"/>
  <c r="J2241" i="6"/>
  <c r="J2242" i="6"/>
  <c r="J2243" i="6"/>
  <c r="J2244" i="6"/>
  <c r="J2245" i="6"/>
  <c r="J2246" i="6"/>
  <c r="J2247" i="6"/>
  <c r="J2248" i="6"/>
  <c r="J2249" i="6"/>
  <c r="J2250" i="6"/>
  <c r="J2251" i="6"/>
  <c r="J2252" i="6"/>
  <c r="J2253" i="6"/>
  <c r="J2254" i="6"/>
  <c r="J2255" i="6"/>
  <c r="J2256" i="6"/>
  <c r="J2257" i="6"/>
  <c r="J2258" i="6"/>
  <c r="J2259" i="6"/>
  <c r="J2260" i="6"/>
  <c r="J2261" i="6"/>
  <c r="J2262" i="6"/>
  <c r="J2263" i="6"/>
  <c r="J2264" i="6"/>
  <c r="J2265" i="6"/>
  <c r="J2266" i="6"/>
  <c r="J2267" i="6"/>
  <c r="J2268" i="6"/>
  <c r="J2269" i="6"/>
  <c r="J2270" i="6"/>
  <c r="J2271" i="6"/>
  <c r="J2272" i="6"/>
  <c r="J2273" i="6"/>
  <c r="J2274" i="6"/>
  <c r="J2275" i="6"/>
  <c r="J2276" i="6"/>
  <c r="J2277" i="6"/>
  <c r="J2278" i="6"/>
  <c r="J2279" i="6"/>
  <c r="J2280" i="6"/>
  <c r="J2281" i="6"/>
  <c r="J2282" i="6"/>
  <c r="J2283" i="6"/>
  <c r="J2284" i="6"/>
  <c r="J2285" i="6"/>
  <c r="J2286" i="6"/>
  <c r="J2287" i="6"/>
  <c r="J2288" i="6"/>
  <c r="J2289" i="6"/>
  <c r="J2290" i="6"/>
  <c r="J2291" i="6"/>
  <c r="J2292" i="6"/>
  <c r="J2293" i="6"/>
  <c r="J2294" i="6"/>
  <c r="J2295" i="6"/>
  <c r="J2296" i="6"/>
  <c r="J2297" i="6"/>
  <c r="J2298" i="6"/>
  <c r="J2299" i="6"/>
  <c r="J2300" i="6"/>
  <c r="J2301" i="6"/>
  <c r="J2302" i="6"/>
  <c r="J2303" i="6"/>
  <c r="J2304" i="6"/>
  <c r="J2305" i="6"/>
  <c r="J2306" i="6"/>
  <c r="J2307" i="6"/>
  <c r="J2308" i="6"/>
  <c r="J2309" i="6"/>
  <c r="J2310" i="6"/>
  <c r="J2311" i="6"/>
  <c r="J2312" i="6"/>
  <c r="J2313" i="6"/>
  <c r="J2314" i="6"/>
  <c r="J2315" i="6"/>
  <c r="J2316" i="6"/>
  <c r="J2317" i="6"/>
  <c r="J2318" i="6"/>
  <c r="J2319" i="6"/>
  <c r="J2320" i="6"/>
  <c r="J2321" i="6"/>
  <c r="J2322" i="6"/>
  <c r="J2323" i="6"/>
  <c r="J2324" i="6"/>
  <c r="J2325" i="6"/>
  <c r="J2326" i="6"/>
  <c r="J2327" i="6"/>
  <c r="J2328" i="6"/>
  <c r="J2329" i="6"/>
  <c r="J2330" i="6"/>
  <c r="J2331" i="6"/>
  <c r="J2332" i="6"/>
  <c r="J2333" i="6"/>
  <c r="J2334" i="6"/>
  <c r="J2335" i="6"/>
  <c r="J2336" i="6"/>
  <c r="J2337" i="6"/>
  <c r="J2338" i="6"/>
  <c r="J2339" i="6"/>
  <c r="J2340" i="6"/>
  <c r="J2341" i="6"/>
  <c r="J2342" i="6"/>
  <c r="J2343" i="6"/>
  <c r="J2344" i="6"/>
  <c r="J2345" i="6"/>
  <c r="J2346" i="6"/>
  <c r="J2347" i="6"/>
  <c r="J2348" i="6"/>
  <c r="J2349" i="6"/>
  <c r="J2350" i="6"/>
  <c r="J2351" i="6"/>
  <c r="J2352" i="6"/>
  <c r="J2353" i="6"/>
  <c r="J2354" i="6"/>
  <c r="J2355" i="6"/>
  <c r="J2356" i="6"/>
  <c r="J2357" i="6"/>
  <c r="J2358" i="6"/>
  <c r="J2359" i="6"/>
  <c r="J2360" i="6"/>
  <c r="J2361" i="6"/>
  <c r="J2362" i="6"/>
  <c r="J2363" i="6"/>
  <c r="J2364" i="6"/>
  <c r="J2365" i="6"/>
  <c r="J2366" i="6"/>
  <c r="J2367" i="6"/>
  <c r="J2368" i="6"/>
  <c r="J2369" i="6"/>
  <c r="J2370" i="6"/>
  <c r="J2371" i="6"/>
  <c r="J2372" i="6"/>
  <c r="J2373" i="6"/>
  <c r="J2374" i="6"/>
  <c r="J2375" i="6"/>
  <c r="J2376" i="6"/>
  <c r="J2377" i="6"/>
  <c r="J2378" i="6"/>
  <c r="J2379" i="6"/>
  <c r="J2380" i="6"/>
  <c r="J2381" i="6"/>
  <c r="J2382" i="6"/>
  <c r="J2383" i="6"/>
  <c r="J2384" i="6"/>
  <c r="J2385" i="6"/>
  <c r="J2386" i="6"/>
  <c r="J2387" i="6"/>
  <c r="J2388" i="6"/>
  <c r="J2389" i="6"/>
  <c r="J2390" i="6"/>
  <c r="J2391" i="6"/>
  <c r="J2392" i="6"/>
  <c r="J2393" i="6"/>
  <c r="J2394" i="6"/>
  <c r="J2395" i="6"/>
  <c r="J2396" i="6"/>
  <c r="J2397" i="6"/>
  <c r="J2398" i="6"/>
  <c r="J2399" i="6"/>
  <c r="J2400" i="6"/>
  <c r="J2401" i="6"/>
  <c r="J2402" i="6"/>
  <c r="J2403" i="6"/>
  <c r="J2404" i="6"/>
  <c r="J2405" i="6"/>
  <c r="J2406" i="6"/>
  <c r="J2407" i="6"/>
  <c r="J2408" i="6"/>
  <c r="J2409" i="6"/>
  <c r="J2410" i="6"/>
  <c r="J2411" i="6"/>
  <c r="J2412" i="6"/>
  <c r="J2413" i="6"/>
  <c r="J2414" i="6"/>
  <c r="J2415" i="6"/>
  <c r="J2416" i="6"/>
  <c r="J2417" i="6"/>
  <c r="J2418" i="6"/>
  <c r="J2419" i="6"/>
  <c r="J2420" i="6"/>
  <c r="J2421" i="6"/>
  <c r="J2422" i="6"/>
  <c r="J2423" i="6"/>
  <c r="J2424" i="6"/>
  <c r="J2425" i="6"/>
  <c r="J2426" i="6"/>
  <c r="J2427" i="6"/>
  <c r="J2428" i="6"/>
  <c r="J2429" i="6"/>
  <c r="J2430" i="6"/>
  <c r="J2431" i="6"/>
  <c r="J2432" i="6"/>
  <c r="J2433" i="6"/>
  <c r="J2434" i="6"/>
  <c r="J2435" i="6"/>
  <c r="J2436" i="6"/>
  <c r="J2437" i="6"/>
  <c r="J2438" i="6"/>
  <c r="J2439" i="6"/>
  <c r="J2440" i="6"/>
  <c r="J2441" i="6"/>
  <c r="J2442" i="6"/>
  <c r="J2443" i="6"/>
  <c r="J2444" i="6"/>
  <c r="J2445" i="6"/>
  <c r="J2446" i="6"/>
  <c r="J2447" i="6"/>
  <c r="J2448" i="6"/>
  <c r="J2449" i="6"/>
  <c r="J2450" i="6"/>
  <c r="J2451" i="6"/>
  <c r="J2452" i="6"/>
  <c r="J2453" i="6"/>
  <c r="J2454" i="6"/>
  <c r="J2455" i="6"/>
  <c r="J2456" i="6"/>
  <c r="J2457" i="6"/>
  <c r="J2458" i="6"/>
  <c r="J2459" i="6"/>
  <c r="J2460" i="6"/>
  <c r="J2461" i="6"/>
  <c r="J2462" i="6"/>
  <c r="J2463" i="6"/>
  <c r="J2464" i="6"/>
  <c r="J2465" i="6"/>
  <c r="J2466" i="6"/>
  <c r="J2467" i="6"/>
  <c r="J2468" i="6"/>
  <c r="J2469" i="6"/>
  <c r="J2470" i="6"/>
  <c r="J2471" i="6"/>
  <c r="J2472" i="6"/>
  <c r="J2473" i="6"/>
  <c r="J2474" i="6"/>
  <c r="J2475" i="6"/>
  <c r="J2476" i="6"/>
  <c r="J2477" i="6"/>
  <c r="J2478" i="6"/>
  <c r="J2479" i="6"/>
  <c r="J2480" i="6"/>
  <c r="J2481" i="6"/>
  <c r="J2482" i="6"/>
  <c r="J2483" i="6"/>
  <c r="J2484" i="6"/>
  <c r="J2485" i="6"/>
  <c r="J2486" i="6"/>
  <c r="J2487" i="6"/>
  <c r="J2488" i="6"/>
  <c r="J2489" i="6"/>
  <c r="J2490" i="6"/>
  <c r="J2491" i="6"/>
  <c r="J2492" i="6"/>
  <c r="J2493" i="6"/>
  <c r="J2494" i="6"/>
  <c r="J2495" i="6"/>
  <c r="J2496" i="6"/>
  <c r="J2497" i="6"/>
  <c r="J2498" i="6"/>
  <c r="J2499" i="6"/>
  <c r="J2500" i="6"/>
  <c r="J2501" i="6"/>
  <c r="J2502" i="6"/>
  <c r="J2503" i="6"/>
  <c r="J2504" i="6"/>
  <c r="J2505" i="6"/>
  <c r="J2506" i="6"/>
  <c r="J2507" i="6"/>
  <c r="J2508" i="6"/>
  <c r="J2509" i="6"/>
  <c r="J2510" i="6"/>
  <c r="J2511" i="6"/>
  <c r="J2512" i="6"/>
  <c r="J2513" i="6"/>
  <c r="J2514" i="6"/>
  <c r="J2515" i="6"/>
  <c r="J2516" i="6"/>
  <c r="J2517" i="6"/>
  <c r="J2518" i="6"/>
  <c r="J2519" i="6"/>
  <c r="J2520" i="6"/>
  <c r="J2521" i="6"/>
  <c r="J2522" i="6"/>
  <c r="J2523" i="6"/>
  <c r="J2524" i="6"/>
  <c r="J2525" i="6"/>
  <c r="J2526" i="6"/>
  <c r="J2527" i="6"/>
  <c r="J2528" i="6"/>
  <c r="J2529" i="6"/>
  <c r="J2530" i="6"/>
  <c r="J2531" i="6"/>
  <c r="J2532" i="6"/>
  <c r="J2533" i="6"/>
  <c r="J2534" i="6"/>
  <c r="J2535" i="6"/>
  <c r="J2536" i="6"/>
  <c r="J2537" i="6"/>
  <c r="J2538" i="6"/>
  <c r="J2539" i="6"/>
  <c r="J2540" i="6"/>
  <c r="J2541" i="6"/>
  <c r="J2542" i="6"/>
  <c r="J2543" i="6"/>
  <c r="J2544" i="6"/>
  <c r="J2545" i="6"/>
  <c r="J2546" i="6"/>
  <c r="J2547" i="6"/>
  <c r="J2548" i="6"/>
  <c r="J2549" i="6"/>
  <c r="J2550" i="6"/>
  <c r="J2551" i="6"/>
  <c r="J2552" i="6"/>
  <c r="J2553" i="6"/>
  <c r="J2554" i="6"/>
  <c r="J2555" i="6"/>
  <c r="J2556" i="6"/>
  <c r="J2557" i="6"/>
  <c r="J2558" i="6"/>
  <c r="J2559" i="6"/>
  <c r="J2560" i="6"/>
  <c r="J2561" i="6"/>
  <c r="J2562" i="6"/>
  <c r="J2563" i="6"/>
  <c r="J2564" i="6"/>
  <c r="J2565" i="6"/>
  <c r="J2566" i="6"/>
  <c r="J2567" i="6"/>
  <c r="J2568" i="6"/>
  <c r="J2569" i="6"/>
  <c r="J2570" i="6"/>
  <c r="J2571" i="6"/>
  <c r="J2572" i="6"/>
  <c r="J2573" i="6"/>
  <c r="J2574" i="6"/>
  <c r="J2575" i="6"/>
  <c r="J2576" i="6"/>
  <c r="J2577" i="6"/>
  <c r="J2578" i="6"/>
  <c r="J2579" i="6"/>
  <c r="J2580" i="6"/>
  <c r="J2581" i="6"/>
  <c r="J2582" i="6"/>
  <c r="J2583" i="6"/>
  <c r="J2584" i="6"/>
  <c r="J2585" i="6"/>
  <c r="J2586" i="6"/>
  <c r="J2587" i="6"/>
  <c r="J2588" i="6"/>
  <c r="J2589" i="6"/>
  <c r="J2590" i="6"/>
  <c r="J2591" i="6"/>
  <c r="J2592" i="6"/>
  <c r="J2593" i="6"/>
  <c r="J2594" i="6"/>
  <c r="J2595" i="6"/>
  <c r="J2596" i="6"/>
  <c r="J2597" i="6"/>
  <c r="J2598" i="6"/>
  <c r="J2599" i="6"/>
  <c r="J2600" i="6"/>
  <c r="J2601" i="6"/>
  <c r="J2602" i="6"/>
  <c r="J2603" i="6"/>
  <c r="J2604" i="6"/>
  <c r="J2605" i="6"/>
  <c r="J2606" i="6"/>
  <c r="J2607" i="6"/>
  <c r="J2608" i="6"/>
  <c r="J2609" i="6"/>
  <c r="J2610" i="6"/>
  <c r="J2611" i="6"/>
  <c r="J2612" i="6"/>
  <c r="J2613" i="6"/>
  <c r="J2614" i="6"/>
  <c r="J2615" i="6"/>
  <c r="J2616" i="6"/>
  <c r="J2617" i="6"/>
  <c r="J2618" i="6"/>
  <c r="J2619" i="6"/>
  <c r="J2620" i="6"/>
  <c r="J2621" i="6"/>
  <c r="J2622" i="6"/>
  <c r="J2623" i="6"/>
  <c r="J2624" i="6"/>
  <c r="J2625" i="6"/>
  <c r="J2626" i="6"/>
  <c r="J2627" i="6"/>
  <c r="J2628" i="6"/>
  <c r="J2629" i="6"/>
  <c r="J2630" i="6"/>
  <c r="J2631" i="6"/>
  <c r="J2632" i="6"/>
  <c r="J2633" i="6"/>
  <c r="J2634" i="6"/>
  <c r="J2635" i="6"/>
  <c r="J2636" i="6"/>
  <c r="J2637" i="6"/>
  <c r="J2638" i="6"/>
  <c r="J2639" i="6"/>
  <c r="J2640" i="6"/>
  <c r="J2641" i="6"/>
  <c r="J2642" i="6"/>
  <c r="J2643" i="6"/>
  <c r="J2644" i="6"/>
  <c r="J2645" i="6"/>
  <c r="J2646" i="6"/>
  <c r="J2647" i="6"/>
  <c r="J2648" i="6"/>
  <c r="J2649" i="6"/>
  <c r="J2650" i="6"/>
  <c r="J2651" i="6"/>
  <c r="J14" i="6"/>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I607" i="5"/>
  <c r="I608" i="5"/>
  <c r="I609" i="5"/>
  <c r="I610" i="5"/>
  <c r="I611" i="5"/>
  <c r="I612" i="5"/>
  <c r="I613" i="5"/>
  <c r="I614" i="5"/>
  <c r="I615" i="5"/>
  <c r="I616" i="5"/>
  <c r="I617" i="5"/>
  <c r="I618" i="5"/>
  <c r="I619" i="5"/>
  <c r="I620" i="5"/>
  <c r="I621" i="5"/>
  <c r="I622" i="5"/>
  <c r="I623" i="5"/>
  <c r="I624" i="5"/>
  <c r="I625" i="5"/>
  <c r="I626" i="5"/>
  <c r="I627" i="5"/>
  <c r="I628" i="5"/>
  <c r="I629" i="5"/>
  <c r="I630" i="5"/>
  <c r="I631" i="5"/>
  <c r="I632" i="5"/>
  <c r="I633" i="5"/>
  <c r="I634" i="5"/>
  <c r="I635" i="5"/>
  <c r="I636" i="5"/>
  <c r="I637" i="5"/>
  <c r="I638" i="5"/>
  <c r="I639" i="5"/>
  <c r="I640" i="5"/>
  <c r="I641" i="5"/>
  <c r="I642" i="5"/>
  <c r="I643" i="5"/>
  <c r="I644" i="5"/>
  <c r="I645" i="5"/>
  <c r="I646" i="5"/>
  <c r="I647" i="5"/>
  <c r="I648" i="5"/>
  <c r="I649" i="5"/>
  <c r="I650" i="5"/>
  <c r="I651" i="5"/>
  <c r="I652" i="5"/>
  <c r="I653" i="5"/>
  <c r="I654" i="5"/>
  <c r="I655" i="5"/>
  <c r="I656" i="5"/>
  <c r="I657" i="5"/>
  <c r="I658" i="5"/>
  <c r="I659" i="5"/>
  <c r="I660" i="5"/>
  <c r="I661" i="5"/>
  <c r="I662" i="5"/>
  <c r="I663" i="5"/>
  <c r="I664" i="5"/>
  <c r="I665" i="5"/>
  <c r="I666" i="5"/>
  <c r="I667" i="5"/>
  <c r="I668" i="5"/>
  <c r="I669" i="5"/>
  <c r="I670" i="5"/>
  <c r="I671" i="5"/>
  <c r="I672" i="5"/>
  <c r="I673" i="5"/>
  <c r="I674" i="5"/>
  <c r="I675" i="5"/>
  <c r="I676" i="5"/>
  <c r="I677" i="5"/>
  <c r="I678" i="5"/>
  <c r="I679" i="5"/>
  <c r="I680" i="5"/>
  <c r="I681" i="5"/>
  <c r="I682" i="5"/>
  <c r="I683" i="5"/>
  <c r="I684" i="5"/>
  <c r="I685" i="5"/>
  <c r="I686" i="5"/>
  <c r="I687" i="5"/>
  <c r="I688" i="5"/>
  <c r="I689" i="5"/>
  <c r="I690" i="5"/>
  <c r="I691" i="5"/>
  <c r="I692" i="5"/>
  <c r="I693" i="5"/>
  <c r="I694" i="5"/>
  <c r="I695" i="5"/>
  <c r="I696" i="5"/>
  <c r="I697" i="5"/>
  <c r="I698" i="5"/>
  <c r="I699" i="5"/>
  <c r="I700" i="5"/>
  <c r="I701" i="5"/>
  <c r="I702" i="5"/>
  <c r="I703" i="5"/>
  <c r="I704" i="5"/>
  <c r="I705" i="5"/>
  <c r="I706" i="5"/>
  <c r="I707" i="5"/>
  <c r="I708" i="5"/>
  <c r="I709" i="5"/>
  <c r="I710" i="5"/>
  <c r="I711" i="5"/>
  <c r="I712" i="5"/>
  <c r="I713" i="5"/>
  <c r="I714" i="5"/>
  <c r="I715" i="5"/>
  <c r="I716" i="5"/>
  <c r="I717" i="5"/>
  <c r="I718" i="5"/>
  <c r="I719" i="5"/>
  <c r="I720" i="5"/>
  <c r="I721" i="5"/>
  <c r="I722" i="5"/>
  <c r="I723" i="5"/>
  <c r="I724" i="5"/>
  <c r="I725" i="5"/>
  <c r="I726" i="5"/>
  <c r="I727" i="5"/>
  <c r="I728" i="5"/>
  <c r="I729" i="5"/>
  <c r="I730" i="5"/>
  <c r="I731" i="5"/>
  <c r="I732" i="5"/>
  <c r="I733" i="5"/>
  <c r="I734" i="5"/>
  <c r="I735" i="5"/>
  <c r="I736" i="5"/>
  <c r="I737" i="5"/>
  <c r="I738" i="5"/>
  <c r="I739" i="5"/>
  <c r="I740" i="5"/>
  <c r="I741" i="5"/>
  <c r="I742" i="5"/>
  <c r="I743" i="5"/>
  <c r="I744" i="5"/>
  <c r="I745" i="5"/>
  <c r="I746" i="5"/>
  <c r="I747" i="5"/>
  <c r="I748" i="5"/>
  <c r="I749" i="5"/>
  <c r="I750" i="5"/>
  <c r="I751" i="5"/>
  <c r="I752" i="5"/>
  <c r="I753" i="5"/>
  <c r="I754" i="5"/>
  <c r="I755" i="5"/>
  <c r="I756" i="5"/>
  <c r="I757" i="5"/>
  <c r="I758" i="5"/>
  <c r="I759" i="5"/>
  <c r="I760" i="5"/>
  <c r="I761" i="5"/>
  <c r="I762" i="5"/>
  <c r="I763" i="5"/>
  <c r="I764" i="5"/>
  <c r="I765" i="5"/>
  <c r="I766" i="5"/>
  <c r="I767" i="5"/>
  <c r="I768" i="5"/>
  <c r="I769" i="5"/>
  <c r="I770" i="5"/>
  <c r="I771" i="5"/>
  <c r="I772" i="5"/>
  <c r="I773" i="5"/>
  <c r="I774" i="5"/>
  <c r="I775" i="5"/>
  <c r="I776" i="5"/>
  <c r="I777" i="5"/>
  <c r="I778" i="5"/>
  <c r="I779" i="5"/>
  <c r="I780" i="5"/>
  <c r="I781" i="5"/>
  <c r="I782" i="5"/>
  <c r="I783" i="5"/>
  <c r="I784" i="5"/>
  <c r="I785" i="5"/>
  <c r="I786" i="5"/>
  <c r="I787" i="5"/>
  <c r="I788" i="5"/>
  <c r="I789" i="5"/>
  <c r="I790" i="5"/>
  <c r="I791" i="5"/>
  <c r="I792" i="5"/>
  <c r="I793" i="5"/>
  <c r="I794" i="5"/>
  <c r="I795" i="5"/>
  <c r="I796" i="5"/>
  <c r="I797" i="5"/>
  <c r="I798" i="5"/>
  <c r="I799" i="5"/>
  <c r="I800" i="5"/>
  <c r="I801" i="5"/>
  <c r="I802" i="5"/>
  <c r="I803" i="5"/>
  <c r="I804" i="5"/>
  <c r="I805" i="5"/>
  <c r="I806" i="5"/>
  <c r="I807" i="5"/>
  <c r="I808" i="5"/>
  <c r="I809" i="5"/>
  <c r="I810" i="5"/>
  <c r="I811" i="5"/>
  <c r="I812" i="5"/>
  <c r="I813" i="5"/>
  <c r="I814" i="5"/>
  <c r="I815" i="5"/>
  <c r="I816" i="5"/>
  <c r="I817" i="5"/>
  <c r="I818" i="5"/>
  <c r="I819" i="5"/>
  <c r="I820" i="5"/>
  <c r="I821" i="5"/>
  <c r="I822" i="5"/>
  <c r="I823" i="5"/>
  <c r="I824" i="5"/>
  <c r="I825" i="5"/>
  <c r="I826" i="5"/>
  <c r="I827" i="5"/>
  <c r="I828" i="5"/>
  <c r="I829" i="5"/>
  <c r="I830" i="5"/>
  <c r="I831" i="5"/>
  <c r="I832" i="5"/>
  <c r="I833" i="5"/>
  <c r="I834" i="5"/>
  <c r="I835" i="5"/>
  <c r="I836" i="5"/>
  <c r="I837" i="5"/>
  <c r="I838" i="5"/>
  <c r="I839" i="5"/>
  <c r="I840" i="5"/>
  <c r="I841" i="5"/>
  <c r="I842" i="5"/>
  <c r="I843" i="5"/>
  <c r="I844" i="5"/>
  <c r="I845" i="5"/>
  <c r="I846" i="5"/>
  <c r="I847" i="5"/>
  <c r="I848" i="5"/>
  <c r="I849" i="5"/>
  <c r="I850" i="5"/>
  <c r="I851" i="5"/>
  <c r="I852" i="5"/>
  <c r="I853" i="5"/>
  <c r="I854" i="5"/>
  <c r="I855" i="5"/>
  <c r="I856" i="5"/>
  <c r="I857" i="5"/>
  <c r="I858" i="5"/>
  <c r="I859" i="5"/>
  <c r="I860" i="5"/>
  <c r="I861" i="5"/>
  <c r="I862" i="5"/>
  <c r="I863" i="5"/>
  <c r="I864" i="5"/>
  <c r="I865" i="5"/>
  <c r="I866" i="5"/>
  <c r="I867" i="5"/>
  <c r="I868" i="5"/>
  <c r="I869" i="5"/>
  <c r="I870" i="5"/>
  <c r="I871" i="5"/>
  <c r="I872" i="5"/>
  <c r="I873" i="5"/>
  <c r="I874" i="5"/>
  <c r="I875" i="5"/>
  <c r="I876" i="5"/>
  <c r="I877" i="5"/>
  <c r="I878" i="5"/>
  <c r="I879" i="5"/>
  <c r="I880" i="5"/>
  <c r="I881" i="5"/>
  <c r="I882" i="5"/>
  <c r="I883" i="5"/>
  <c r="I884" i="5"/>
  <c r="I885" i="5"/>
  <c r="I886" i="5"/>
  <c r="I887" i="5"/>
  <c r="I888" i="5"/>
  <c r="I889" i="5"/>
  <c r="I890" i="5"/>
  <c r="I891" i="5"/>
  <c r="I892" i="5"/>
  <c r="I893" i="5"/>
  <c r="I894" i="5"/>
  <c r="I895" i="5"/>
  <c r="I896" i="5"/>
  <c r="I897" i="5"/>
  <c r="I898" i="5"/>
  <c r="I899" i="5"/>
  <c r="I900" i="5"/>
  <c r="I901" i="5"/>
  <c r="I902" i="5"/>
  <c r="I903" i="5"/>
  <c r="I904" i="5"/>
  <c r="I905" i="5"/>
  <c r="I906" i="5"/>
  <c r="I907" i="5"/>
  <c r="I908" i="5"/>
  <c r="I909" i="5"/>
  <c r="I910" i="5"/>
  <c r="I911" i="5"/>
  <c r="I912" i="5"/>
  <c r="I913" i="5"/>
  <c r="I914" i="5"/>
  <c r="I915" i="5"/>
  <c r="I916" i="5"/>
  <c r="I917" i="5"/>
  <c r="I918" i="5"/>
  <c r="I919" i="5"/>
  <c r="I920" i="5"/>
  <c r="I921" i="5"/>
  <c r="I922" i="5"/>
  <c r="I923" i="5"/>
  <c r="I924" i="5"/>
  <c r="I925" i="5"/>
  <c r="I926" i="5"/>
  <c r="I927" i="5"/>
  <c r="I928" i="5"/>
  <c r="I929" i="5"/>
  <c r="I930" i="5"/>
  <c r="I931" i="5"/>
  <c r="I932" i="5"/>
  <c r="I933" i="5"/>
  <c r="I934" i="5"/>
  <c r="I935" i="5"/>
  <c r="I936" i="5"/>
  <c r="I937" i="5"/>
  <c r="I938" i="5"/>
  <c r="I939" i="5"/>
  <c r="I940" i="5"/>
  <c r="I941" i="5"/>
  <c r="I942" i="5"/>
  <c r="I943" i="5"/>
  <c r="I944" i="5"/>
  <c r="I945" i="5"/>
  <c r="I946" i="5"/>
  <c r="I947" i="5"/>
  <c r="I948" i="5"/>
  <c r="I949" i="5"/>
  <c r="I950" i="5"/>
  <c r="I951" i="5"/>
  <c r="I952" i="5"/>
  <c r="I953" i="5"/>
  <c r="I954" i="5"/>
  <c r="I955" i="5"/>
  <c r="I956" i="5"/>
  <c r="I957" i="5"/>
  <c r="I958" i="5"/>
  <c r="I959" i="5"/>
  <c r="I960" i="5"/>
  <c r="I961" i="5"/>
  <c r="I962" i="5"/>
  <c r="I963" i="5"/>
  <c r="I964" i="5"/>
  <c r="I965" i="5"/>
  <c r="I966" i="5"/>
  <c r="I967" i="5"/>
  <c r="I968" i="5"/>
  <c r="I969" i="5"/>
  <c r="I970" i="5"/>
  <c r="I971" i="5"/>
  <c r="I972" i="5"/>
  <c r="I973" i="5"/>
  <c r="I974" i="5"/>
  <c r="I975" i="5"/>
  <c r="I976" i="5"/>
  <c r="I977" i="5"/>
  <c r="I978" i="5"/>
  <c r="I979" i="5"/>
  <c r="I980" i="5"/>
  <c r="I981" i="5"/>
  <c r="I982" i="5"/>
  <c r="I983" i="5"/>
  <c r="I984" i="5"/>
  <c r="I985" i="5"/>
  <c r="I986" i="5"/>
  <c r="I987" i="5"/>
  <c r="I988" i="5"/>
  <c r="I989" i="5"/>
  <c r="I990" i="5"/>
  <c r="I991" i="5"/>
  <c r="I992" i="5"/>
  <c r="I993" i="5"/>
  <c r="I994" i="5"/>
  <c r="I995" i="5"/>
  <c r="I996" i="5"/>
  <c r="I997" i="5"/>
  <c r="I998" i="5"/>
  <c r="I999" i="5"/>
  <c r="I1000" i="5"/>
  <c r="I1001" i="5"/>
  <c r="I1002" i="5"/>
  <c r="I1003" i="5"/>
  <c r="I1004" i="5"/>
  <c r="I1005" i="5"/>
  <c r="I1006" i="5"/>
  <c r="I1007" i="5"/>
  <c r="I1008" i="5"/>
  <c r="I1009" i="5"/>
  <c r="I1010" i="5"/>
  <c r="I1011" i="5"/>
  <c r="I1012" i="5"/>
  <c r="I1013" i="5"/>
  <c r="I1014" i="5"/>
  <c r="I1015" i="5"/>
  <c r="I1016" i="5"/>
  <c r="I1017" i="5"/>
  <c r="I1018" i="5"/>
  <c r="I1019" i="5"/>
  <c r="I1020" i="5"/>
  <c r="I1021" i="5"/>
  <c r="I1022" i="5"/>
  <c r="I1023" i="5"/>
  <c r="I1024" i="5"/>
  <c r="I1025" i="5"/>
  <c r="I1026" i="5"/>
  <c r="I1027" i="5"/>
  <c r="I1028" i="5"/>
  <c r="I1029" i="5"/>
  <c r="I1030" i="5"/>
  <c r="I1031" i="5"/>
  <c r="I1032" i="5"/>
  <c r="I1033" i="5"/>
  <c r="I1034" i="5"/>
  <c r="I1035" i="5"/>
  <c r="I1036" i="5"/>
  <c r="I1037" i="5"/>
  <c r="I1038" i="5"/>
  <c r="I1039" i="5"/>
  <c r="I1040" i="5"/>
  <c r="I1041" i="5"/>
  <c r="I1042" i="5"/>
  <c r="I1043" i="5"/>
  <c r="I1044" i="5"/>
  <c r="I1045" i="5"/>
  <c r="I1046" i="5"/>
  <c r="I1047" i="5"/>
  <c r="I1048" i="5"/>
  <c r="I1049" i="5"/>
  <c r="I1050" i="5"/>
  <c r="I1051" i="5"/>
  <c r="I1052" i="5"/>
  <c r="I1053" i="5"/>
  <c r="I1054" i="5"/>
  <c r="I1055" i="5"/>
  <c r="I1056" i="5"/>
  <c r="I1057" i="5"/>
  <c r="I1058" i="5"/>
  <c r="I1059" i="5"/>
  <c r="I1060" i="5"/>
  <c r="I1061" i="5"/>
  <c r="I1062" i="5"/>
  <c r="I1063" i="5"/>
  <c r="I1064" i="5"/>
  <c r="I1065" i="5"/>
  <c r="I1066" i="5"/>
  <c r="I1067" i="5"/>
  <c r="I1068" i="5"/>
  <c r="I1069" i="5"/>
  <c r="I1070" i="5"/>
  <c r="I1071" i="5"/>
  <c r="I1072" i="5"/>
  <c r="I1073" i="5"/>
  <c r="I1074" i="5"/>
  <c r="I1075" i="5"/>
  <c r="I1076" i="5"/>
  <c r="I1077" i="5"/>
  <c r="I1078" i="5"/>
  <c r="I1079" i="5"/>
  <c r="I1080" i="5"/>
  <c r="I1081" i="5"/>
  <c r="I1082" i="5"/>
  <c r="I1083" i="5"/>
  <c r="I1084" i="5"/>
  <c r="I1085" i="5"/>
  <c r="I1086" i="5"/>
  <c r="I1087" i="5"/>
  <c r="I1088" i="5"/>
  <c r="I1089" i="5"/>
  <c r="I1090" i="5"/>
  <c r="I1091" i="5"/>
  <c r="I1092" i="5"/>
  <c r="I1093" i="5"/>
  <c r="I1094" i="5"/>
  <c r="I1095" i="5"/>
  <c r="I1096" i="5"/>
  <c r="I1097" i="5"/>
  <c r="I1098" i="5"/>
  <c r="I1099" i="5"/>
  <c r="I1100" i="5"/>
  <c r="I1101" i="5"/>
  <c r="I1102" i="5"/>
  <c r="I1103" i="5"/>
  <c r="I1104" i="5"/>
  <c r="I1105" i="5"/>
  <c r="I1106" i="5"/>
  <c r="I1107" i="5"/>
  <c r="I1108" i="5"/>
  <c r="I1109" i="5"/>
  <c r="I1110" i="5"/>
  <c r="I1111" i="5"/>
  <c r="I1112" i="5"/>
  <c r="I1113" i="5"/>
  <c r="I1114" i="5"/>
  <c r="I1115" i="5"/>
  <c r="I1116" i="5"/>
  <c r="I1117" i="5"/>
  <c r="I1118" i="5"/>
  <c r="I1119" i="5"/>
  <c r="I1120" i="5"/>
  <c r="I1121" i="5"/>
  <c r="I1122" i="5"/>
  <c r="I1123" i="5"/>
  <c r="I1124" i="5"/>
  <c r="I1125" i="5"/>
  <c r="I1126" i="5"/>
  <c r="I1127" i="5"/>
  <c r="I1128" i="5"/>
  <c r="I1129" i="5"/>
  <c r="I1130" i="5"/>
  <c r="I1131" i="5"/>
  <c r="I1132" i="5"/>
  <c r="I1133" i="5"/>
  <c r="I1134" i="5"/>
  <c r="I1135" i="5"/>
  <c r="I1136" i="5"/>
  <c r="I1137" i="5"/>
  <c r="I1138" i="5"/>
  <c r="I1139" i="5"/>
  <c r="I1140" i="5"/>
  <c r="I1141" i="5"/>
  <c r="I1142" i="5"/>
  <c r="I1143" i="5"/>
  <c r="I1144" i="5"/>
  <c r="I1145" i="5"/>
  <c r="I1146" i="5"/>
  <c r="I1147" i="5"/>
  <c r="I1148" i="5"/>
  <c r="I1149" i="5"/>
  <c r="I1150" i="5"/>
  <c r="I1151" i="5"/>
  <c r="I1152" i="5"/>
  <c r="I1153" i="5"/>
  <c r="I1154" i="5"/>
  <c r="I1155" i="5"/>
  <c r="I1156" i="5"/>
  <c r="I1157" i="5"/>
  <c r="I1158" i="5"/>
  <c r="I1159" i="5"/>
  <c r="I1160" i="5"/>
  <c r="I1161" i="5"/>
  <c r="I1162" i="5"/>
  <c r="I1163" i="5"/>
  <c r="I1164" i="5"/>
  <c r="I1165" i="5"/>
  <c r="I1166" i="5"/>
  <c r="I1167" i="5"/>
  <c r="I1168" i="5"/>
  <c r="I1169" i="5"/>
  <c r="I1170" i="5"/>
  <c r="I1171" i="5"/>
  <c r="I1172" i="5"/>
  <c r="I1173" i="5"/>
  <c r="I1174" i="5"/>
  <c r="I1175" i="5"/>
  <c r="I1176" i="5"/>
  <c r="I1177" i="5"/>
  <c r="I1178" i="5"/>
  <c r="I1179" i="5"/>
  <c r="I1180" i="5"/>
  <c r="I1181" i="5"/>
  <c r="I1182" i="5"/>
  <c r="I1183" i="5"/>
  <c r="I1184" i="5"/>
  <c r="I1185" i="5"/>
  <c r="I1186" i="5"/>
  <c r="I1187" i="5"/>
  <c r="I1188" i="5"/>
  <c r="I1189" i="5"/>
  <c r="I1190" i="5"/>
  <c r="I1191" i="5"/>
  <c r="I1192" i="5"/>
  <c r="I1193" i="5"/>
  <c r="I1194" i="5"/>
  <c r="I1195" i="5"/>
  <c r="I1196" i="5"/>
  <c r="I1197" i="5"/>
  <c r="I1198" i="5"/>
  <c r="I1199" i="5"/>
  <c r="I1200" i="5"/>
  <c r="I1201" i="5"/>
  <c r="I1202" i="5"/>
  <c r="I1203" i="5"/>
  <c r="I1204" i="5"/>
  <c r="I1205" i="5"/>
  <c r="I1206" i="5"/>
  <c r="I1207" i="5"/>
  <c r="I1208" i="5"/>
  <c r="I1209" i="5"/>
  <c r="I1210" i="5"/>
  <c r="I1211" i="5"/>
  <c r="I1212" i="5"/>
  <c r="I1213" i="5"/>
  <c r="I1214" i="5"/>
  <c r="I1215" i="5"/>
  <c r="I1216" i="5"/>
  <c r="I1217" i="5"/>
  <c r="I1218" i="5"/>
  <c r="I1219" i="5"/>
  <c r="I1220" i="5"/>
  <c r="I1221" i="5"/>
  <c r="I1222" i="5"/>
  <c r="I1223" i="5"/>
  <c r="I1224" i="5"/>
  <c r="I1225" i="5"/>
  <c r="I1226" i="5"/>
  <c r="I1227" i="5"/>
  <c r="I1228" i="5"/>
  <c r="I1229" i="5"/>
  <c r="I1230" i="5"/>
  <c r="I1231" i="5"/>
  <c r="I1232" i="5"/>
  <c r="I1233" i="5"/>
  <c r="I1234" i="5"/>
  <c r="I1235" i="5"/>
  <c r="I1236" i="5"/>
  <c r="I1237" i="5"/>
  <c r="I1238" i="5"/>
  <c r="I1239" i="5"/>
  <c r="I1240" i="5"/>
  <c r="I1241" i="5"/>
  <c r="I1242" i="5"/>
  <c r="I1243" i="5"/>
  <c r="I1244" i="5"/>
  <c r="I1245" i="5"/>
  <c r="I1246" i="5"/>
  <c r="I1247" i="5"/>
  <c r="I1248" i="5"/>
  <c r="I1249" i="5"/>
  <c r="I1250" i="5"/>
  <c r="I1251" i="5"/>
  <c r="I1252" i="5"/>
  <c r="I1253" i="5"/>
  <c r="I1254" i="5"/>
  <c r="I1255" i="5"/>
  <c r="I1256" i="5"/>
  <c r="I1257" i="5"/>
  <c r="I1258" i="5"/>
  <c r="I1259" i="5"/>
  <c r="I1260" i="5"/>
  <c r="I1261" i="5"/>
  <c r="I1262" i="5"/>
  <c r="I1263" i="5"/>
  <c r="I1264" i="5"/>
  <c r="I1265" i="5"/>
  <c r="I1266" i="5"/>
  <c r="I1267" i="5"/>
  <c r="I1268" i="5"/>
  <c r="I1269" i="5"/>
  <c r="I1270" i="5"/>
  <c r="I1271" i="5"/>
  <c r="I1272" i="5"/>
  <c r="I1273" i="5"/>
  <c r="I1274" i="5"/>
  <c r="I1275" i="5"/>
  <c r="I1276" i="5"/>
  <c r="I1277" i="5"/>
  <c r="I1278" i="5"/>
  <c r="I1279" i="5"/>
  <c r="I1280" i="5"/>
  <c r="I1281" i="5"/>
  <c r="I1282" i="5"/>
  <c r="I1283" i="5"/>
  <c r="I1284" i="5"/>
  <c r="I1285" i="5"/>
  <c r="I1286" i="5"/>
  <c r="I1287" i="5"/>
  <c r="I1288" i="5"/>
  <c r="I1289" i="5"/>
  <c r="I1290" i="5"/>
  <c r="I1291" i="5"/>
  <c r="I1292" i="5"/>
  <c r="I1293" i="5"/>
  <c r="I1294" i="5"/>
  <c r="I1295" i="5"/>
  <c r="I1296" i="5"/>
  <c r="I1297" i="5"/>
  <c r="I1298" i="5"/>
  <c r="I1299" i="5"/>
  <c r="I1300" i="5"/>
  <c r="I1301" i="5"/>
  <c r="I1302" i="5"/>
  <c r="I1303" i="5"/>
  <c r="I1304" i="5"/>
  <c r="I1305" i="5"/>
  <c r="I1306" i="5"/>
  <c r="I1307" i="5"/>
  <c r="I1308" i="5"/>
  <c r="I1309" i="5"/>
  <c r="I1310" i="5"/>
  <c r="I1311" i="5"/>
  <c r="I1312" i="5"/>
  <c r="I1313" i="5"/>
  <c r="I1314" i="5"/>
  <c r="I1315" i="5"/>
  <c r="I1316" i="5"/>
  <c r="I1317" i="5"/>
  <c r="I1318" i="5"/>
  <c r="I1319" i="5"/>
  <c r="I1320" i="5"/>
  <c r="I1321" i="5"/>
  <c r="I1322" i="5"/>
  <c r="I1323" i="5"/>
  <c r="I1324" i="5"/>
  <c r="I1325" i="5"/>
  <c r="I1326" i="5"/>
  <c r="I1327" i="5"/>
  <c r="I1328" i="5"/>
  <c r="I1329" i="5"/>
  <c r="I1330" i="5"/>
  <c r="I1331" i="5"/>
  <c r="I1332" i="5"/>
  <c r="I1333" i="5"/>
  <c r="I1334" i="5"/>
  <c r="I1335" i="5"/>
  <c r="I1336" i="5"/>
  <c r="I1337" i="5"/>
  <c r="I1338" i="5"/>
  <c r="I1339" i="5"/>
  <c r="I1340" i="5"/>
  <c r="I1341" i="5"/>
  <c r="I1342" i="5"/>
  <c r="I1343" i="5"/>
  <c r="I1344" i="5"/>
  <c r="I1345" i="5"/>
  <c r="I1346" i="5"/>
  <c r="I1347" i="5"/>
  <c r="I1348" i="5"/>
  <c r="I1349" i="5"/>
  <c r="I1350" i="5"/>
  <c r="I1351" i="5"/>
  <c r="I1352" i="5"/>
  <c r="I1353" i="5"/>
  <c r="I1354" i="5"/>
  <c r="I1355" i="5"/>
  <c r="I1356" i="5"/>
  <c r="I1357" i="5"/>
  <c r="I1358" i="5"/>
  <c r="I1359" i="5"/>
  <c r="I1360" i="5"/>
  <c r="I1361" i="5"/>
  <c r="I1362" i="5"/>
  <c r="I1363" i="5"/>
  <c r="I1364" i="5"/>
  <c r="I1365" i="5"/>
  <c r="I1366" i="5"/>
  <c r="I1367" i="5"/>
  <c r="I1368" i="5"/>
  <c r="I1369" i="5"/>
  <c r="I1370" i="5"/>
  <c r="I1371" i="5"/>
  <c r="I1372" i="5"/>
  <c r="I1373" i="5"/>
  <c r="I1374" i="5"/>
  <c r="I1375" i="5"/>
  <c r="I1376" i="5"/>
  <c r="I1377" i="5"/>
  <c r="I1378" i="5"/>
  <c r="I1379" i="5"/>
  <c r="I1380" i="5"/>
  <c r="I1381" i="5"/>
  <c r="I1382" i="5"/>
  <c r="I1383" i="5"/>
  <c r="I1384" i="5"/>
  <c r="I1385" i="5"/>
  <c r="I1386" i="5"/>
  <c r="I1387" i="5"/>
  <c r="I1388" i="5"/>
  <c r="I1389" i="5"/>
  <c r="I1390" i="5"/>
  <c r="I1391" i="5"/>
  <c r="I1392" i="5"/>
  <c r="I1393" i="5"/>
  <c r="I1394" i="5"/>
  <c r="I1395" i="5"/>
  <c r="I1396" i="5"/>
  <c r="I1397" i="5"/>
  <c r="I1398" i="5"/>
  <c r="I1399" i="5"/>
  <c r="I1400" i="5"/>
  <c r="I1401" i="5"/>
  <c r="I1402" i="5"/>
  <c r="I1403" i="5"/>
  <c r="I1404" i="5"/>
  <c r="I1405" i="5"/>
  <c r="I1406" i="5"/>
  <c r="I1407" i="5"/>
  <c r="I1408" i="5"/>
  <c r="I1409" i="5"/>
  <c r="I1410" i="5"/>
  <c r="I1411" i="5"/>
  <c r="I1412" i="5"/>
  <c r="I1413" i="5"/>
  <c r="I1414" i="5"/>
  <c r="I1415" i="5"/>
  <c r="I1416" i="5"/>
  <c r="I1417" i="5"/>
  <c r="I1418" i="5"/>
  <c r="I1419" i="5"/>
  <c r="I1420" i="5"/>
  <c r="I1421" i="5"/>
  <c r="I1422" i="5"/>
  <c r="I1423" i="5"/>
  <c r="I1424" i="5"/>
  <c r="I1425" i="5"/>
  <c r="I1426" i="5"/>
  <c r="I1427" i="5"/>
  <c r="I1428" i="5"/>
  <c r="I1429" i="5"/>
  <c r="I1430" i="5"/>
  <c r="I1431" i="5"/>
  <c r="I1432" i="5"/>
  <c r="I1433" i="5"/>
  <c r="I1434" i="5"/>
  <c r="I1435" i="5"/>
  <c r="I1436" i="5"/>
  <c r="I1437" i="5"/>
  <c r="I1438" i="5"/>
  <c r="I1439" i="5"/>
  <c r="I1440" i="5"/>
  <c r="I1441" i="5"/>
  <c r="I1442" i="5"/>
  <c r="I1443" i="5"/>
  <c r="I1444" i="5"/>
  <c r="I1445" i="5"/>
  <c r="I1446" i="5"/>
  <c r="I1447" i="5"/>
  <c r="I1448" i="5"/>
  <c r="I1449" i="5"/>
  <c r="I1450" i="5"/>
  <c r="I1451" i="5"/>
  <c r="I1452" i="5"/>
  <c r="I1453" i="5"/>
  <c r="I1454" i="5"/>
  <c r="I1455" i="5"/>
  <c r="I1456" i="5"/>
  <c r="I1457" i="5"/>
  <c r="I1458" i="5"/>
  <c r="I1459" i="5"/>
  <c r="I1460" i="5"/>
  <c r="I1461" i="5"/>
  <c r="I1462" i="5"/>
  <c r="I1463" i="5"/>
  <c r="I1464" i="5"/>
  <c r="I1465" i="5"/>
  <c r="I1466" i="5"/>
  <c r="I1467" i="5"/>
  <c r="I1468" i="5"/>
  <c r="I1469" i="5"/>
  <c r="I1470" i="5"/>
  <c r="I1471" i="5"/>
  <c r="I1472" i="5"/>
  <c r="I1473" i="5"/>
  <c r="I1474" i="5"/>
  <c r="I1475" i="5"/>
  <c r="I1476" i="5"/>
  <c r="I1477" i="5"/>
  <c r="I1478" i="5"/>
  <c r="I1479" i="5"/>
  <c r="I1480" i="5"/>
  <c r="I1481" i="5"/>
  <c r="I1482" i="5"/>
  <c r="I1483" i="5"/>
  <c r="I1484" i="5"/>
  <c r="I1485" i="5"/>
  <c r="I1486" i="5"/>
  <c r="I1487" i="5"/>
  <c r="I1488" i="5"/>
  <c r="I1489" i="5"/>
  <c r="I1490" i="5"/>
  <c r="I1491" i="5"/>
  <c r="I1492" i="5"/>
  <c r="I1493" i="5"/>
  <c r="I1494" i="5"/>
  <c r="I1495" i="5"/>
  <c r="I1496" i="5"/>
  <c r="I1497" i="5"/>
  <c r="I1498" i="5"/>
  <c r="I1499" i="5"/>
  <c r="I1500" i="5"/>
  <c r="I1501" i="5"/>
  <c r="I1502" i="5"/>
  <c r="I1503" i="5"/>
  <c r="I1504" i="5"/>
  <c r="I1505" i="5"/>
  <c r="I1506" i="5"/>
  <c r="I1507" i="5"/>
  <c r="I1508" i="5"/>
  <c r="I1509" i="5"/>
  <c r="I1510" i="5"/>
  <c r="I1511" i="5"/>
  <c r="I1512" i="5"/>
  <c r="I1513" i="5"/>
  <c r="I1514" i="5"/>
  <c r="I1515" i="5"/>
  <c r="I1516" i="5"/>
  <c r="I1517" i="5"/>
  <c r="I1518" i="5"/>
  <c r="I1519" i="5"/>
  <c r="I1520" i="5"/>
  <c r="I1521" i="5"/>
  <c r="I1522" i="5"/>
  <c r="I1523" i="5"/>
  <c r="I1524" i="5"/>
  <c r="I1525" i="5"/>
  <c r="I1526" i="5"/>
  <c r="I1527" i="5"/>
  <c r="I1528" i="5"/>
  <c r="I1529" i="5"/>
  <c r="I1530" i="5"/>
  <c r="I1531" i="5"/>
  <c r="I1532" i="5"/>
  <c r="I1533" i="5"/>
  <c r="I1534" i="5"/>
  <c r="I1535" i="5"/>
  <c r="I1536" i="5"/>
  <c r="I1537" i="5"/>
  <c r="I1538" i="5"/>
  <c r="I1539" i="5"/>
  <c r="I1540" i="5"/>
  <c r="I1541" i="5"/>
  <c r="I1542" i="5"/>
  <c r="I1543" i="5"/>
  <c r="I1544" i="5"/>
  <c r="I1545" i="5"/>
  <c r="I1546" i="5"/>
  <c r="I1547" i="5"/>
  <c r="I1548" i="5"/>
  <c r="I1549" i="5"/>
  <c r="I1550" i="5"/>
  <c r="I1551" i="5"/>
  <c r="I1552" i="5"/>
  <c r="I1553" i="5"/>
  <c r="I1554" i="5"/>
  <c r="I1555" i="5"/>
  <c r="I1556" i="5"/>
  <c r="I1557" i="5"/>
  <c r="I1558" i="5"/>
  <c r="I1559" i="5"/>
  <c r="I1560" i="5"/>
  <c r="I1561" i="5"/>
  <c r="I1562" i="5"/>
  <c r="I1563" i="5"/>
  <c r="I1564" i="5"/>
  <c r="I1565" i="5"/>
  <c r="I1566" i="5"/>
  <c r="I1567" i="5"/>
  <c r="I1568" i="5"/>
  <c r="I1569" i="5"/>
  <c r="I1570" i="5"/>
  <c r="I1571" i="5"/>
  <c r="I1572" i="5"/>
  <c r="I1573" i="5"/>
  <c r="I1574" i="5"/>
  <c r="I1575" i="5"/>
  <c r="I1576" i="5"/>
  <c r="I1577" i="5"/>
  <c r="I1578" i="5"/>
  <c r="I1579" i="5"/>
  <c r="I1580" i="5"/>
  <c r="I1581" i="5"/>
  <c r="I1582" i="5"/>
  <c r="I1583" i="5"/>
  <c r="I1584" i="5"/>
  <c r="I1585" i="5"/>
  <c r="I1586" i="5"/>
  <c r="I1587" i="5"/>
  <c r="I1588" i="5"/>
  <c r="I1589" i="5"/>
  <c r="I1590" i="5"/>
  <c r="I1591" i="5"/>
  <c r="I1592" i="5"/>
  <c r="I1593" i="5"/>
  <c r="I1594" i="5"/>
  <c r="I1595" i="5"/>
  <c r="I1596" i="5"/>
  <c r="I1597" i="5"/>
  <c r="I1598" i="5"/>
  <c r="I1599" i="5"/>
  <c r="I1600" i="5"/>
  <c r="I1601" i="5"/>
  <c r="I1602" i="5"/>
  <c r="I1603" i="5"/>
  <c r="I1604" i="5"/>
  <c r="I1605" i="5"/>
  <c r="I1606" i="5"/>
  <c r="I1607" i="5"/>
  <c r="I1608" i="5"/>
  <c r="I1609" i="5"/>
  <c r="I1610" i="5"/>
  <c r="I1611" i="5"/>
  <c r="I1612" i="5"/>
  <c r="I1613" i="5"/>
  <c r="I1614" i="5"/>
  <c r="I1615" i="5"/>
  <c r="I1616" i="5"/>
  <c r="I1617" i="5"/>
  <c r="I1618" i="5"/>
  <c r="I1619" i="5"/>
  <c r="I1620" i="5"/>
  <c r="I1621" i="5"/>
  <c r="I1622" i="5"/>
  <c r="I1623" i="5"/>
  <c r="I1624" i="5"/>
  <c r="I1625" i="5"/>
  <c r="I1626" i="5"/>
  <c r="I1627" i="5"/>
  <c r="I1628" i="5"/>
  <c r="I1629" i="5"/>
  <c r="I1630" i="5"/>
  <c r="I1631" i="5"/>
  <c r="I1632" i="5"/>
  <c r="I1633" i="5"/>
  <c r="I1634" i="5"/>
  <c r="I1635" i="5"/>
  <c r="I1636" i="5"/>
  <c r="I1637" i="5"/>
  <c r="I1638" i="5"/>
  <c r="I1639" i="5"/>
  <c r="I1640" i="5"/>
  <c r="I1641" i="5"/>
  <c r="I1642" i="5"/>
  <c r="I1643" i="5"/>
  <c r="I1644" i="5"/>
  <c r="I1645" i="5"/>
  <c r="I1646" i="5"/>
  <c r="I1647" i="5"/>
  <c r="I1648" i="5"/>
  <c r="I1649" i="5"/>
  <c r="I1650" i="5"/>
  <c r="I1651" i="5"/>
  <c r="I1652" i="5"/>
  <c r="I1653" i="5"/>
  <c r="I1654" i="5"/>
  <c r="I1655" i="5"/>
  <c r="I1656" i="5"/>
  <c r="I1657" i="5"/>
  <c r="I1658" i="5"/>
  <c r="I1659" i="5"/>
  <c r="I1660" i="5"/>
  <c r="I1661" i="5"/>
  <c r="I1662" i="5"/>
  <c r="I1663" i="5"/>
  <c r="I1664" i="5"/>
  <c r="I1665" i="5"/>
  <c r="I1666" i="5"/>
  <c r="I1667" i="5"/>
  <c r="I1668" i="5"/>
  <c r="I1669" i="5"/>
  <c r="I1670" i="5"/>
  <c r="I1671" i="5"/>
  <c r="I1672" i="5"/>
  <c r="I1673" i="5"/>
  <c r="I1674" i="5"/>
  <c r="I1675" i="5"/>
  <c r="I1676" i="5"/>
  <c r="I1677" i="5"/>
  <c r="I1678" i="5"/>
  <c r="I1679" i="5"/>
  <c r="I1680" i="5"/>
  <c r="I1681" i="5"/>
  <c r="I1682" i="5"/>
  <c r="I1683" i="5"/>
  <c r="I1684" i="5"/>
  <c r="I1685" i="5"/>
  <c r="I1686" i="5"/>
  <c r="I1687" i="5"/>
  <c r="I1688" i="5"/>
  <c r="I1689" i="5"/>
  <c r="I1690" i="5"/>
  <c r="I1691" i="5"/>
  <c r="I1692" i="5"/>
  <c r="I1693" i="5"/>
  <c r="I1694" i="5"/>
  <c r="I1695" i="5"/>
  <c r="I1696" i="5"/>
  <c r="I1697" i="5"/>
  <c r="I1698" i="5"/>
  <c r="I1699" i="5"/>
  <c r="I1700" i="5"/>
  <c r="I1701" i="5"/>
  <c r="I1702" i="5"/>
  <c r="I1703" i="5"/>
  <c r="I1704" i="5"/>
  <c r="I1705" i="5"/>
  <c r="I1706" i="5"/>
  <c r="I1707" i="5"/>
  <c r="I1708" i="5"/>
  <c r="I1709" i="5"/>
  <c r="I1710" i="5"/>
  <c r="I1711" i="5"/>
  <c r="I1712" i="5"/>
  <c r="I1713" i="5"/>
  <c r="I1714" i="5"/>
  <c r="I1715" i="5"/>
  <c r="I1716" i="5"/>
  <c r="I1717" i="5"/>
  <c r="I1718" i="5"/>
  <c r="I1719" i="5"/>
  <c r="I1720" i="5"/>
  <c r="I1721" i="5"/>
  <c r="I1722" i="5"/>
  <c r="I1723" i="5"/>
  <c r="I1724" i="5"/>
  <c r="I1725" i="5"/>
  <c r="I1726" i="5"/>
  <c r="I1727" i="5"/>
  <c r="I1728" i="5"/>
  <c r="I1729" i="5"/>
  <c r="I1730" i="5"/>
  <c r="I1731" i="5"/>
  <c r="I1732" i="5"/>
  <c r="I1733" i="5"/>
  <c r="I1734" i="5"/>
  <c r="I1735" i="5"/>
  <c r="I1736" i="5"/>
  <c r="I1737" i="5"/>
  <c r="I1738" i="5"/>
  <c r="I1739" i="5"/>
  <c r="I1740" i="5"/>
  <c r="I1741" i="5"/>
  <c r="I1742" i="5"/>
  <c r="I1743" i="5"/>
  <c r="I1744" i="5"/>
  <c r="I1745" i="5"/>
  <c r="I1746" i="5"/>
  <c r="I1747" i="5"/>
  <c r="I1748" i="5"/>
  <c r="I1749" i="5"/>
  <c r="I1750" i="5"/>
  <c r="I1751" i="5"/>
  <c r="I1752" i="5"/>
  <c r="I1753" i="5"/>
  <c r="I1754" i="5"/>
  <c r="I1755" i="5"/>
  <c r="I1756" i="5"/>
  <c r="I1757" i="5"/>
  <c r="I1758" i="5"/>
  <c r="I1759" i="5"/>
  <c r="I1760" i="5"/>
  <c r="I1761" i="5"/>
  <c r="I1762" i="5"/>
  <c r="I1763" i="5"/>
  <c r="I1764" i="5"/>
  <c r="I1765" i="5"/>
  <c r="I1766" i="5"/>
  <c r="I1767" i="5"/>
  <c r="I1768" i="5"/>
  <c r="I1769" i="5"/>
  <c r="I1770" i="5"/>
  <c r="I1771" i="5"/>
  <c r="I1772" i="5"/>
  <c r="I1773" i="5"/>
  <c r="I1774" i="5"/>
  <c r="I1775" i="5"/>
  <c r="I1776" i="5"/>
  <c r="I1777" i="5"/>
  <c r="I1778" i="5"/>
  <c r="I1779" i="5"/>
  <c r="I1780" i="5"/>
  <c r="I1781" i="5"/>
  <c r="I1782" i="5"/>
  <c r="I1783" i="5"/>
  <c r="I1784" i="5"/>
  <c r="I1785" i="5"/>
  <c r="I1786" i="5"/>
  <c r="I1787" i="5"/>
  <c r="I1788" i="5"/>
  <c r="I1789" i="5"/>
  <c r="I1790" i="5"/>
  <c r="I1791" i="5"/>
  <c r="I1792" i="5"/>
  <c r="I1793" i="5"/>
  <c r="I1794" i="5"/>
  <c r="I1795" i="5"/>
  <c r="I1796" i="5"/>
  <c r="I1797" i="5"/>
  <c r="I1798" i="5"/>
  <c r="I1799" i="5"/>
  <c r="I1800" i="5"/>
  <c r="I1801" i="5"/>
  <c r="I1802" i="5"/>
  <c r="I1803" i="5"/>
  <c r="I1804" i="5"/>
  <c r="I1805" i="5"/>
  <c r="I1806" i="5"/>
  <c r="I1807" i="5"/>
  <c r="I1808" i="5"/>
  <c r="I1809" i="5"/>
  <c r="I1810" i="5"/>
  <c r="I1811" i="5"/>
  <c r="I1812" i="5"/>
  <c r="I1813" i="5"/>
  <c r="I1814" i="5"/>
  <c r="I1815" i="5"/>
  <c r="I1816" i="5"/>
  <c r="I1817" i="5"/>
  <c r="I1818" i="5"/>
  <c r="I1819" i="5"/>
  <c r="I1820" i="5"/>
  <c r="I1821" i="5"/>
  <c r="I1822" i="5"/>
  <c r="I1823" i="5"/>
  <c r="I1824" i="5"/>
  <c r="I1825" i="5"/>
  <c r="I1826" i="5"/>
  <c r="I1827" i="5"/>
  <c r="I1828" i="5"/>
  <c r="I1829" i="5"/>
  <c r="I1830" i="5"/>
  <c r="I1831" i="5"/>
  <c r="I1832" i="5"/>
  <c r="I1833" i="5"/>
  <c r="I1834" i="5"/>
  <c r="I1835" i="5"/>
  <c r="I1836" i="5"/>
  <c r="I1837" i="5"/>
  <c r="I1838" i="5"/>
  <c r="I1839" i="5"/>
  <c r="I1840" i="5"/>
  <c r="I1841" i="5"/>
  <c r="I1842" i="5"/>
  <c r="I1843" i="5"/>
  <c r="I1844" i="5"/>
  <c r="I1845" i="5"/>
  <c r="I1846" i="5"/>
  <c r="I1847" i="5"/>
  <c r="I1848" i="5"/>
  <c r="I1849" i="5"/>
  <c r="I1850" i="5"/>
  <c r="I1851" i="5"/>
  <c r="I1852" i="5"/>
  <c r="I1853" i="5"/>
  <c r="I1854" i="5"/>
  <c r="I1855" i="5"/>
  <c r="I1856" i="5"/>
  <c r="I1857" i="5"/>
  <c r="I1858" i="5"/>
  <c r="I1859" i="5"/>
  <c r="I1860" i="5"/>
  <c r="I1861" i="5"/>
  <c r="I1862" i="5"/>
  <c r="I1863" i="5"/>
  <c r="I1864" i="5"/>
  <c r="I1865" i="5"/>
  <c r="I1866" i="5"/>
  <c r="I1867" i="5"/>
  <c r="I1868" i="5"/>
  <c r="I1869" i="5"/>
  <c r="I1870" i="5"/>
  <c r="I1871" i="5"/>
  <c r="I1872" i="5"/>
  <c r="I1873" i="5"/>
  <c r="I1874" i="5"/>
  <c r="I1875" i="5"/>
  <c r="I1876" i="5"/>
  <c r="I1877" i="5"/>
  <c r="I1878" i="5"/>
  <c r="I1879" i="5"/>
  <c r="I1880" i="5"/>
  <c r="I1881" i="5"/>
  <c r="I1882" i="5"/>
  <c r="I1883" i="5"/>
  <c r="I1884" i="5"/>
  <c r="I1885" i="5"/>
  <c r="I1886" i="5"/>
  <c r="I1887" i="5"/>
  <c r="I1888" i="5"/>
  <c r="I1889" i="5"/>
  <c r="I1890" i="5"/>
  <c r="I1891" i="5"/>
  <c r="I1892" i="5"/>
  <c r="I1893" i="5"/>
  <c r="I1894" i="5"/>
  <c r="I1895" i="5"/>
  <c r="I1896" i="5"/>
  <c r="I1897" i="5"/>
  <c r="I1898" i="5"/>
  <c r="I1899" i="5"/>
  <c r="I1900" i="5"/>
  <c r="I1901" i="5"/>
  <c r="I1902" i="5"/>
  <c r="I1903" i="5"/>
  <c r="I1904" i="5"/>
  <c r="I1905" i="5"/>
  <c r="I1906" i="5"/>
  <c r="I1907" i="5"/>
  <c r="I1908" i="5"/>
  <c r="I1909" i="5"/>
  <c r="I1910" i="5"/>
  <c r="I1911" i="5"/>
  <c r="I1912" i="5"/>
  <c r="I1913" i="5"/>
  <c r="I1914" i="5"/>
  <c r="I1915" i="5"/>
  <c r="I1916" i="5"/>
  <c r="I1917" i="5"/>
  <c r="I1918" i="5"/>
  <c r="I1919" i="5"/>
  <c r="I1920" i="5"/>
  <c r="I1921" i="5"/>
  <c r="I1922" i="5"/>
  <c r="I1923" i="5"/>
  <c r="I1924" i="5"/>
  <c r="I1925" i="5"/>
  <c r="I1926" i="5"/>
  <c r="I1927" i="5"/>
  <c r="I1928" i="5"/>
  <c r="I1929" i="5"/>
  <c r="I1930" i="5"/>
  <c r="I1931" i="5"/>
  <c r="I1932" i="5"/>
  <c r="I1933" i="5"/>
  <c r="I1934" i="5"/>
  <c r="I1935" i="5"/>
  <c r="I1936" i="5"/>
  <c r="I1937" i="5"/>
  <c r="I1938" i="5"/>
  <c r="I1939" i="5"/>
  <c r="I1940" i="5"/>
  <c r="I1941" i="5"/>
  <c r="I1942" i="5"/>
  <c r="I1943" i="5"/>
  <c r="I1944" i="5"/>
  <c r="I1945" i="5"/>
  <c r="I1946" i="5"/>
  <c r="I1947" i="5"/>
  <c r="I1948" i="5"/>
  <c r="I1949" i="5"/>
  <c r="I1950" i="5"/>
  <c r="I1951" i="5"/>
  <c r="I1952" i="5"/>
  <c r="I1953" i="5"/>
  <c r="I1954" i="5"/>
  <c r="I1955" i="5"/>
  <c r="I1956" i="5"/>
  <c r="I1957" i="5"/>
  <c r="I1958" i="5"/>
  <c r="I1959" i="5"/>
  <c r="I1960" i="5"/>
  <c r="I1961" i="5"/>
  <c r="I1962" i="5"/>
  <c r="I1963" i="5"/>
  <c r="I1964" i="5"/>
  <c r="I1965" i="5"/>
  <c r="I1966" i="5"/>
  <c r="I1967" i="5"/>
  <c r="I1968" i="5"/>
  <c r="I1969" i="5"/>
  <c r="I1970" i="5"/>
  <c r="I1971" i="5"/>
  <c r="I1972" i="5"/>
  <c r="I1973" i="5"/>
  <c r="I1974" i="5"/>
  <c r="I1975" i="5"/>
  <c r="I1976" i="5"/>
  <c r="I1977" i="5"/>
  <c r="I1978" i="5"/>
  <c r="I1979" i="5"/>
  <c r="I1980" i="5"/>
  <c r="I1981" i="5"/>
  <c r="I1982" i="5"/>
  <c r="I1983" i="5"/>
  <c r="I1984" i="5"/>
  <c r="I1985" i="5"/>
  <c r="I1986" i="5"/>
  <c r="I1987" i="5"/>
  <c r="I1988" i="5"/>
  <c r="I1989" i="5"/>
  <c r="I1990" i="5"/>
  <c r="I1991" i="5"/>
  <c r="I1992" i="5"/>
  <c r="I1993" i="5"/>
  <c r="I1994" i="5"/>
  <c r="I1995" i="5"/>
  <c r="I1996" i="5"/>
  <c r="I1997" i="5"/>
  <c r="I1998" i="5"/>
  <c r="I1999" i="5"/>
  <c r="I2000" i="5"/>
  <c r="I2001" i="5"/>
  <c r="I2002" i="5"/>
  <c r="I2003" i="5"/>
  <c r="I2004" i="5"/>
  <c r="I2005" i="5"/>
  <c r="I2006" i="5"/>
  <c r="I2007" i="5"/>
  <c r="I2008" i="5"/>
  <c r="I2009" i="5"/>
  <c r="I14" i="5"/>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16" i="8"/>
  <c r="U14" i="9" l="1"/>
  <c r="T14" i="9"/>
  <c r="AA74" i="9"/>
  <c r="AA75" i="9" s="1"/>
  <c r="Z74" i="9"/>
  <c r="Z75" i="9" s="1"/>
  <c r="L70" i="9"/>
  <c r="R70" i="9" s="1"/>
  <c r="K70" i="9"/>
  <c r="G70" i="9"/>
  <c r="S69" i="9"/>
  <c r="M69" i="9"/>
  <c r="L69" i="9"/>
  <c r="R69" i="9" s="1"/>
  <c r="X69" i="9" s="1"/>
  <c r="K69" i="9"/>
  <c r="J69" i="9" s="1"/>
  <c r="G69" i="9"/>
  <c r="S68" i="9"/>
  <c r="M68" i="9"/>
  <c r="K68" i="9"/>
  <c r="Q68" i="9" s="1"/>
  <c r="W68" i="9" s="1"/>
  <c r="Z68" i="9" s="1"/>
  <c r="Y68" i="9" s="1"/>
  <c r="I68" i="9"/>
  <c r="G68" i="9" s="1"/>
  <c r="S67" i="9"/>
  <c r="M67" i="9"/>
  <c r="L67" i="9"/>
  <c r="R67" i="9" s="1"/>
  <c r="X67" i="9" s="1"/>
  <c r="K67" i="9"/>
  <c r="G67" i="9"/>
  <c r="S66" i="9"/>
  <c r="M66" i="9"/>
  <c r="L66" i="9"/>
  <c r="R66" i="9" s="1"/>
  <c r="X66" i="9" s="1"/>
  <c r="K66" i="9"/>
  <c r="Q66" i="9" s="1"/>
  <c r="W66" i="9" s="1"/>
  <c r="G66" i="9"/>
  <c r="Y65" i="9"/>
  <c r="S65" i="9"/>
  <c r="M65" i="9"/>
  <c r="K65" i="9"/>
  <c r="Q65" i="9" s="1"/>
  <c r="W65" i="9" s="1"/>
  <c r="I65" i="9"/>
  <c r="L65" i="9" s="1"/>
  <c r="R65" i="9" s="1"/>
  <c r="Y64" i="9"/>
  <c r="S64" i="9"/>
  <c r="M64" i="9"/>
  <c r="L64" i="9"/>
  <c r="R64" i="9" s="1"/>
  <c r="X64" i="9" s="1"/>
  <c r="K64" i="9"/>
  <c r="Q64" i="9" s="1"/>
  <c r="G64" i="9"/>
  <c r="Y63" i="9"/>
  <c r="S63" i="9"/>
  <c r="M63" i="9"/>
  <c r="L63" i="9"/>
  <c r="R63" i="9" s="1"/>
  <c r="X63" i="9" s="1"/>
  <c r="K63" i="9"/>
  <c r="Q63" i="9" s="1"/>
  <c r="W63" i="9" s="1"/>
  <c r="G63" i="9"/>
  <c r="Y62" i="9"/>
  <c r="S62" i="9"/>
  <c r="M62" i="9"/>
  <c r="L62" i="9"/>
  <c r="R62" i="9" s="1"/>
  <c r="X62" i="9" s="1"/>
  <c r="K62" i="9"/>
  <c r="G62" i="9"/>
  <c r="Y61" i="9"/>
  <c r="S61" i="9"/>
  <c r="M61" i="9"/>
  <c r="K61" i="9"/>
  <c r="Q61" i="9" s="1"/>
  <c r="W61" i="9" s="1"/>
  <c r="I61" i="9"/>
  <c r="L61" i="9" s="1"/>
  <c r="Y60" i="9"/>
  <c r="S60" i="9"/>
  <c r="M60" i="9"/>
  <c r="I60" i="9"/>
  <c r="L60" i="9" s="1"/>
  <c r="R60" i="9" s="1"/>
  <c r="H60" i="9"/>
  <c r="K60" i="9" s="1"/>
  <c r="Q60" i="9" s="1"/>
  <c r="W60" i="9" s="1"/>
  <c r="G60" i="9"/>
  <c r="Y59" i="9"/>
  <c r="S59" i="9"/>
  <c r="M59" i="9"/>
  <c r="L59" i="9"/>
  <c r="R59" i="9" s="1"/>
  <c r="X59" i="9" s="1"/>
  <c r="K59" i="9"/>
  <c r="Q59" i="9" s="1"/>
  <c r="G59" i="9"/>
  <c r="S58" i="9"/>
  <c r="M58" i="9"/>
  <c r="L58" i="9"/>
  <c r="R58" i="9" s="1"/>
  <c r="X58" i="9" s="1"/>
  <c r="K58" i="9"/>
  <c r="Q58" i="9" s="1"/>
  <c r="W58" i="9" s="1"/>
  <c r="J58" i="9"/>
  <c r="G58" i="9"/>
  <c r="Y57" i="9"/>
  <c r="S57" i="9"/>
  <c r="M57" i="9"/>
  <c r="L57" i="9"/>
  <c r="R57" i="9" s="1"/>
  <c r="X57" i="9" s="1"/>
  <c r="K57" i="9"/>
  <c r="Q57" i="9" s="1"/>
  <c r="W57" i="9" s="1"/>
  <c r="G57" i="9"/>
  <c r="S56" i="9"/>
  <c r="M56" i="9"/>
  <c r="L56" i="9"/>
  <c r="R56" i="9" s="1"/>
  <c r="X56" i="9" s="1"/>
  <c r="K56" i="9"/>
  <c r="Q56" i="9" s="1"/>
  <c r="G56" i="9"/>
  <c r="Y55" i="9"/>
  <c r="S55" i="9"/>
  <c r="M55" i="9"/>
  <c r="L55" i="9"/>
  <c r="R55" i="9" s="1"/>
  <c r="X55" i="9" s="1"/>
  <c r="K55" i="9"/>
  <c r="Q55" i="9" s="1"/>
  <c r="W55" i="9" s="1"/>
  <c r="G55" i="9"/>
  <c r="Y54" i="9"/>
  <c r="S54" i="9"/>
  <c r="M54" i="9"/>
  <c r="L54" i="9"/>
  <c r="R54" i="9" s="1"/>
  <c r="K54" i="9"/>
  <c r="Q54" i="9" s="1"/>
  <c r="W54" i="9" s="1"/>
  <c r="G54" i="9"/>
  <c r="S53" i="9"/>
  <c r="M53" i="9"/>
  <c r="L53" i="9"/>
  <c r="R53" i="9" s="1"/>
  <c r="X53" i="9" s="1"/>
  <c r="K53" i="9"/>
  <c r="Q53" i="9" s="1"/>
  <c r="G53" i="9"/>
  <c r="Y52" i="9"/>
  <c r="S52" i="9"/>
  <c r="Q52" i="9"/>
  <c r="W52" i="9" s="1"/>
  <c r="M52" i="9"/>
  <c r="L52" i="9"/>
  <c r="R52" i="9" s="1"/>
  <c r="X52" i="9" s="1"/>
  <c r="K52" i="9"/>
  <c r="G52" i="9"/>
  <c r="Y51" i="9"/>
  <c r="S51" i="9"/>
  <c r="M51" i="9"/>
  <c r="L51" i="9"/>
  <c r="R51" i="9" s="1"/>
  <c r="X51" i="9" s="1"/>
  <c r="H51" i="9"/>
  <c r="G51" i="9" s="1"/>
  <c r="Y50" i="9"/>
  <c r="S50" i="9"/>
  <c r="M50" i="9"/>
  <c r="L50" i="9"/>
  <c r="R50" i="9" s="1"/>
  <c r="X50" i="9" s="1"/>
  <c r="K50" i="9"/>
  <c r="Q50" i="9" s="1"/>
  <c r="W50" i="9" s="1"/>
  <c r="G50" i="9"/>
  <c r="S49" i="9"/>
  <c r="M49" i="9"/>
  <c r="L49" i="9"/>
  <c r="R49" i="9" s="1"/>
  <c r="X49" i="9" s="1"/>
  <c r="AA49" i="9" s="1"/>
  <c r="K49" i="9"/>
  <c r="Q49" i="9" s="1"/>
  <c r="G49" i="9"/>
  <c r="S48" i="9"/>
  <c r="M48" i="9"/>
  <c r="L48" i="9"/>
  <c r="R48" i="9" s="1"/>
  <c r="X48" i="9" s="1"/>
  <c r="AA48" i="9" s="1"/>
  <c r="K48" i="9"/>
  <c r="Q48" i="9" s="1"/>
  <c r="W48" i="9" s="1"/>
  <c r="J48" i="9"/>
  <c r="G48" i="9"/>
  <c r="S47" i="9"/>
  <c r="M47" i="9"/>
  <c r="L47" i="9"/>
  <c r="R47" i="9" s="1"/>
  <c r="K47" i="9"/>
  <c r="Q47" i="9" s="1"/>
  <c r="W47" i="9" s="1"/>
  <c r="G47" i="9"/>
  <c r="S46" i="9"/>
  <c r="M46" i="9"/>
  <c r="L46" i="9"/>
  <c r="R46" i="9" s="1"/>
  <c r="X46" i="9" s="1"/>
  <c r="K46" i="9"/>
  <c r="Q46" i="9" s="1"/>
  <c r="G46" i="9"/>
  <c r="Y45" i="9"/>
  <c r="S45" i="9"/>
  <c r="M45" i="9"/>
  <c r="L45" i="9"/>
  <c r="R45" i="9" s="1"/>
  <c r="X45" i="9" s="1"/>
  <c r="K45" i="9"/>
  <c r="Q45" i="9" s="1"/>
  <c r="G45" i="9"/>
  <c r="S44" i="9"/>
  <c r="M44" i="9"/>
  <c r="L44" i="9"/>
  <c r="R44" i="9" s="1"/>
  <c r="X44" i="9" s="1"/>
  <c r="AA44" i="9" s="1"/>
  <c r="K44" i="9"/>
  <c r="G44" i="9"/>
  <c r="Y43" i="9"/>
  <c r="S43" i="9"/>
  <c r="M43" i="9"/>
  <c r="L43" i="9"/>
  <c r="R43" i="9" s="1"/>
  <c r="X43" i="9" s="1"/>
  <c r="K43" i="9"/>
  <c r="Q43" i="9" s="1"/>
  <c r="G43" i="9"/>
  <c r="Y42" i="9"/>
  <c r="S42" i="9"/>
  <c r="M42" i="9"/>
  <c r="L42" i="9"/>
  <c r="R42" i="9" s="1"/>
  <c r="X42" i="9" s="1"/>
  <c r="K42" i="9"/>
  <c r="Q42" i="9" s="1"/>
  <c r="G42" i="9"/>
  <c r="Y41" i="9"/>
  <c r="S41" i="9"/>
  <c r="M41" i="9"/>
  <c r="L41" i="9"/>
  <c r="R41" i="9" s="1"/>
  <c r="X41" i="9" s="1"/>
  <c r="K41" i="9"/>
  <c r="Q41" i="9" s="1"/>
  <c r="W41" i="9" s="1"/>
  <c r="G41" i="9"/>
  <c r="Y40" i="9"/>
  <c r="S40" i="9"/>
  <c r="M40" i="9"/>
  <c r="L40" i="9"/>
  <c r="R40" i="9" s="1"/>
  <c r="X40" i="9" s="1"/>
  <c r="K40" i="9"/>
  <c r="Q40" i="9" s="1"/>
  <c r="G40" i="9"/>
  <c r="Y39" i="9"/>
  <c r="S39" i="9"/>
  <c r="M39" i="9"/>
  <c r="L39" i="9"/>
  <c r="R39" i="9" s="1"/>
  <c r="X39" i="9" s="1"/>
  <c r="K39" i="9"/>
  <c r="Q39" i="9" s="1"/>
  <c r="G39" i="9"/>
  <c r="Y38" i="9"/>
  <c r="S38" i="9"/>
  <c r="M38" i="9"/>
  <c r="L38" i="9"/>
  <c r="R38" i="9" s="1"/>
  <c r="X38" i="9" s="1"/>
  <c r="K38" i="9"/>
  <c r="G38" i="9"/>
  <c r="Y37" i="9"/>
  <c r="S37" i="9"/>
  <c r="M37" i="9"/>
  <c r="L37" i="9"/>
  <c r="R37" i="9" s="1"/>
  <c r="X37" i="9" s="1"/>
  <c r="K37" i="9"/>
  <c r="Q37" i="9" s="1"/>
  <c r="G37" i="9"/>
  <c r="S36" i="9"/>
  <c r="M36" i="9"/>
  <c r="L36" i="9"/>
  <c r="R36" i="9" s="1"/>
  <c r="X36" i="9" s="1"/>
  <c r="AA36" i="9" s="1"/>
  <c r="Y36" i="9" s="1"/>
  <c r="H36" i="9"/>
  <c r="Y35" i="9"/>
  <c r="S35" i="9"/>
  <c r="M35" i="9"/>
  <c r="K35" i="9"/>
  <c r="Q35" i="9" s="1"/>
  <c r="W35" i="9" s="1"/>
  <c r="I35" i="9"/>
  <c r="L35" i="9" s="1"/>
  <c r="Y34" i="9"/>
  <c r="S34" i="9"/>
  <c r="M34" i="9"/>
  <c r="L34" i="9"/>
  <c r="R34" i="9" s="1"/>
  <c r="X34" i="9" s="1"/>
  <c r="K34" i="9"/>
  <c r="Q34" i="9" s="1"/>
  <c r="G34" i="9"/>
  <c r="Y33" i="9"/>
  <c r="S33" i="9"/>
  <c r="M33" i="9"/>
  <c r="L33" i="9"/>
  <c r="R33" i="9" s="1"/>
  <c r="X33" i="9" s="1"/>
  <c r="K33" i="9"/>
  <c r="Q33" i="9" s="1"/>
  <c r="G33" i="9"/>
  <c r="Y32" i="9"/>
  <c r="S32" i="9"/>
  <c r="M32" i="9"/>
  <c r="K32" i="9"/>
  <c r="Q32" i="9" s="1"/>
  <c r="W32" i="9" s="1"/>
  <c r="I32" i="9"/>
  <c r="L32" i="9" s="1"/>
  <c r="Y31" i="9"/>
  <c r="S31" i="9"/>
  <c r="M31" i="9"/>
  <c r="L31" i="9"/>
  <c r="K31" i="9"/>
  <c r="Q31" i="9" s="1"/>
  <c r="W31" i="9" s="1"/>
  <c r="G31" i="9"/>
  <c r="Y30" i="9"/>
  <c r="S30" i="9"/>
  <c r="M30" i="9"/>
  <c r="L30" i="9"/>
  <c r="K30" i="9"/>
  <c r="Q30" i="9" s="1"/>
  <c r="G30" i="9"/>
  <c r="S29" i="9"/>
  <c r="M29" i="9"/>
  <c r="L29" i="9"/>
  <c r="R29" i="9" s="1"/>
  <c r="X29" i="9" s="1"/>
  <c r="K29" i="9"/>
  <c r="Q29" i="9" s="1"/>
  <c r="G29" i="9"/>
  <c r="Y28" i="9"/>
  <c r="S28" i="9"/>
  <c r="M28" i="9"/>
  <c r="L28" i="9"/>
  <c r="R28" i="9" s="1"/>
  <c r="X28" i="9" s="1"/>
  <c r="K28" i="9"/>
  <c r="Q28" i="9" s="1"/>
  <c r="G28" i="9"/>
  <c r="Y27" i="9"/>
  <c r="S27" i="9"/>
  <c r="M27" i="9"/>
  <c r="L27" i="9"/>
  <c r="R27" i="9" s="1"/>
  <c r="X27" i="9" s="1"/>
  <c r="K27" i="9"/>
  <c r="Q27" i="9" s="1"/>
  <c r="J27" i="9"/>
  <c r="G27" i="9"/>
  <c r="Y26" i="9"/>
  <c r="S26" i="9"/>
  <c r="M26" i="9"/>
  <c r="L26" i="9"/>
  <c r="R26" i="9" s="1"/>
  <c r="X26" i="9" s="1"/>
  <c r="K26" i="9"/>
  <c r="Q26" i="9" s="1"/>
  <c r="W26" i="9" s="1"/>
  <c r="G26" i="9"/>
  <c r="Y25" i="9"/>
  <c r="S25" i="9"/>
  <c r="M25" i="9"/>
  <c r="L25" i="9"/>
  <c r="R25" i="9" s="1"/>
  <c r="X25" i="9" s="1"/>
  <c r="K25" i="9"/>
  <c r="G25" i="9"/>
  <c r="Y24" i="9"/>
  <c r="S24" i="9"/>
  <c r="M24" i="9"/>
  <c r="L24" i="9"/>
  <c r="R24" i="9" s="1"/>
  <c r="X24" i="9" s="1"/>
  <c r="K24" i="9"/>
  <c r="Q24" i="9" s="1"/>
  <c r="W24" i="9" s="1"/>
  <c r="G24" i="9"/>
  <c r="S23" i="9"/>
  <c r="M23" i="9"/>
  <c r="L23" i="9"/>
  <c r="R23" i="9" s="1"/>
  <c r="X23" i="9" s="1"/>
  <c r="K23" i="9"/>
  <c r="Q23" i="9" s="1"/>
  <c r="W23" i="9" s="1"/>
  <c r="G23" i="9"/>
  <c r="S22" i="9"/>
  <c r="M22" i="9"/>
  <c r="L22" i="9"/>
  <c r="R22" i="9" s="1"/>
  <c r="X22" i="9" s="1"/>
  <c r="K22" i="9"/>
  <c r="Q22" i="9" s="1"/>
  <c r="G22" i="9"/>
  <c r="S21" i="9"/>
  <c r="M21" i="9"/>
  <c r="L21" i="9"/>
  <c r="R21" i="9" s="1"/>
  <c r="X21" i="9" s="1"/>
  <c r="K21" i="9"/>
  <c r="Q21" i="9" s="1"/>
  <c r="G21" i="9"/>
  <c r="S20" i="9"/>
  <c r="M20" i="9"/>
  <c r="L20" i="9"/>
  <c r="R20" i="9" s="1"/>
  <c r="X20" i="9" s="1"/>
  <c r="K20" i="9"/>
  <c r="Q20" i="9" s="1"/>
  <c r="G20" i="9"/>
  <c r="Y19" i="9"/>
  <c r="S19" i="9"/>
  <c r="M19" i="9"/>
  <c r="L19" i="9"/>
  <c r="R19" i="9" s="1"/>
  <c r="X19" i="9" s="1"/>
  <c r="K19" i="9"/>
  <c r="Q19" i="9" s="1"/>
  <c r="G19" i="9"/>
  <c r="Y18" i="9"/>
  <c r="S18" i="9"/>
  <c r="M18" i="9"/>
  <c r="L18" i="9"/>
  <c r="R18" i="9" s="1"/>
  <c r="X18" i="9" s="1"/>
  <c r="K18" i="9"/>
  <c r="Q18" i="9" s="1"/>
  <c r="G18" i="9"/>
  <c r="Y17" i="9"/>
  <c r="S17" i="9"/>
  <c r="M17" i="9"/>
  <c r="L17" i="9"/>
  <c r="R17" i="9" s="1"/>
  <c r="X17" i="9" s="1"/>
  <c r="K17" i="9"/>
  <c r="Q17" i="9" s="1"/>
  <c r="G17" i="9"/>
  <c r="Y16" i="9"/>
  <c r="S16" i="9"/>
  <c r="M16" i="9"/>
  <c r="L16" i="9"/>
  <c r="R16" i="9" s="1"/>
  <c r="X16" i="9" s="1"/>
  <c r="K16" i="9"/>
  <c r="Q16" i="9" s="1"/>
  <c r="G16" i="9"/>
  <c r="AA15" i="9"/>
  <c r="S15" i="9"/>
  <c r="M15" i="9"/>
  <c r="K15" i="9"/>
  <c r="Q15" i="9" s="1"/>
  <c r="I15" i="9"/>
  <c r="G15" i="9" s="1"/>
  <c r="F14" i="9"/>
  <c r="E14" i="9"/>
  <c r="D14" i="9"/>
  <c r="J66" i="9" l="1"/>
  <c r="H14" i="9"/>
  <c r="Q69" i="9"/>
  <c r="W69" i="9" s="1"/>
  <c r="V26" i="9"/>
  <c r="J62" i="9"/>
  <c r="J44" i="9"/>
  <c r="J19" i="9"/>
  <c r="J38" i="9"/>
  <c r="J20" i="9"/>
  <c r="J23" i="9"/>
  <c r="V52" i="9"/>
  <c r="J55" i="9"/>
  <c r="P43" i="9"/>
  <c r="J67" i="9"/>
  <c r="J25" i="9"/>
  <c r="J39" i="9"/>
  <c r="J52" i="9"/>
  <c r="V55" i="9"/>
  <c r="J45" i="9"/>
  <c r="J24" i="9"/>
  <c r="G32" i="9"/>
  <c r="J30" i="9"/>
  <c r="G65" i="9"/>
  <c r="J31" i="9"/>
  <c r="J63" i="9"/>
  <c r="J42" i="9"/>
  <c r="V41" i="9"/>
  <c r="Q44" i="9"/>
  <c r="P44" i="9" s="1"/>
  <c r="G35" i="9"/>
  <c r="J33" i="9"/>
  <c r="J41" i="9"/>
  <c r="J57" i="9"/>
  <c r="Q62" i="9"/>
  <c r="W62" i="9" s="1"/>
  <c r="V62" i="9" s="1"/>
  <c r="J70" i="9"/>
  <c r="S14" i="9"/>
  <c r="W19" i="9"/>
  <c r="V19" i="9" s="1"/>
  <c r="P19" i="9"/>
  <c r="J26" i="9"/>
  <c r="R30" i="9"/>
  <c r="X30" i="9" s="1"/>
  <c r="S74" i="9"/>
  <c r="W43" i="9"/>
  <c r="V43" i="9" s="1"/>
  <c r="J56" i="9"/>
  <c r="Y74" i="9"/>
  <c r="Y75" i="9" s="1"/>
  <c r="Q38" i="9"/>
  <c r="L15" i="9"/>
  <c r="R15" i="9" s="1"/>
  <c r="P15" i="9" s="1"/>
  <c r="Q67" i="9"/>
  <c r="W67" i="9" s="1"/>
  <c r="V67" i="9" s="1"/>
  <c r="J43" i="9"/>
  <c r="K51" i="9"/>
  <c r="J53" i="9"/>
  <c r="W17" i="9"/>
  <c r="V17" i="9" s="1"/>
  <c r="P17" i="9"/>
  <c r="Z47" i="9"/>
  <c r="P60" i="9"/>
  <c r="X60" i="9"/>
  <c r="V60" i="9" s="1"/>
  <c r="P40" i="9"/>
  <c r="W40" i="9"/>
  <c r="V40" i="9" s="1"/>
  <c r="W42" i="9"/>
  <c r="V42" i="9" s="1"/>
  <c r="P42" i="9"/>
  <c r="V50" i="9"/>
  <c r="P64" i="9"/>
  <c r="W64" i="9"/>
  <c r="V64" i="9" s="1"/>
  <c r="P54" i="9"/>
  <c r="X54" i="9"/>
  <c r="V54" i="9" s="1"/>
  <c r="W15" i="9"/>
  <c r="W22" i="9"/>
  <c r="P22" i="9"/>
  <c r="W56" i="9"/>
  <c r="P56" i="9"/>
  <c r="W18" i="9"/>
  <c r="V18" i="9" s="1"/>
  <c r="P18" i="9"/>
  <c r="P33" i="9"/>
  <c r="W33" i="9"/>
  <c r="V33" i="9" s="1"/>
  <c r="W29" i="9"/>
  <c r="P29" i="9"/>
  <c r="V48" i="9"/>
  <c r="Z48" i="9"/>
  <c r="Y48" i="9" s="1"/>
  <c r="Z58" i="9"/>
  <c r="Y58" i="9" s="1"/>
  <c r="V58" i="9"/>
  <c r="V66" i="9"/>
  <c r="Z66" i="9"/>
  <c r="Y66" i="9" s="1"/>
  <c r="P45" i="9"/>
  <c r="W45" i="9"/>
  <c r="V45" i="9" s="1"/>
  <c r="V24" i="9"/>
  <c r="P46" i="9"/>
  <c r="W46" i="9"/>
  <c r="P59" i="9"/>
  <c r="W59" i="9"/>
  <c r="V59" i="9" s="1"/>
  <c r="Z69" i="9"/>
  <c r="Y69" i="9" s="1"/>
  <c r="V69" i="9"/>
  <c r="P20" i="9"/>
  <c r="W20" i="9"/>
  <c r="P27" i="9"/>
  <c r="W27" i="9"/>
  <c r="V27" i="9" s="1"/>
  <c r="W34" i="9"/>
  <c r="V34" i="9" s="1"/>
  <c r="P34" i="9"/>
  <c r="W49" i="9"/>
  <c r="P49" i="9"/>
  <c r="P65" i="9"/>
  <c r="X65" i="9"/>
  <c r="X74" i="9" s="1"/>
  <c r="X75" i="9" s="1"/>
  <c r="R61" i="9"/>
  <c r="X61" i="9" s="1"/>
  <c r="V61" i="9" s="1"/>
  <c r="J61" i="9"/>
  <c r="W30" i="9"/>
  <c r="X47" i="9"/>
  <c r="AA47" i="9" s="1"/>
  <c r="AA14" i="9" s="1"/>
  <c r="P47" i="9"/>
  <c r="W16" i="9"/>
  <c r="V16" i="9" s="1"/>
  <c r="P16" i="9"/>
  <c r="W37" i="9"/>
  <c r="V37" i="9" s="1"/>
  <c r="P37" i="9"/>
  <c r="J32" i="9"/>
  <c r="R32" i="9"/>
  <c r="X32" i="9" s="1"/>
  <c r="V32" i="9" s="1"/>
  <c r="P39" i="9"/>
  <c r="W39" i="9"/>
  <c r="V39" i="9" s="1"/>
  <c r="V23" i="9"/>
  <c r="Z23" i="9"/>
  <c r="Y23" i="9" s="1"/>
  <c r="P53" i="9"/>
  <c r="W53" i="9"/>
  <c r="V57" i="9"/>
  <c r="V63" i="9"/>
  <c r="P21" i="9"/>
  <c r="W21" i="9"/>
  <c r="W28" i="9"/>
  <c r="V28" i="9" s="1"/>
  <c r="P28" i="9"/>
  <c r="R35" i="9"/>
  <c r="X35" i="9" s="1"/>
  <c r="V35" i="9" s="1"/>
  <c r="J35" i="9"/>
  <c r="J18" i="9"/>
  <c r="P26" i="9"/>
  <c r="G36" i="9"/>
  <c r="J37" i="9"/>
  <c r="P52" i="9"/>
  <c r="P58" i="9"/>
  <c r="G61" i="9"/>
  <c r="P63" i="9"/>
  <c r="Q70" i="9"/>
  <c r="P70" i="9" s="1"/>
  <c r="J50" i="9"/>
  <c r="Y15" i="9"/>
  <c r="J17" i="9"/>
  <c r="J29" i="9"/>
  <c r="K36" i="9"/>
  <c r="J49" i="9"/>
  <c r="P57" i="9"/>
  <c r="L68" i="9"/>
  <c r="P69" i="9"/>
  <c r="Q25" i="9"/>
  <c r="R31" i="9"/>
  <c r="J47" i="9"/>
  <c r="I14" i="9"/>
  <c r="J16" i="9"/>
  <c r="J22" i="9"/>
  <c r="P24" i="9"/>
  <c r="J28" i="9"/>
  <c r="J34" i="9"/>
  <c r="P50" i="9"/>
  <c r="J54" i="9"/>
  <c r="J60" i="9"/>
  <c r="J65" i="9"/>
  <c r="J40" i="9"/>
  <c r="J46" i="9"/>
  <c r="J15" i="9"/>
  <c r="J21" i="9"/>
  <c r="P23" i="9"/>
  <c r="P41" i="9"/>
  <c r="P48" i="9"/>
  <c r="P55" i="9"/>
  <c r="J59" i="9"/>
  <c r="P66" i="9"/>
  <c r="J64" i="9"/>
  <c r="K14" i="9" l="1"/>
  <c r="W44" i="9"/>
  <c r="G14" i="9"/>
  <c r="P35" i="9"/>
  <c r="P62" i="9"/>
  <c r="L14" i="9"/>
  <c r="P32" i="9"/>
  <c r="X15" i="9"/>
  <c r="V15" i="9" s="1"/>
  <c r="P67" i="9"/>
  <c r="Z67" i="9"/>
  <c r="Y67" i="9" s="1"/>
  <c r="P30" i="9"/>
  <c r="V30" i="9"/>
  <c r="J51" i="9"/>
  <c r="Q51" i="9"/>
  <c r="P61" i="9"/>
  <c r="W38" i="9"/>
  <c r="V38" i="9" s="1"/>
  <c r="P38" i="9"/>
  <c r="V44" i="9"/>
  <c r="Z44" i="9"/>
  <c r="Y44" i="9" s="1"/>
  <c r="Q36" i="9"/>
  <c r="J36" i="9"/>
  <c r="Z56" i="9"/>
  <c r="Y56" i="9" s="1"/>
  <c r="V56" i="9"/>
  <c r="Z20" i="9"/>
  <c r="V20" i="9"/>
  <c r="W74" i="9"/>
  <c r="W75" i="9" s="1"/>
  <c r="V22" i="9"/>
  <c r="Z22" i="9"/>
  <c r="Y22" i="9" s="1"/>
  <c r="Z49" i="9"/>
  <c r="Y49" i="9" s="1"/>
  <c r="V49" i="9"/>
  <c r="Z21" i="9"/>
  <c r="Y21" i="9" s="1"/>
  <c r="V21" i="9"/>
  <c r="X31" i="9"/>
  <c r="V31" i="9" s="1"/>
  <c r="P31" i="9"/>
  <c r="V65" i="9"/>
  <c r="V74" i="9" s="1"/>
  <c r="V75" i="9" s="1"/>
  <c r="Y47" i="9"/>
  <c r="W25" i="9"/>
  <c r="V25" i="9" s="1"/>
  <c r="P25" i="9"/>
  <c r="V47" i="9"/>
  <c r="R68" i="9"/>
  <c r="R14" i="9" s="1"/>
  <c r="J68" i="9"/>
  <c r="V46" i="9"/>
  <c r="Z46" i="9"/>
  <c r="Y46" i="9" s="1"/>
  <c r="Z53" i="9"/>
  <c r="Y53" i="9" s="1"/>
  <c r="V53" i="9"/>
  <c r="Z29" i="9"/>
  <c r="Y29" i="9" s="1"/>
  <c r="V29" i="9"/>
  <c r="Q14" i="9" l="1"/>
  <c r="J14" i="9"/>
  <c r="W51" i="9"/>
  <c r="V51" i="9" s="1"/>
  <c r="P51" i="9"/>
  <c r="W36" i="9"/>
  <c r="P36" i="9"/>
  <c r="X68" i="9"/>
  <c r="P68" i="9"/>
  <c r="Y20" i="9"/>
  <c r="Y14" i="9" s="1"/>
  <c r="Z14" i="9"/>
  <c r="P14" i="9" l="1"/>
  <c r="V36" i="9"/>
  <c r="W14" i="9"/>
  <c r="V68" i="9"/>
  <c r="X14" i="9"/>
  <c r="V14" i="9" l="1"/>
  <c r="D52" i="4" l="1"/>
  <c r="D24" i="4"/>
  <c r="F24" i="4" s="1"/>
  <c r="E112" i="4"/>
  <c r="D112" i="4"/>
  <c r="E327" i="4"/>
  <c r="D327" i="4"/>
  <c r="E323" i="4"/>
  <c r="D323" i="4"/>
  <c r="D305" i="4"/>
  <c r="E303" i="4"/>
  <c r="D303" i="4"/>
  <c r="F300" i="4"/>
  <c r="F299" i="4"/>
  <c r="F298" i="4"/>
  <c r="F297" i="4"/>
  <c r="F296" i="4"/>
  <c r="F295" i="4"/>
  <c r="E295" i="4"/>
  <c r="D295" i="4"/>
  <c r="F290" i="4"/>
  <c r="F289" i="4"/>
  <c r="F288" i="4"/>
  <c r="F287" i="4"/>
  <c r="E287" i="4"/>
  <c r="D287" i="4"/>
  <c r="F286" i="4"/>
  <c r="F285" i="4"/>
  <c r="F284" i="4"/>
  <c r="F283" i="4"/>
  <c r="F282" i="4"/>
  <c r="E282" i="4"/>
  <c r="D282" i="4"/>
  <c r="D125" i="4"/>
  <c r="D96" i="4"/>
  <c r="D88" i="4"/>
  <c r="E78" i="4"/>
  <c r="D78" i="4"/>
  <c r="E72" i="4"/>
  <c r="D72" i="4"/>
  <c r="E69" i="4"/>
  <c r="D69" i="4"/>
  <c r="E64" i="4"/>
  <c r="D64" i="4"/>
  <c r="E24" i="4"/>
  <c r="F21" i="4"/>
  <c r="E21" i="4"/>
  <c r="D21" i="4"/>
  <c r="E14" i="4"/>
  <c r="D14" i="4"/>
  <c r="F92" i="3" l="1"/>
  <c r="E36" i="3" l="1"/>
  <c r="E35" i="3"/>
  <c r="D13" i="3"/>
  <c r="C13" i="3"/>
  <c r="D15" i="2" l="1"/>
  <c r="F16" i="4" l="1"/>
  <c r="F17" i="4"/>
  <c r="F19" i="4"/>
  <c r="F22" i="4"/>
  <c r="F25" i="4"/>
  <c r="F26" i="4"/>
  <c r="F27" i="4"/>
  <c r="F28" i="4"/>
  <c r="F29" i="4"/>
  <c r="F30" i="4"/>
  <c r="F31" i="4"/>
  <c r="F32" i="4"/>
  <c r="F33" i="4"/>
  <c r="F34" i="4"/>
  <c r="F35" i="4"/>
  <c r="F36" i="4"/>
  <c r="F37" i="4"/>
  <c r="F38" i="4"/>
  <c r="F39" i="4"/>
  <c r="F40" i="4"/>
  <c r="F41" i="4"/>
  <c r="F42" i="4"/>
  <c r="F43" i="4"/>
  <c r="F44" i="4"/>
  <c r="F45" i="4"/>
  <c r="F46" i="4"/>
  <c r="F47" i="4"/>
  <c r="F48" i="4"/>
  <c r="F49" i="4"/>
  <c r="F51" i="4"/>
  <c r="F53" i="4"/>
  <c r="F54" i="4"/>
  <c r="F55" i="4"/>
  <c r="F56" i="4"/>
  <c r="F57" i="4"/>
  <c r="F58" i="4"/>
  <c r="F59" i="4"/>
  <c r="F60" i="4"/>
  <c r="F61" i="4"/>
  <c r="F63" i="4"/>
  <c r="F65" i="4"/>
  <c r="F67" i="4"/>
  <c r="F70" i="4"/>
  <c r="F71" i="4"/>
  <c r="F73" i="4"/>
  <c r="F74" i="4"/>
  <c r="F75" i="4"/>
  <c r="F77" i="4"/>
  <c r="F79" i="4"/>
  <c r="F80" i="4"/>
  <c r="F81" i="4"/>
  <c r="F83" i="4"/>
  <c r="F85" i="4"/>
  <c r="F87" i="4"/>
  <c r="F89" i="4"/>
  <c r="F90" i="4"/>
  <c r="F91" i="4"/>
  <c r="F94" i="4"/>
  <c r="F97" i="4"/>
  <c r="F99" i="4"/>
  <c r="F100" i="4"/>
  <c r="F101" i="4"/>
  <c r="F102" i="4"/>
  <c r="F103" i="4"/>
  <c r="F104" i="4"/>
  <c r="F105" i="4"/>
  <c r="F106" i="4"/>
  <c r="F107" i="4"/>
  <c r="F108" i="4"/>
  <c r="F109" i="4"/>
  <c r="F111" i="4"/>
  <c r="F113" i="4"/>
  <c r="F117" i="4"/>
  <c r="F118" i="4"/>
  <c r="F119" i="4"/>
  <c r="F121" i="4"/>
  <c r="F122" i="4"/>
  <c r="F123" i="4"/>
  <c r="F124" i="4"/>
  <c r="F126" i="4"/>
  <c r="F127" i="4"/>
  <c r="F128" i="4"/>
  <c r="F129" i="4"/>
  <c r="F130" i="4"/>
  <c r="F131" i="4"/>
  <c r="F132"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5" i="4"/>
  <c r="F246" i="4"/>
  <c r="F247" i="4"/>
  <c r="F248" i="4"/>
  <c r="F249" i="4"/>
  <c r="F250" i="4"/>
  <c r="F251" i="4"/>
  <c r="F252" i="4"/>
  <c r="F253" i="4"/>
  <c r="F254" i="4"/>
  <c r="F255" i="4"/>
  <c r="F256" i="4"/>
  <c r="F257" i="4"/>
  <c r="F258" i="4"/>
  <c r="F259" i="4"/>
  <c r="F260" i="4"/>
  <c r="F261" i="4"/>
  <c r="F263" i="4"/>
  <c r="F264" i="4"/>
  <c r="F266" i="4"/>
  <c r="F267" i="4"/>
  <c r="F269" i="4"/>
  <c r="F270" i="4"/>
  <c r="F271" i="4"/>
  <c r="F272" i="4"/>
  <c r="F273" i="4"/>
  <c r="F274" i="4"/>
  <c r="F275" i="4"/>
  <c r="F276" i="4"/>
  <c r="F278" i="4"/>
  <c r="F279" i="4"/>
  <c r="F280" i="4"/>
  <c r="F281" i="4"/>
  <c r="F292" i="4"/>
  <c r="F294" i="4"/>
  <c r="F301" i="4"/>
  <c r="F304" i="4"/>
  <c r="F306" i="4"/>
  <c r="F307" i="4"/>
  <c r="F308" i="4"/>
  <c r="F309" i="4"/>
  <c r="F310" i="4"/>
  <c r="F311" i="4"/>
  <c r="F312" i="4"/>
  <c r="F313" i="4"/>
  <c r="F314" i="4"/>
  <c r="F315" i="4"/>
  <c r="F316" i="4"/>
  <c r="F317" i="4"/>
  <c r="F318" i="4"/>
  <c r="F319" i="4"/>
  <c r="F320" i="4"/>
  <c r="F321" i="4"/>
  <c r="F324" i="4"/>
  <c r="F325" i="4"/>
  <c r="F328" i="4"/>
  <c r="E305" i="4"/>
  <c r="E291" i="4"/>
  <c r="D291" i="4"/>
  <c r="E120" i="4"/>
  <c r="D120" i="4"/>
  <c r="E116" i="4"/>
  <c r="D116" i="4"/>
  <c r="E110" i="4"/>
  <c r="D110" i="4"/>
  <c r="E96" i="4"/>
  <c r="E93" i="4"/>
  <c r="D93" i="4"/>
  <c r="E88" i="4"/>
  <c r="E86" i="4"/>
  <c r="D86" i="4"/>
  <c r="E84" i="4"/>
  <c r="D84" i="4"/>
  <c r="E82" i="4"/>
  <c r="D82" i="4"/>
  <c r="E76" i="4"/>
  <c r="D76" i="4"/>
  <c r="E52" i="4"/>
  <c r="E50" i="4"/>
  <c r="D50" i="4"/>
  <c r="D12" i="3"/>
  <c r="C12" i="3"/>
  <c r="E50" i="3"/>
  <c r="E49" i="3"/>
  <c r="E48" i="3"/>
  <c r="E47" i="3"/>
  <c r="E46" i="3"/>
  <c r="E45" i="3"/>
  <c r="E44" i="3"/>
  <c r="D43" i="3"/>
  <c r="C43" i="3"/>
  <c r="E42" i="3"/>
  <c r="E41" i="3"/>
  <c r="E40" i="3"/>
  <c r="E39" i="3"/>
  <c r="E38" i="3"/>
  <c r="D37" i="3"/>
  <c r="E37" i="3" s="1"/>
  <c r="C37" i="3"/>
  <c r="E34" i="3"/>
  <c r="E33" i="3"/>
  <c r="D32" i="3"/>
  <c r="C32" i="3"/>
  <c r="E31" i="3"/>
  <c r="E30" i="3"/>
  <c r="D29" i="3"/>
  <c r="C29" i="3"/>
  <c r="E28" i="3"/>
  <c r="D27" i="3"/>
  <c r="C27" i="3"/>
  <c r="E26" i="3"/>
  <c r="E25" i="3"/>
  <c r="E24" i="3"/>
  <c r="E23" i="3"/>
  <c r="E22" i="3"/>
  <c r="E21" i="3"/>
  <c r="E20" i="3"/>
  <c r="E19" i="3"/>
  <c r="E18" i="3"/>
  <c r="E17" i="3"/>
  <c r="D16" i="3"/>
  <c r="C16" i="3"/>
  <c r="E15" i="3"/>
  <c r="E14" i="3"/>
  <c r="F14" i="4" l="1"/>
  <c r="F72" i="4"/>
  <c r="F50" i="4"/>
  <c r="F96" i="4"/>
  <c r="F84" i="4"/>
  <c r="F120" i="4"/>
  <c r="F82" i="4"/>
  <c r="F86" i="4"/>
  <c r="F93" i="4"/>
  <c r="F76" i="4"/>
  <c r="F116" i="4"/>
  <c r="F78" i="4"/>
  <c r="F323" i="4"/>
  <c r="F327" i="4"/>
  <c r="F64" i="4"/>
  <c r="F291" i="4"/>
  <c r="F88" i="4"/>
  <c r="F110" i="4"/>
  <c r="F112" i="4"/>
  <c r="F305" i="4"/>
  <c r="F52" i="4"/>
  <c r="F69" i="4"/>
  <c r="F303" i="4"/>
  <c r="D12" i="4"/>
  <c r="E29" i="3"/>
  <c r="E27" i="3"/>
  <c r="E13" i="3"/>
  <c r="E43" i="3"/>
  <c r="E32" i="3"/>
  <c r="E12" i="3"/>
  <c r="E16" i="3"/>
  <c r="E244" i="4" l="1"/>
  <c r="E190" i="3"/>
  <c r="E191" i="3"/>
  <c r="E192" i="3"/>
  <c r="E194" i="3"/>
  <c r="E195" i="3"/>
  <c r="E197" i="3"/>
  <c r="E198" i="3"/>
  <c r="E200" i="3"/>
  <c r="E201" i="3"/>
  <c r="E202" i="3"/>
  <c r="E203" i="3"/>
  <c r="E204" i="3"/>
  <c r="E205" i="3"/>
  <c r="E206" i="3"/>
  <c r="E207" i="3"/>
  <c r="E209" i="3"/>
  <c r="E210" i="3"/>
  <c r="E211" i="3"/>
  <c r="E212" i="3"/>
  <c r="E189" i="3"/>
  <c r="D188" i="3"/>
  <c r="C188" i="3"/>
  <c r="F244" i="4" l="1"/>
  <c r="E125" i="4"/>
  <c r="E179" i="3"/>
  <c r="E180" i="3"/>
  <c r="E181" i="3"/>
  <c r="E182" i="3"/>
  <c r="E183" i="3"/>
  <c r="E184" i="3"/>
  <c r="E185" i="3"/>
  <c r="E186" i="3"/>
  <c r="E187" i="3"/>
  <c r="E178" i="3"/>
  <c r="D177" i="3"/>
  <c r="C177" i="3"/>
  <c r="D170" i="3"/>
  <c r="C170" i="3"/>
  <c r="E172" i="3"/>
  <c r="D148" i="3"/>
  <c r="C148" i="3"/>
  <c r="C131" i="3"/>
  <c r="E124" i="3"/>
  <c r="E125" i="3"/>
  <c r="E126" i="3"/>
  <c r="E127" i="3"/>
  <c r="E128" i="3"/>
  <c r="E129" i="3"/>
  <c r="E130" i="3"/>
  <c r="D61" i="3"/>
  <c r="C61" i="3"/>
  <c r="D55" i="3"/>
  <c r="C55" i="3"/>
  <c r="E60" i="3"/>
  <c r="E12" i="4" l="1"/>
  <c r="F12" i="4" s="1"/>
  <c r="F125" i="4"/>
  <c r="E177" i="3"/>
  <c r="E25" i="2"/>
  <c r="D25" i="2"/>
  <c r="E22" i="2"/>
  <c r="D22" i="2"/>
  <c r="E15" i="2"/>
  <c r="D23" i="1"/>
  <c r="C23" i="1"/>
  <c r="D20" i="1"/>
  <c r="C20" i="1"/>
  <c r="D13" i="1"/>
  <c r="C13" i="1"/>
  <c r="D10" i="1"/>
  <c r="C10" i="1"/>
  <c r="H12" i="6"/>
  <c r="G12"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1009" i="6"/>
  <c r="I1010" i="6"/>
  <c r="I1011" i="6"/>
  <c r="I1012" i="6"/>
  <c r="I1013" i="6"/>
  <c r="I1014" i="6"/>
  <c r="I1015" i="6"/>
  <c r="I1016" i="6"/>
  <c r="I1017" i="6"/>
  <c r="I1018" i="6"/>
  <c r="I1019" i="6"/>
  <c r="I1020" i="6"/>
  <c r="I1021" i="6"/>
  <c r="I1022" i="6"/>
  <c r="I1023" i="6"/>
  <c r="I1024" i="6"/>
  <c r="I1025" i="6"/>
  <c r="I1026" i="6"/>
  <c r="I1027" i="6"/>
  <c r="I1028" i="6"/>
  <c r="I1029" i="6"/>
  <c r="I1030" i="6"/>
  <c r="I1031" i="6"/>
  <c r="I1032" i="6"/>
  <c r="I1033" i="6"/>
  <c r="I1034" i="6"/>
  <c r="I1035" i="6"/>
  <c r="I1036" i="6"/>
  <c r="I1037" i="6"/>
  <c r="I1038" i="6"/>
  <c r="I1039" i="6"/>
  <c r="I1040" i="6"/>
  <c r="I1041" i="6"/>
  <c r="I1042" i="6"/>
  <c r="I1043" i="6"/>
  <c r="I1044" i="6"/>
  <c r="I1045" i="6"/>
  <c r="I1046" i="6"/>
  <c r="I1047" i="6"/>
  <c r="I1048" i="6"/>
  <c r="I1049" i="6"/>
  <c r="I1050" i="6"/>
  <c r="I1051" i="6"/>
  <c r="I1052" i="6"/>
  <c r="I1053" i="6"/>
  <c r="I1054" i="6"/>
  <c r="I1055" i="6"/>
  <c r="I1056" i="6"/>
  <c r="I1057" i="6"/>
  <c r="I1058" i="6"/>
  <c r="I1059" i="6"/>
  <c r="I1060" i="6"/>
  <c r="I1061" i="6"/>
  <c r="I1062" i="6"/>
  <c r="I1063" i="6"/>
  <c r="I1064" i="6"/>
  <c r="I1065" i="6"/>
  <c r="I1066" i="6"/>
  <c r="I1067" i="6"/>
  <c r="I1068" i="6"/>
  <c r="I1069" i="6"/>
  <c r="I1070" i="6"/>
  <c r="I1071" i="6"/>
  <c r="I1072" i="6"/>
  <c r="I1073" i="6"/>
  <c r="I1074" i="6"/>
  <c r="I1075" i="6"/>
  <c r="I1076" i="6"/>
  <c r="I1077" i="6"/>
  <c r="I1078" i="6"/>
  <c r="I1079" i="6"/>
  <c r="I1080" i="6"/>
  <c r="I1081" i="6"/>
  <c r="I1082" i="6"/>
  <c r="I1083" i="6"/>
  <c r="I1084" i="6"/>
  <c r="I1085" i="6"/>
  <c r="I1086" i="6"/>
  <c r="I1087" i="6"/>
  <c r="I1088" i="6"/>
  <c r="I1089" i="6"/>
  <c r="I1090" i="6"/>
  <c r="I1091" i="6"/>
  <c r="I1092" i="6"/>
  <c r="I1093" i="6"/>
  <c r="I1094" i="6"/>
  <c r="I1095" i="6"/>
  <c r="I1096" i="6"/>
  <c r="I1097" i="6"/>
  <c r="I1098" i="6"/>
  <c r="I1099" i="6"/>
  <c r="I1100" i="6"/>
  <c r="I1101" i="6"/>
  <c r="I1102" i="6"/>
  <c r="I1103" i="6"/>
  <c r="I1104" i="6"/>
  <c r="I1105" i="6"/>
  <c r="I1106" i="6"/>
  <c r="I1107" i="6"/>
  <c r="I1108" i="6"/>
  <c r="I1109" i="6"/>
  <c r="I1110" i="6"/>
  <c r="I1111" i="6"/>
  <c r="I1112" i="6"/>
  <c r="I1113" i="6"/>
  <c r="I1114" i="6"/>
  <c r="I1115" i="6"/>
  <c r="I1116" i="6"/>
  <c r="I1117" i="6"/>
  <c r="I1118" i="6"/>
  <c r="I1119" i="6"/>
  <c r="I1120" i="6"/>
  <c r="I1121" i="6"/>
  <c r="I1122" i="6"/>
  <c r="I1123" i="6"/>
  <c r="I1124" i="6"/>
  <c r="I1125" i="6"/>
  <c r="I1126" i="6"/>
  <c r="I1127" i="6"/>
  <c r="I1128" i="6"/>
  <c r="I1129" i="6"/>
  <c r="I1130" i="6"/>
  <c r="I1131" i="6"/>
  <c r="I1132" i="6"/>
  <c r="I1133" i="6"/>
  <c r="I1134" i="6"/>
  <c r="I1135" i="6"/>
  <c r="I1136" i="6"/>
  <c r="I1137" i="6"/>
  <c r="I1138" i="6"/>
  <c r="I1139" i="6"/>
  <c r="I1140" i="6"/>
  <c r="I1141" i="6"/>
  <c r="I1142" i="6"/>
  <c r="I1143" i="6"/>
  <c r="I1144" i="6"/>
  <c r="I1145" i="6"/>
  <c r="I1146" i="6"/>
  <c r="I1147" i="6"/>
  <c r="I1148" i="6"/>
  <c r="I1149" i="6"/>
  <c r="I1150" i="6"/>
  <c r="I1151" i="6"/>
  <c r="I1152" i="6"/>
  <c r="I1153" i="6"/>
  <c r="I1154" i="6"/>
  <c r="I1155" i="6"/>
  <c r="I1156" i="6"/>
  <c r="I1157" i="6"/>
  <c r="I1158" i="6"/>
  <c r="I1159" i="6"/>
  <c r="I1160" i="6"/>
  <c r="I1161" i="6"/>
  <c r="I1162" i="6"/>
  <c r="I1163" i="6"/>
  <c r="I1164" i="6"/>
  <c r="I1165" i="6"/>
  <c r="I1166" i="6"/>
  <c r="I1167" i="6"/>
  <c r="I1168" i="6"/>
  <c r="I1169" i="6"/>
  <c r="I1170" i="6"/>
  <c r="I1171" i="6"/>
  <c r="I1172" i="6"/>
  <c r="I1173" i="6"/>
  <c r="I1174" i="6"/>
  <c r="I1175" i="6"/>
  <c r="I1176" i="6"/>
  <c r="I1177" i="6"/>
  <c r="I1178" i="6"/>
  <c r="I1179" i="6"/>
  <c r="I1180" i="6"/>
  <c r="I1181" i="6"/>
  <c r="I1182" i="6"/>
  <c r="I1183" i="6"/>
  <c r="I1184" i="6"/>
  <c r="I1185" i="6"/>
  <c r="I1186" i="6"/>
  <c r="I1187" i="6"/>
  <c r="I1188" i="6"/>
  <c r="I1189" i="6"/>
  <c r="I1190" i="6"/>
  <c r="I1191" i="6"/>
  <c r="I1192" i="6"/>
  <c r="I1193" i="6"/>
  <c r="I1194" i="6"/>
  <c r="I1195" i="6"/>
  <c r="I1196" i="6"/>
  <c r="I1197" i="6"/>
  <c r="I1198" i="6"/>
  <c r="I1199" i="6"/>
  <c r="I1200" i="6"/>
  <c r="I1201" i="6"/>
  <c r="I1202" i="6"/>
  <c r="I1203" i="6"/>
  <c r="I1204" i="6"/>
  <c r="I1205" i="6"/>
  <c r="I1206" i="6"/>
  <c r="I1207" i="6"/>
  <c r="I1208" i="6"/>
  <c r="I1209" i="6"/>
  <c r="I1210" i="6"/>
  <c r="I1211" i="6"/>
  <c r="I1212" i="6"/>
  <c r="I1213" i="6"/>
  <c r="I1214" i="6"/>
  <c r="I1215" i="6"/>
  <c r="I1216" i="6"/>
  <c r="I1217" i="6"/>
  <c r="I1218" i="6"/>
  <c r="I1219" i="6"/>
  <c r="I1220" i="6"/>
  <c r="I1221" i="6"/>
  <c r="I1222" i="6"/>
  <c r="I1223" i="6"/>
  <c r="I1224" i="6"/>
  <c r="I1225" i="6"/>
  <c r="I1226" i="6"/>
  <c r="I1227" i="6"/>
  <c r="I1228" i="6"/>
  <c r="I1229" i="6"/>
  <c r="I1230" i="6"/>
  <c r="I1231" i="6"/>
  <c r="I1232" i="6"/>
  <c r="I1233" i="6"/>
  <c r="I1234" i="6"/>
  <c r="I1235" i="6"/>
  <c r="I1236" i="6"/>
  <c r="I1237" i="6"/>
  <c r="I1238" i="6"/>
  <c r="I1239" i="6"/>
  <c r="I1240" i="6"/>
  <c r="I1241" i="6"/>
  <c r="I1242" i="6"/>
  <c r="I1243" i="6"/>
  <c r="I1244" i="6"/>
  <c r="I1245" i="6"/>
  <c r="I1246" i="6"/>
  <c r="I1247" i="6"/>
  <c r="I1248" i="6"/>
  <c r="I1249" i="6"/>
  <c r="I1250" i="6"/>
  <c r="I1251" i="6"/>
  <c r="I1252" i="6"/>
  <c r="I1253" i="6"/>
  <c r="I1254" i="6"/>
  <c r="I1255" i="6"/>
  <c r="I1256" i="6"/>
  <c r="I1257" i="6"/>
  <c r="I1258" i="6"/>
  <c r="I1259" i="6"/>
  <c r="I1260" i="6"/>
  <c r="I1261" i="6"/>
  <c r="I1262" i="6"/>
  <c r="I1263" i="6"/>
  <c r="I1264" i="6"/>
  <c r="I1265" i="6"/>
  <c r="I1266" i="6"/>
  <c r="I1267" i="6"/>
  <c r="I1268" i="6"/>
  <c r="I1269" i="6"/>
  <c r="I1270" i="6"/>
  <c r="I1271" i="6"/>
  <c r="I1272" i="6"/>
  <c r="I1273" i="6"/>
  <c r="I1274" i="6"/>
  <c r="I1275" i="6"/>
  <c r="I1276" i="6"/>
  <c r="I1277" i="6"/>
  <c r="I1278" i="6"/>
  <c r="I1279" i="6"/>
  <c r="I1280" i="6"/>
  <c r="I1281" i="6"/>
  <c r="I1282" i="6"/>
  <c r="I1283" i="6"/>
  <c r="I1284" i="6"/>
  <c r="I1285" i="6"/>
  <c r="I1286" i="6"/>
  <c r="I1287" i="6"/>
  <c r="I1288" i="6"/>
  <c r="I1289" i="6"/>
  <c r="I1290" i="6"/>
  <c r="I1291" i="6"/>
  <c r="I1292" i="6"/>
  <c r="I1293" i="6"/>
  <c r="I1294" i="6"/>
  <c r="I1295" i="6"/>
  <c r="I1296" i="6"/>
  <c r="I1297" i="6"/>
  <c r="I1298" i="6"/>
  <c r="I1299" i="6"/>
  <c r="I1300" i="6"/>
  <c r="I1301" i="6"/>
  <c r="I1302" i="6"/>
  <c r="I1303" i="6"/>
  <c r="I1304" i="6"/>
  <c r="I1305" i="6"/>
  <c r="I1306" i="6"/>
  <c r="I1307" i="6"/>
  <c r="I1308" i="6"/>
  <c r="I1309" i="6"/>
  <c r="I1310" i="6"/>
  <c r="I1311" i="6"/>
  <c r="I1312" i="6"/>
  <c r="I1313" i="6"/>
  <c r="I1314" i="6"/>
  <c r="I1315" i="6"/>
  <c r="I1316" i="6"/>
  <c r="I1317" i="6"/>
  <c r="I1318" i="6"/>
  <c r="I1319" i="6"/>
  <c r="I1320" i="6"/>
  <c r="I1321" i="6"/>
  <c r="I1322" i="6"/>
  <c r="I1323" i="6"/>
  <c r="I1324" i="6"/>
  <c r="I1325" i="6"/>
  <c r="I1326" i="6"/>
  <c r="I1327" i="6"/>
  <c r="I1328" i="6"/>
  <c r="I1329" i="6"/>
  <c r="I1330" i="6"/>
  <c r="I1331" i="6"/>
  <c r="I1332" i="6"/>
  <c r="I1333" i="6"/>
  <c r="I1334" i="6"/>
  <c r="I1335" i="6"/>
  <c r="I1336" i="6"/>
  <c r="I1337" i="6"/>
  <c r="I1338" i="6"/>
  <c r="I1339" i="6"/>
  <c r="I1340" i="6"/>
  <c r="I1341" i="6"/>
  <c r="I1342" i="6"/>
  <c r="I1343" i="6"/>
  <c r="I1344" i="6"/>
  <c r="I1345" i="6"/>
  <c r="I1346" i="6"/>
  <c r="I1347" i="6"/>
  <c r="I1348" i="6"/>
  <c r="I1349" i="6"/>
  <c r="I1350" i="6"/>
  <c r="I1351" i="6"/>
  <c r="I1352" i="6"/>
  <c r="I1353" i="6"/>
  <c r="I1354" i="6"/>
  <c r="I1355" i="6"/>
  <c r="I1356" i="6"/>
  <c r="I1357" i="6"/>
  <c r="I1358" i="6"/>
  <c r="I1359" i="6"/>
  <c r="I1360" i="6"/>
  <c r="I1361" i="6"/>
  <c r="I1362" i="6"/>
  <c r="I1363" i="6"/>
  <c r="I1364" i="6"/>
  <c r="I1365" i="6"/>
  <c r="I1366" i="6"/>
  <c r="I1367" i="6"/>
  <c r="I1368" i="6"/>
  <c r="I1369" i="6"/>
  <c r="I1370" i="6"/>
  <c r="I1371" i="6"/>
  <c r="I1372" i="6"/>
  <c r="I1373" i="6"/>
  <c r="I1374" i="6"/>
  <c r="I1375" i="6"/>
  <c r="I1376" i="6"/>
  <c r="I1377" i="6"/>
  <c r="I1378" i="6"/>
  <c r="I1379" i="6"/>
  <c r="I1380" i="6"/>
  <c r="I1381" i="6"/>
  <c r="I1382" i="6"/>
  <c r="I1383" i="6"/>
  <c r="I1384" i="6"/>
  <c r="I1385" i="6"/>
  <c r="I1386" i="6"/>
  <c r="I1387" i="6"/>
  <c r="I1388" i="6"/>
  <c r="I1389" i="6"/>
  <c r="I1390" i="6"/>
  <c r="I1391" i="6"/>
  <c r="I1392" i="6"/>
  <c r="I1393" i="6"/>
  <c r="I1394" i="6"/>
  <c r="I1395" i="6"/>
  <c r="I1396" i="6"/>
  <c r="I1397" i="6"/>
  <c r="I1398" i="6"/>
  <c r="I1399" i="6"/>
  <c r="I1400" i="6"/>
  <c r="I1401" i="6"/>
  <c r="I1402" i="6"/>
  <c r="I1403" i="6"/>
  <c r="I1404" i="6"/>
  <c r="I1405" i="6"/>
  <c r="I1406" i="6"/>
  <c r="I1407" i="6"/>
  <c r="I1408" i="6"/>
  <c r="I1409" i="6"/>
  <c r="I1410" i="6"/>
  <c r="I1411" i="6"/>
  <c r="I1412" i="6"/>
  <c r="I1413" i="6"/>
  <c r="I1414" i="6"/>
  <c r="I1415" i="6"/>
  <c r="I1416" i="6"/>
  <c r="I1417" i="6"/>
  <c r="I1418" i="6"/>
  <c r="I1419" i="6"/>
  <c r="I1420" i="6"/>
  <c r="I1421" i="6"/>
  <c r="I1422" i="6"/>
  <c r="I1423" i="6"/>
  <c r="I1424" i="6"/>
  <c r="I1425" i="6"/>
  <c r="I1426" i="6"/>
  <c r="I1427" i="6"/>
  <c r="I1428" i="6"/>
  <c r="I1429" i="6"/>
  <c r="I1430" i="6"/>
  <c r="I1431" i="6"/>
  <c r="I1432" i="6"/>
  <c r="I1433" i="6"/>
  <c r="I1434" i="6"/>
  <c r="I1435" i="6"/>
  <c r="I1436" i="6"/>
  <c r="I1437" i="6"/>
  <c r="I1438" i="6"/>
  <c r="I1439" i="6"/>
  <c r="I1440" i="6"/>
  <c r="I1441" i="6"/>
  <c r="I1442" i="6"/>
  <c r="I1443" i="6"/>
  <c r="I1444" i="6"/>
  <c r="I1445" i="6"/>
  <c r="I1446" i="6"/>
  <c r="I1447" i="6"/>
  <c r="I1448" i="6"/>
  <c r="I1449" i="6"/>
  <c r="I1450" i="6"/>
  <c r="I1451" i="6"/>
  <c r="I1452" i="6"/>
  <c r="I1453" i="6"/>
  <c r="I1454" i="6"/>
  <c r="I1455" i="6"/>
  <c r="I1456" i="6"/>
  <c r="I1457" i="6"/>
  <c r="I1458" i="6"/>
  <c r="I1459" i="6"/>
  <c r="I1460" i="6"/>
  <c r="I1461" i="6"/>
  <c r="I1462" i="6"/>
  <c r="I1463" i="6"/>
  <c r="I1464" i="6"/>
  <c r="I1465" i="6"/>
  <c r="I1466" i="6"/>
  <c r="I1467" i="6"/>
  <c r="I1468" i="6"/>
  <c r="I1469" i="6"/>
  <c r="I1470" i="6"/>
  <c r="I1471" i="6"/>
  <c r="I1472" i="6"/>
  <c r="I1473" i="6"/>
  <c r="I1474" i="6"/>
  <c r="I1475" i="6"/>
  <c r="I1476" i="6"/>
  <c r="I1477" i="6"/>
  <c r="I1478" i="6"/>
  <c r="I1479" i="6"/>
  <c r="I1480" i="6"/>
  <c r="I1481" i="6"/>
  <c r="I1482" i="6"/>
  <c r="I1483" i="6"/>
  <c r="I1484" i="6"/>
  <c r="I1485" i="6"/>
  <c r="I1486" i="6"/>
  <c r="I1487" i="6"/>
  <c r="I1488" i="6"/>
  <c r="I1489" i="6"/>
  <c r="I1490" i="6"/>
  <c r="I1491" i="6"/>
  <c r="I1492" i="6"/>
  <c r="I1493" i="6"/>
  <c r="I1494" i="6"/>
  <c r="I1495" i="6"/>
  <c r="I1496" i="6"/>
  <c r="I1497" i="6"/>
  <c r="I1498" i="6"/>
  <c r="I1499" i="6"/>
  <c r="I1500" i="6"/>
  <c r="I1501" i="6"/>
  <c r="I1502" i="6"/>
  <c r="I1503" i="6"/>
  <c r="I1504" i="6"/>
  <c r="I1505" i="6"/>
  <c r="I1506" i="6"/>
  <c r="I1507" i="6"/>
  <c r="I1508" i="6"/>
  <c r="I1509" i="6"/>
  <c r="I1510" i="6"/>
  <c r="I1511" i="6"/>
  <c r="I1512" i="6"/>
  <c r="I1513" i="6"/>
  <c r="I1514" i="6"/>
  <c r="I1515" i="6"/>
  <c r="I1516" i="6"/>
  <c r="I1517" i="6"/>
  <c r="I1518" i="6"/>
  <c r="I1519" i="6"/>
  <c r="I1520" i="6"/>
  <c r="I1521" i="6"/>
  <c r="I1522" i="6"/>
  <c r="I1523" i="6"/>
  <c r="I1524" i="6"/>
  <c r="I1525" i="6"/>
  <c r="I1526" i="6"/>
  <c r="I1527" i="6"/>
  <c r="I1528" i="6"/>
  <c r="I1529" i="6"/>
  <c r="I1530" i="6"/>
  <c r="I1531" i="6"/>
  <c r="I1532" i="6"/>
  <c r="I1533" i="6"/>
  <c r="I1534" i="6"/>
  <c r="I1535" i="6"/>
  <c r="I1536" i="6"/>
  <c r="I1537" i="6"/>
  <c r="I1538" i="6"/>
  <c r="I1539" i="6"/>
  <c r="I1540" i="6"/>
  <c r="I1541" i="6"/>
  <c r="I1542" i="6"/>
  <c r="I1543" i="6"/>
  <c r="I1544" i="6"/>
  <c r="I1545" i="6"/>
  <c r="I1546" i="6"/>
  <c r="I1547" i="6"/>
  <c r="I1548" i="6"/>
  <c r="I1549" i="6"/>
  <c r="I1550" i="6"/>
  <c r="I1551" i="6"/>
  <c r="I1552" i="6"/>
  <c r="I1553" i="6"/>
  <c r="I1554" i="6"/>
  <c r="I1555" i="6"/>
  <c r="I1556" i="6"/>
  <c r="I1557" i="6"/>
  <c r="I1558" i="6"/>
  <c r="I1559" i="6"/>
  <c r="I1560" i="6"/>
  <c r="I1561" i="6"/>
  <c r="I1562" i="6"/>
  <c r="I1563" i="6"/>
  <c r="I1564" i="6"/>
  <c r="I1565" i="6"/>
  <c r="I1566" i="6"/>
  <c r="I1567" i="6"/>
  <c r="I1568" i="6"/>
  <c r="I1569" i="6"/>
  <c r="I1570" i="6"/>
  <c r="I1571" i="6"/>
  <c r="I1572" i="6"/>
  <c r="I1573" i="6"/>
  <c r="I1574" i="6"/>
  <c r="I1575" i="6"/>
  <c r="I1576" i="6"/>
  <c r="I1577" i="6"/>
  <c r="I1578" i="6"/>
  <c r="I1579" i="6"/>
  <c r="I1580" i="6"/>
  <c r="I1581" i="6"/>
  <c r="I1582" i="6"/>
  <c r="I1583" i="6"/>
  <c r="I1584" i="6"/>
  <c r="I1585" i="6"/>
  <c r="I1586" i="6"/>
  <c r="I1587" i="6"/>
  <c r="I1588" i="6"/>
  <c r="I1589" i="6"/>
  <c r="I1590" i="6"/>
  <c r="I1591" i="6"/>
  <c r="I1592" i="6"/>
  <c r="I1593" i="6"/>
  <c r="I1594" i="6"/>
  <c r="I1595" i="6"/>
  <c r="I1596" i="6"/>
  <c r="I1597" i="6"/>
  <c r="I1598" i="6"/>
  <c r="I1599" i="6"/>
  <c r="I1600" i="6"/>
  <c r="I1601" i="6"/>
  <c r="I1602" i="6"/>
  <c r="I1603" i="6"/>
  <c r="I1604" i="6"/>
  <c r="I1605" i="6"/>
  <c r="I1606" i="6"/>
  <c r="I1607" i="6"/>
  <c r="I1608" i="6"/>
  <c r="I1609" i="6"/>
  <c r="I1610" i="6"/>
  <c r="I1611" i="6"/>
  <c r="I1612" i="6"/>
  <c r="I1613" i="6"/>
  <c r="I1614" i="6"/>
  <c r="I1615" i="6"/>
  <c r="I1616" i="6"/>
  <c r="I1617" i="6"/>
  <c r="I1618" i="6"/>
  <c r="I1619" i="6"/>
  <c r="I1620" i="6"/>
  <c r="I1621" i="6"/>
  <c r="I1622" i="6"/>
  <c r="I1623" i="6"/>
  <c r="I1624" i="6"/>
  <c r="I1625" i="6"/>
  <c r="I1626" i="6"/>
  <c r="I1627" i="6"/>
  <c r="I1628" i="6"/>
  <c r="I1629" i="6"/>
  <c r="I1630" i="6"/>
  <c r="I1631" i="6"/>
  <c r="I1632" i="6"/>
  <c r="I1633" i="6"/>
  <c r="I1634" i="6"/>
  <c r="I1635" i="6"/>
  <c r="I1636" i="6"/>
  <c r="I1637" i="6"/>
  <c r="I1638" i="6"/>
  <c r="I1639" i="6"/>
  <c r="I1640" i="6"/>
  <c r="I1641" i="6"/>
  <c r="I1642" i="6"/>
  <c r="I1643" i="6"/>
  <c r="I1644" i="6"/>
  <c r="I1645" i="6"/>
  <c r="I1646" i="6"/>
  <c r="I1647" i="6"/>
  <c r="I1648" i="6"/>
  <c r="I1649" i="6"/>
  <c r="I1650" i="6"/>
  <c r="I1651" i="6"/>
  <c r="I1652" i="6"/>
  <c r="I1653" i="6"/>
  <c r="I1654" i="6"/>
  <c r="I1655" i="6"/>
  <c r="I1656" i="6"/>
  <c r="I1657" i="6"/>
  <c r="I1658" i="6"/>
  <c r="I1659" i="6"/>
  <c r="I1660" i="6"/>
  <c r="I1661" i="6"/>
  <c r="I1662" i="6"/>
  <c r="I1663" i="6"/>
  <c r="I1664" i="6"/>
  <c r="I1665" i="6"/>
  <c r="I1666" i="6"/>
  <c r="I1667" i="6"/>
  <c r="I1668" i="6"/>
  <c r="I1669" i="6"/>
  <c r="I1670" i="6"/>
  <c r="I1671" i="6"/>
  <c r="I1672" i="6"/>
  <c r="I1673" i="6"/>
  <c r="I1674" i="6"/>
  <c r="I1675" i="6"/>
  <c r="I1676" i="6"/>
  <c r="I1677" i="6"/>
  <c r="I1678" i="6"/>
  <c r="I1679" i="6"/>
  <c r="I1680" i="6"/>
  <c r="I1681" i="6"/>
  <c r="I1682" i="6"/>
  <c r="I1683" i="6"/>
  <c r="I1684" i="6"/>
  <c r="I1685" i="6"/>
  <c r="I1686" i="6"/>
  <c r="I1687" i="6"/>
  <c r="I1688" i="6"/>
  <c r="I1689" i="6"/>
  <c r="I1690" i="6"/>
  <c r="I1691" i="6"/>
  <c r="I1692" i="6"/>
  <c r="I1693" i="6"/>
  <c r="I1694" i="6"/>
  <c r="I1695" i="6"/>
  <c r="I1696" i="6"/>
  <c r="I1697" i="6"/>
  <c r="I1698" i="6"/>
  <c r="I1699" i="6"/>
  <c r="I1700" i="6"/>
  <c r="I1701" i="6"/>
  <c r="I1702" i="6"/>
  <c r="I1703" i="6"/>
  <c r="I1704" i="6"/>
  <c r="I1705" i="6"/>
  <c r="I1706" i="6"/>
  <c r="I1707" i="6"/>
  <c r="I1708" i="6"/>
  <c r="I1709" i="6"/>
  <c r="I1710" i="6"/>
  <c r="I1711" i="6"/>
  <c r="I1712" i="6"/>
  <c r="I1713" i="6"/>
  <c r="I1714" i="6"/>
  <c r="I1715" i="6"/>
  <c r="I1716" i="6"/>
  <c r="I1717" i="6"/>
  <c r="I1718" i="6"/>
  <c r="I1719" i="6"/>
  <c r="I1720" i="6"/>
  <c r="I1721" i="6"/>
  <c r="I1722" i="6"/>
  <c r="I1723" i="6"/>
  <c r="I1724" i="6"/>
  <c r="I1725" i="6"/>
  <c r="I1726" i="6"/>
  <c r="I1727" i="6"/>
  <c r="I1728" i="6"/>
  <c r="I1729" i="6"/>
  <c r="I1730" i="6"/>
  <c r="I1731" i="6"/>
  <c r="I1732" i="6"/>
  <c r="I1733" i="6"/>
  <c r="I1734" i="6"/>
  <c r="I1735" i="6"/>
  <c r="I1736" i="6"/>
  <c r="I1737" i="6"/>
  <c r="I1738" i="6"/>
  <c r="I1739" i="6"/>
  <c r="I1740" i="6"/>
  <c r="I1741" i="6"/>
  <c r="I1742" i="6"/>
  <c r="I1743" i="6"/>
  <c r="I1744" i="6"/>
  <c r="I1745" i="6"/>
  <c r="I1746" i="6"/>
  <c r="I1747" i="6"/>
  <c r="I1748" i="6"/>
  <c r="I1749" i="6"/>
  <c r="I1750" i="6"/>
  <c r="I1751" i="6"/>
  <c r="I1752" i="6"/>
  <c r="I1753" i="6"/>
  <c r="I1754" i="6"/>
  <c r="I1755" i="6"/>
  <c r="I1756" i="6"/>
  <c r="I1757" i="6"/>
  <c r="I1758" i="6"/>
  <c r="I1759" i="6"/>
  <c r="I1760" i="6"/>
  <c r="I1761" i="6"/>
  <c r="I1762" i="6"/>
  <c r="I1763" i="6"/>
  <c r="I1764" i="6"/>
  <c r="I1765" i="6"/>
  <c r="I1766" i="6"/>
  <c r="I1767" i="6"/>
  <c r="I1768" i="6"/>
  <c r="I1769" i="6"/>
  <c r="I1770" i="6"/>
  <c r="I1771" i="6"/>
  <c r="I1772" i="6"/>
  <c r="I1773" i="6"/>
  <c r="I1774" i="6"/>
  <c r="I1775" i="6"/>
  <c r="I1776" i="6"/>
  <c r="I1777" i="6"/>
  <c r="I1778" i="6"/>
  <c r="I1779" i="6"/>
  <c r="I1780" i="6"/>
  <c r="I1781" i="6"/>
  <c r="I1782" i="6"/>
  <c r="I1783" i="6"/>
  <c r="I1784" i="6"/>
  <c r="I1785" i="6"/>
  <c r="I1786" i="6"/>
  <c r="I1787" i="6"/>
  <c r="I1788" i="6"/>
  <c r="I1789" i="6"/>
  <c r="I1790" i="6"/>
  <c r="I1791" i="6"/>
  <c r="I1792" i="6"/>
  <c r="I1793" i="6"/>
  <c r="I1794" i="6"/>
  <c r="I1795" i="6"/>
  <c r="I1796" i="6"/>
  <c r="I1797" i="6"/>
  <c r="I1798" i="6"/>
  <c r="I1799" i="6"/>
  <c r="I1800" i="6"/>
  <c r="I1801" i="6"/>
  <c r="I1802" i="6"/>
  <c r="I1803" i="6"/>
  <c r="I1804" i="6"/>
  <c r="I1805" i="6"/>
  <c r="I1806" i="6"/>
  <c r="I1807" i="6"/>
  <c r="I1808" i="6"/>
  <c r="I1809" i="6"/>
  <c r="I1810" i="6"/>
  <c r="I1811" i="6"/>
  <c r="I1812" i="6"/>
  <c r="I1813" i="6"/>
  <c r="I1814" i="6"/>
  <c r="I1815" i="6"/>
  <c r="I1816" i="6"/>
  <c r="I1817" i="6"/>
  <c r="I1818" i="6"/>
  <c r="I1819" i="6"/>
  <c r="I1820" i="6"/>
  <c r="I1821" i="6"/>
  <c r="I1822" i="6"/>
  <c r="I1823" i="6"/>
  <c r="I1824" i="6"/>
  <c r="I1825" i="6"/>
  <c r="I1826" i="6"/>
  <c r="I1827" i="6"/>
  <c r="I1828" i="6"/>
  <c r="I1829" i="6"/>
  <c r="I1830" i="6"/>
  <c r="I1831" i="6"/>
  <c r="I1832" i="6"/>
  <c r="I1833" i="6"/>
  <c r="I1834" i="6"/>
  <c r="I1835" i="6"/>
  <c r="I1836" i="6"/>
  <c r="I1837" i="6"/>
  <c r="I1838" i="6"/>
  <c r="I1839" i="6"/>
  <c r="I1840" i="6"/>
  <c r="I1841" i="6"/>
  <c r="I1842" i="6"/>
  <c r="I1843" i="6"/>
  <c r="I1844" i="6"/>
  <c r="I1845" i="6"/>
  <c r="I1846" i="6"/>
  <c r="I1847" i="6"/>
  <c r="I1848" i="6"/>
  <c r="I1849" i="6"/>
  <c r="I1850" i="6"/>
  <c r="I1851" i="6"/>
  <c r="I1852" i="6"/>
  <c r="I1853" i="6"/>
  <c r="I1854" i="6"/>
  <c r="I1855" i="6"/>
  <c r="I1856" i="6"/>
  <c r="I1857" i="6"/>
  <c r="I1858" i="6"/>
  <c r="I1859" i="6"/>
  <c r="I1860" i="6"/>
  <c r="I1861" i="6"/>
  <c r="I1862" i="6"/>
  <c r="I1863" i="6"/>
  <c r="I1864" i="6"/>
  <c r="I1865" i="6"/>
  <c r="I1866" i="6"/>
  <c r="I1867" i="6"/>
  <c r="I1868" i="6"/>
  <c r="I1869" i="6"/>
  <c r="I1870" i="6"/>
  <c r="I1871" i="6"/>
  <c r="I1872" i="6"/>
  <c r="I1873" i="6"/>
  <c r="I1874" i="6"/>
  <c r="I1875" i="6"/>
  <c r="I1876" i="6"/>
  <c r="I1877" i="6"/>
  <c r="I1878" i="6"/>
  <c r="I1879" i="6"/>
  <c r="I1880" i="6"/>
  <c r="I1881" i="6"/>
  <c r="I1882" i="6"/>
  <c r="I1883" i="6"/>
  <c r="I1884" i="6"/>
  <c r="I1885" i="6"/>
  <c r="I1886" i="6"/>
  <c r="I1887" i="6"/>
  <c r="I1888" i="6"/>
  <c r="I1889" i="6"/>
  <c r="I1890" i="6"/>
  <c r="I1891" i="6"/>
  <c r="I1892" i="6"/>
  <c r="I1893" i="6"/>
  <c r="I1894" i="6"/>
  <c r="I1895" i="6"/>
  <c r="I1896" i="6"/>
  <c r="I1897" i="6"/>
  <c r="I1898" i="6"/>
  <c r="I1899" i="6"/>
  <c r="I1900" i="6"/>
  <c r="I1901" i="6"/>
  <c r="I1902" i="6"/>
  <c r="I1903" i="6"/>
  <c r="I1904" i="6"/>
  <c r="I1905" i="6"/>
  <c r="I1906" i="6"/>
  <c r="I1907" i="6"/>
  <c r="I1908" i="6"/>
  <c r="I1909" i="6"/>
  <c r="I1910" i="6"/>
  <c r="I1911" i="6"/>
  <c r="I1912" i="6"/>
  <c r="I1913" i="6"/>
  <c r="I1914" i="6"/>
  <c r="I1915" i="6"/>
  <c r="I1916" i="6"/>
  <c r="I1917" i="6"/>
  <c r="I1918" i="6"/>
  <c r="I1919" i="6"/>
  <c r="I1920" i="6"/>
  <c r="I1921" i="6"/>
  <c r="I1922" i="6"/>
  <c r="I1923" i="6"/>
  <c r="I1924" i="6"/>
  <c r="I1925" i="6"/>
  <c r="I1926" i="6"/>
  <c r="I1927" i="6"/>
  <c r="I1928" i="6"/>
  <c r="I1929" i="6"/>
  <c r="I1930" i="6"/>
  <c r="I1931" i="6"/>
  <c r="I1932" i="6"/>
  <c r="I1933" i="6"/>
  <c r="I1934" i="6"/>
  <c r="I1935" i="6"/>
  <c r="I1936" i="6"/>
  <c r="I1937" i="6"/>
  <c r="I1938" i="6"/>
  <c r="I1939" i="6"/>
  <c r="I1940" i="6"/>
  <c r="I1941" i="6"/>
  <c r="I1942" i="6"/>
  <c r="I1943" i="6"/>
  <c r="I1944" i="6"/>
  <c r="I1945" i="6"/>
  <c r="I1946" i="6"/>
  <c r="I1947" i="6"/>
  <c r="I1948" i="6"/>
  <c r="I1949" i="6"/>
  <c r="I1950" i="6"/>
  <c r="I1951" i="6"/>
  <c r="I1952" i="6"/>
  <c r="I1953" i="6"/>
  <c r="I1954" i="6"/>
  <c r="I1955" i="6"/>
  <c r="I1956" i="6"/>
  <c r="I1957" i="6"/>
  <c r="I1958" i="6"/>
  <c r="I1959" i="6"/>
  <c r="I1960" i="6"/>
  <c r="I1961" i="6"/>
  <c r="I1962" i="6"/>
  <c r="I1963" i="6"/>
  <c r="I1964" i="6"/>
  <c r="I1965" i="6"/>
  <c r="I1966" i="6"/>
  <c r="I1967" i="6"/>
  <c r="I1968" i="6"/>
  <c r="I1969" i="6"/>
  <c r="I1970" i="6"/>
  <c r="I1971" i="6"/>
  <c r="I1972" i="6"/>
  <c r="I1973" i="6"/>
  <c r="I1974" i="6"/>
  <c r="I1975" i="6"/>
  <c r="I1976" i="6"/>
  <c r="I1977" i="6"/>
  <c r="I1978" i="6"/>
  <c r="I1979" i="6"/>
  <c r="I1980" i="6"/>
  <c r="I1981" i="6"/>
  <c r="I1982" i="6"/>
  <c r="I1983" i="6"/>
  <c r="I1984" i="6"/>
  <c r="I1985" i="6"/>
  <c r="I1986" i="6"/>
  <c r="I1987" i="6"/>
  <c r="I1988" i="6"/>
  <c r="I1989" i="6"/>
  <c r="I1990" i="6"/>
  <c r="I1991" i="6"/>
  <c r="I1992" i="6"/>
  <c r="I1993" i="6"/>
  <c r="I1994" i="6"/>
  <c r="I1995" i="6"/>
  <c r="I1996" i="6"/>
  <c r="I1997" i="6"/>
  <c r="I1998" i="6"/>
  <c r="I1999" i="6"/>
  <c r="I2000" i="6"/>
  <c r="I2001" i="6"/>
  <c r="I2002" i="6"/>
  <c r="I2003" i="6"/>
  <c r="I2004" i="6"/>
  <c r="I2005" i="6"/>
  <c r="I2006" i="6"/>
  <c r="I2007" i="6"/>
  <c r="I2008" i="6"/>
  <c r="I2009" i="6"/>
  <c r="I2010" i="6"/>
  <c r="I2011" i="6"/>
  <c r="I2012" i="6"/>
  <c r="I2013" i="6"/>
  <c r="I2014" i="6"/>
  <c r="I2015" i="6"/>
  <c r="I2016" i="6"/>
  <c r="I2017" i="6"/>
  <c r="I2018" i="6"/>
  <c r="I2019" i="6"/>
  <c r="I2020" i="6"/>
  <c r="I2021" i="6"/>
  <c r="I2022" i="6"/>
  <c r="I2023" i="6"/>
  <c r="I2024" i="6"/>
  <c r="I2025" i="6"/>
  <c r="I2026" i="6"/>
  <c r="I2027" i="6"/>
  <c r="I2028" i="6"/>
  <c r="I2029" i="6"/>
  <c r="I2030" i="6"/>
  <c r="I2031" i="6"/>
  <c r="I2032" i="6"/>
  <c r="I2033" i="6"/>
  <c r="I2034" i="6"/>
  <c r="I2035" i="6"/>
  <c r="I2036" i="6"/>
  <c r="I2037" i="6"/>
  <c r="I2038" i="6"/>
  <c r="I2039" i="6"/>
  <c r="I2040" i="6"/>
  <c r="I2041" i="6"/>
  <c r="I2042" i="6"/>
  <c r="I2043" i="6"/>
  <c r="I2044" i="6"/>
  <c r="I2045" i="6"/>
  <c r="I2046" i="6"/>
  <c r="I2047" i="6"/>
  <c r="I2048" i="6"/>
  <c r="I2049" i="6"/>
  <c r="I2050" i="6"/>
  <c r="I2051" i="6"/>
  <c r="I2052" i="6"/>
  <c r="I2053" i="6"/>
  <c r="I2054" i="6"/>
  <c r="I2055" i="6"/>
  <c r="I2056" i="6"/>
  <c r="I2057" i="6"/>
  <c r="I2058" i="6"/>
  <c r="I2059" i="6"/>
  <c r="I2060" i="6"/>
  <c r="I2061" i="6"/>
  <c r="I2062" i="6"/>
  <c r="I2063" i="6"/>
  <c r="I2064" i="6"/>
  <c r="I2065" i="6"/>
  <c r="I2066" i="6"/>
  <c r="I2067" i="6"/>
  <c r="I2068" i="6"/>
  <c r="I2069" i="6"/>
  <c r="I2070" i="6"/>
  <c r="I2071" i="6"/>
  <c r="I2072" i="6"/>
  <c r="I2073" i="6"/>
  <c r="I2074" i="6"/>
  <c r="I2075" i="6"/>
  <c r="I2076" i="6"/>
  <c r="I2077" i="6"/>
  <c r="I2078" i="6"/>
  <c r="I2079" i="6"/>
  <c r="I2080" i="6"/>
  <c r="I2081" i="6"/>
  <c r="I2082" i="6"/>
  <c r="I2083" i="6"/>
  <c r="I2084" i="6"/>
  <c r="I2085" i="6"/>
  <c r="I2086" i="6"/>
  <c r="I2087" i="6"/>
  <c r="I2088" i="6"/>
  <c r="I2089" i="6"/>
  <c r="I2090" i="6"/>
  <c r="I2091" i="6"/>
  <c r="I2092" i="6"/>
  <c r="I2093" i="6"/>
  <c r="I2094" i="6"/>
  <c r="I2095" i="6"/>
  <c r="I2096" i="6"/>
  <c r="I2097" i="6"/>
  <c r="I2098" i="6"/>
  <c r="I2099" i="6"/>
  <c r="I2100" i="6"/>
  <c r="I2101" i="6"/>
  <c r="I2102" i="6"/>
  <c r="I2103" i="6"/>
  <c r="I2104" i="6"/>
  <c r="I2105" i="6"/>
  <c r="I2106" i="6"/>
  <c r="I2107" i="6"/>
  <c r="I2108" i="6"/>
  <c r="I2109" i="6"/>
  <c r="I2110" i="6"/>
  <c r="I2111" i="6"/>
  <c r="I2112" i="6"/>
  <c r="I2113" i="6"/>
  <c r="I2114" i="6"/>
  <c r="I2115" i="6"/>
  <c r="I2116" i="6"/>
  <c r="I2117" i="6"/>
  <c r="I2118" i="6"/>
  <c r="I2119" i="6"/>
  <c r="I2120" i="6"/>
  <c r="I2121" i="6"/>
  <c r="I2122" i="6"/>
  <c r="I2123" i="6"/>
  <c r="I2124" i="6"/>
  <c r="I2125" i="6"/>
  <c r="I2126" i="6"/>
  <c r="I2127" i="6"/>
  <c r="I2128" i="6"/>
  <c r="I2129" i="6"/>
  <c r="I2130" i="6"/>
  <c r="I2131" i="6"/>
  <c r="I2132" i="6"/>
  <c r="I2133" i="6"/>
  <c r="I2134" i="6"/>
  <c r="I2135" i="6"/>
  <c r="I2136" i="6"/>
  <c r="I2137" i="6"/>
  <c r="I2138" i="6"/>
  <c r="I2139" i="6"/>
  <c r="I2140" i="6"/>
  <c r="I2141" i="6"/>
  <c r="I2142" i="6"/>
  <c r="I2143" i="6"/>
  <c r="I2144" i="6"/>
  <c r="I2145" i="6"/>
  <c r="I2146" i="6"/>
  <c r="I2147" i="6"/>
  <c r="I2148" i="6"/>
  <c r="I2149" i="6"/>
  <c r="I2150" i="6"/>
  <c r="I2151" i="6"/>
  <c r="I2152" i="6"/>
  <c r="I2153" i="6"/>
  <c r="I2154" i="6"/>
  <c r="I2155" i="6"/>
  <c r="I2156" i="6"/>
  <c r="I2157" i="6"/>
  <c r="I2158" i="6"/>
  <c r="I2159" i="6"/>
  <c r="I2160" i="6"/>
  <c r="I2161" i="6"/>
  <c r="I2162" i="6"/>
  <c r="I2163" i="6"/>
  <c r="I2164" i="6"/>
  <c r="I2165" i="6"/>
  <c r="I2166" i="6"/>
  <c r="I2167" i="6"/>
  <c r="I2168" i="6"/>
  <c r="I2169" i="6"/>
  <c r="I2170" i="6"/>
  <c r="I2171" i="6"/>
  <c r="I2172" i="6"/>
  <c r="I2173" i="6"/>
  <c r="I2174" i="6"/>
  <c r="I2175" i="6"/>
  <c r="I2176" i="6"/>
  <c r="I2177" i="6"/>
  <c r="I2178" i="6"/>
  <c r="I2179" i="6"/>
  <c r="I2180" i="6"/>
  <c r="I2181" i="6"/>
  <c r="I2182" i="6"/>
  <c r="I2183" i="6"/>
  <c r="I2184" i="6"/>
  <c r="I2185" i="6"/>
  <c r="I2186" i="6"/>
  <c r="I2187" i="6"/>
  <c r="I2188" i="6"/>
  <c r="I2189" i="6"/>
  <c r="I2190" i="6"/>
  <c r="I2191" i="6"/>
  <c r="I2192" i="6"/>
  <c r="I2193" i="6"/>
  <c r="I2194" i="6"/>
  <c r="I2195" i="6"/>
  <c r="I2196" i="6"/>
  <c r="I2197" i="6"/>
  <c r="I2198" i="6"/>
  <c r="I2199" i="6"/>
  <c r="I2200" i="6"/>
  <c r="I2201" i="6"/>
  <c r="I2202" i="6"/>
  <c r="I2203" i="6"/>
  <c r="I2204" i="6"/>
  <c r="I2205" i="6"/>
  <c r="I2206" i="6"/>
  <c r="I2207" i="6"/>
  <c r="I2208" i="6"/>
  <c r="I2209" i="6"/>
  <c r="I2210" i="6"/>
  <c r="I2211" i="6"/>
  <c r="I2212" i="6"/>
  <c r="I2213" i="6"/>
  <c r="I2214" i="6"/>
  <c r="I2215" i="6"/>
  <c r="I2216" i="6"/>
  <c r="I2217" i="6"/>
  <c r="I2218" i="6"/>
  <c r="I2219" i="6"/>
  <c r="I2220" i="6"/>
  <c r="I2221" i="6"/>
  <c r="I2222" i="6"/>
  <c r="I2223" i="6"/>
  <c r="I2224" i="6"/>
  <c r="I2225" i="6"/>
  <c r="I2226" i="6"/>
  <c r="I2227" i="6"/>
  <c r="I2228" i="6"/>
  <c r="I2229" i="6"/>
  <c r="I2230" i="6"/>
  <c r="I2231" i="6"/>
  <c r="I2232" i="6"/>
  <c r="I2233" i="6"/>
  <c r="I2234" i="6"/>
  <c r="I2235" i="6"/>
  <c r="I2236" i="6"/>
  <c r="I2237" i="6"/>
  <c r="I2238" i="6"/>
  <c r="I2239" i="6"/>
  <c r="I2240" i="6"/>
  <c r="I2241" i="6"/>
  <c r="I2242" i="6"/>
  <c r="I2243" i="6"/>
  <c r="I2244" i="6"/>
  <c r="I2245" i="6"/>
  <c r="I2246" i="6"/>
  <c r="I2247" i="6"/>
  <c r="I2248" i="6"/>
  <c r="I2249" i="6"/>
  <c r="I2250" i="6"/>
  <c r="I2251" i="6"/>
  <c r="I2252" i="6"/>
  <c r="I2253" i="6"/>
  <c r="I2254" i="6"/>
  <c r="I2255" i="6"/>
  <c r="I2256" i="6"/>
  <c r="I2257" i="6"/>
  <c r="I2258" i="6"/>
  <c r="I2259" i="6"/>
  <c r="I2260" i="6"/>
  <c r="I2261" i="6"/>
  <c r="I2262" i="6"/>
  <c r="I2263" i="6"/>
  <c r="I2264" i="6"/>
  <c r="I2265" i="6"/>
  <c r="I2266" i="6"/>
  <c r="I2267" i="6"/>
  <c r="I2268" i="6"/>
  <c r="I2269" i="6"/>
  <c r="I2270" i="6"/>
  <c r="I2271" i="6"/>
  <c r="I2272" i="6"/>
  <c r="I2273" i="6"/>
  <c r="I2274" i="6"/>
  <c r="I2275" i="6"/>
  <c r="I2276" i="6"/>
  <c r="I2277" i="6"/>
  <c r="I2278" i="6"/>
  <c r="I2279" i="6"/>
  <c r="I2280" i="6"/>
  <c r="I2281" i="6"/>
  <c r="I2282" i="6"/>
  <c r="I2283" i="6"/>
  <c r="I2284" i="6"/>
  <c r="I2285" i="6"/>
  <c r="I2286" i="6"/>
  <c r="I2287" i="6"/>
  <c r="I2288" i="6"/>
  <c r="I2289" i="6"/>
  <c r="I2290" i="6"/>
  <c r="I2291" i="6"/>
  <c r="I2292" i="6"/>
  <c r="I2293" i="6"/>
  <c r="I2294" i="6"/>
  <c r="I2295" i="6"/>
  <c r="I2296" i="6"/>
  <c r="I2297" i="6"/>
  <c r="I2298" i="6"/>
  <c r="I2299" i="6"/>
  <c r="I2300" i="6"/>
  <c r="I2301" i="6"/>
  <c r="I2302" i="6"/>
  <c r="I2303" i="6"/>
  <c r="I2304" i="6"/>
  <c r="I2305" i="6"/>
  <c r="I2306" i="6"/>
  <c r="I2307" i="6"/>
  <c r="I2308" i="6"/>
  <c r="I2309" i="6"/>
  <c r="I2310" i="6"/>
  <c r="I2311" i="6"/>
  <c r="I2312" i="6"/>
  <c r="I2313" i="6"/>
  <c r="I2314" i="6"/>
  <c r="I2315" i="6"/>
  <c r="I2316" i="6"/>
  <c r="I2317" i="6"/>
  <c r="I2318" i="6"/>
  <c r="I2319" i="6"/>
  <c r="I2320" i="6"/>
  <c r="I2321" i="6"/>
  <c r="I2322" i="6"/>
  <c r="I2323" i="6"/>
  <c r="I2324" i="6"/>
  <c r="I2325" i="6"/>
  <c r="I2326" i="6"/>
  <c r="I2327" i="6"/>
  <c r="I2328" i="6"/>
  <c r="I2329" i="6"/>
  <c r="I2330" i="6"/>
  <c r="I2331" i="6"/>
  <c r="I2332" i="6"/>
  <c r="I2333" i="6"/>
  <c r="I2334" i="6"/>
  <c r="I2335" i="6"/>
  <c r="I2336" i="6"/>
  <c r="I2337" i="6"/>
  <c r="I2338" i="6"/>
  <c r="I2339" i="6"/>
  <c r="I2340" i="6"/>
  <c r="I2341" i="6"/>
  <c r="I2342" i="6"/>
  <c r="I2343" i="6"/>
  <c r="I2344" i="6"/>
  <c r="I2345" i="6"/>
  <c r="I2346" i="6"/>
  <c r="I2347" i="6"/>
  <c r="I2348" i="6"/>
  <c r="I2349" i="6"/>
  <c r="I2350" i="6"/>
  <c r="I2351" i="6"/>
  <c r="I2352" i="6"/>
  <c r="I2353" i="6"/>
  <c r="I2354" i="6"/>
  <c r="I2355" i="6"/>
  <c r="I2356" i="6"/>
  <c r="I2357" i="6"/>
  <c r="I2358" i="6"/>
  <c r="I2359" i="6"/>
  <c r="I2360" i="6"/>
  <c r="I2361" i="6"/>
  <c r="I2362" i="6"/>
  <c r="I2363" i="6"/>
  <c r="I2364" i="6"/>
  <c r="I2365" i="6"/>
  <c r="I2366" i="6"/>
  <c r="I2367" i="6"/>
  <c r="I2368" i="6"/>
  <c r="I2369" i="6"/>
  <c r="I2370" i="6"/>
  <c r="I2371" i="6"/>
  <c r="I2372" i="6"/>
  <c r="I2373" i="6"/>
  <c r="I2374" i="6"/>
  <c r="I2375" i="6"/>
  <c r="I2376" i="6"/>
  <c r="I2377" i="6"/>
  <c r="I2378" i="6"/>
  <c r="I2379" i="6"/>
  <c r="I2380" i="6"/>
  <c r="I2381" i="6"/>
  <c r="I2382" i="6"/>
  <c r="I2383" i="6"/>
  <c r="I2384" i="6"/>
  <c r="I2385" i="6"/>
  <c r="I2386" i="6"/>
  <c r="I2387" i="6"/>
  <c r="I2388" i="6"/>
  <c r="I2389" i="6"/>
  <c r="I2390" i="6"/>
  <c r="I2391" i="6"/>
  <c r="I2392" i="6"/>
  <c r="I2393" i="6"/>
  <c r="I2394" i="6"/>
  <c r="I2395" i="6"/>
  <c r="I2396" i="6"/>
  <c r="I2397" i="6"/>
  <c r="I2398" i="6"/>
  <c r="I2399" i="6"/>
  <c r="I2400" i="6"/>
  <c r="I2401" i="6"/>
  <c r="I2402" i="6"/>
  <c r="I2403" i="6"/>
  <c r="I2404" i="6"/>
  <c r="I2405" i="6"/>
  <c r="I2406" i="6"/>
  <c r="I2407" i="6"/>
  <c r="I2408" i="6"/>
  <c r="I2409" i="6"/>
  <c r="I2410" i="6"/>
  <c r="I2411" i="6"/>
  <c r="I2412" i="6"/>
  <c r="I2413" i="6"/>
  <c r="I2414" i="6"/>
  <c r="I2415" i="6"/>
  <c r="I2416" i="6"/>
  <c r="I2417" i="6"/>
  <c r="I2418" i="6"/>
  <c r="I2419" i="6"/>
  <c r="I2420" i="6"/>
  <c r="I2421" i="6"/>
  <c r="I2422" i="6"/>
  <c r="I2423" i="6"/>
  <c r="I2424" i="6"/>
  <c r="I2425" i="6"/>
  <c r="I2426" i="6"/>
  <c r="I2427" i="6"/>
  <c r="I2428" i="6"/>
  <c r="I2429" i="6"/>
  <c r="I2430" i="6"/>
  <c r="I2431" i="6"/>
  <c r="I2432" i="6"/>
  <c r="I2433" i="6"/>
  <c r="I2434" i="6"/>
  <c r="I2435" i="6"/>
  <c r="I2436" i="6"/>
  <c r="I2437" i="6"/>
  <c r="I2438" i="6"/>
  <c r="I2439" i="6"/>
  <c r="I2440" i="6"/>
  <c r="I2441" i="6"/>
  <c r="I2442" i="6"/>
  <c r="I2443" i="6"/>
  <c r="I2444" i="6"/>
  <c r="I2445" i="6"/>
  <c r="I2446" i="6"/>
  <c r="I2447" i="6"/>
  <c r="I2448" i="6"/>
  <c r="I2449" i="6"/>
  <c r="I2450" i="6"/>
  <c r="I2451" i="6"/>
  <c r="I2452" i="6"/>
  <c r="I2453" i="6"/>
  <c r="I2454" i="6"/>
  <c r="I2455" i="6"/>
  <c r="I2456" i="6"/>
  <c r="I2457" i="6"/>
  <c r="I2458" i="6"/>
  <c r="I2459" i="6"/>
  <c r="I2460" i="6"/>
  <c r="I2461" i="6"/>
  <c r="I2462" i="6"/>
  <c r="I2463" i="6"/>
  <c r="I2464" i="6"/>
  <c r="I2465" i="6"/>
  <c r="I2466" i="6"/>
  <c r="I2467" i="6"/>
  <c r="I2468" i="6"/>
  <c r="I2469" i="6"/>
  <c r="I2470" i="6"/>
  <c r="I2471" i="6"/>
  <c r="I2472" i="6"/>
  <c r="I2473" i="6"/>
  <c r="I2474" i="6"/>
  <c r="I2475" i="6"/>
  <c r="I2476" i="6"/>
  <c r="I2477" i="6"/>
  <c r="I2478" i="6"/>
  <c r="I2479" i="6"/>
  <c r="I2480" i="6"/>
  <c r="I2481" i="6"/>
  <c r="I2482" i="6"/>
  <c r="I2483" i="6"/>
  <c r="I2484" i="6"/>
  <c r="I2485" i="6"/>
  <c r="I2486" i="6"/>
  <c r="I2487" i="6"/>
  <c r="I2488" i="6"/>
  <c r="I2489" i="6"/>
  <c r="I2490" i="6"/>
  <c r="I2491" i="6"/>
  <c r="I2492" i="6"/>
  <c r="I2493" i="6"/>
  <c r="I2494" i="6"/>
  <c r="I2495" i="6"/>
  <c r="I2496" i="6"/>
  <c r="I2497" i="6"/>
  <c r="I2498" i="6"/>
  <c r="I2499" i="6"/>
  <c r="I2500" i="6"/>
  <c r="I2501" i="6"/>
  <c r="I2502" i="6"/>
  <c r="I2503" i="6"/>
  <c r="I2504" i="6"/>
  <c r="I2505" i="6"/>
  <c r="I2506" i="6"/>
  <c r="I2507" i="6"/>
  <c r="I2508" i="6"/>
  <c r="I2509" i="6"/>
  <c r="I2510" i="6"/>
  <c r="I2511" i="6"/>
  <c r="I2512" i="6"/>
  <c r="I2513" i="6"/>
  <c r="I2514" i="6"/>
  <c r="I2515" i="6"/>
  <c r="I2516" i="6"/>
  <c r="I2517" i="6"/>
  <c r="I2518" i="6"/>
  <c r="I2519" i="6"/>
  <c r="I2520" i="6"/>
  <c r="I2521" i="6"/>
  <c r="I2522" i="6"/>
  <c r="I2523" i="6"/>
  <c r="I2524" i="6"/>
  <c r="I2525" i="6"/>
  <c r="I2526" i="6"/>
  <c r="I2527" i="6"/>
  <c r="I2528" i="6"/>
  <c r="I2529" i="6"/>
  <c r="I2530" i="6"/>
  <c r="I2531" i="6"/>
  <c r="I2532" i="6"/>
  <c r="I2533" i="6"/>
  <c r="I2534" i="6"/>
  <c r="I2535" i="6"/>
  <c r="I2536" i="6"/>
  <c r="I2537" i="6"/>
  <c r="I2538" i="6"/>
  <c r="I2539" i="6"/>
  <c r="I2540" i="6"/>
  <c r="I2541" i="6"/>
  <c r="I2542" i="6"/>
  <c r="I2543" i="6"/>
  <c r="I2544" i="6"/>
  <c r="I2545" i="6"/>
  <c r="I2546" i="6"/>
  <c r="I2547" i="6"/>
  <c r="I2548" i="6"/>
  <c r="I2549" i="6"/>
  <c r="I2550" i="6"/>
  <c r="I2551" i="6"/>
  <c r="I2552" i="6"/>
  <c r="I2553" i="6"/>
  <c r="I2554" i="6"/>
  <c r="I2555" i="6"/>
  <c r="I2556" i="6"/>
  <c r="I2557" i="6"/>
  <c r="I2558" i="6"/>
  <c r="I2559" i="6"/>
  <c r="I2560" i="6"/>
  <c r="I2561" i="6"/>
  <c r="I2562" i="6"/>
  <c r="I2563" i="6"/>
  <c r="I2564" i="6"/>
  <c r="I2565" i="6"/>
  <c r="I2566" i="6"/>
  <c r="I2567" i="6"/>
  <c r="I2568" i="6"/>
  <c r="I2569" i="6"/>
  <c r="I2570" i="6"/>
  <c r="I2571" i="6"/>
  <c r="I2572" i="6"/>
  <c r="I2573" i="6"/>
  <c r="I2574" i="6"/>
  <c r="I2575" i="6"/>
  <c r="I2576" i="6"/>
  <c r="I2577" i="6"/>
  <c r="I2578" i="6"/>
  <c r="I2579" i="6"/>
  <c r="I2580" i="6"/>
  <c r="I2581" i="6"/>
  <c r="I2582" i="6"/>
  <c r="I2583" i="6"/>
  <c r="I2584" i="6"/>
  <c r="I2585" i="6"/>
  <c r="I2586" i="6"/>
  <c r="I2587" i="6"/>
  <c r="I2588" i="6"/>
  <c r="I2589" i="6"/>
  <c r="I2590" i="6"/>
  <c r="I2591" i="6"/>
  <c r="I2592" i="6"/>
  <c r="I2593" i="6"/>
  <c r="I2594" i="6"/>
  <c r="I2595" i="6"/>
  <c r="I2596" i="6"/>
  <c r="I2597" i="6"/>
  <c r="I2598" i="6"/>
  <c r="I2599" i="6"/>
  <c r="I2600" i="6"/>
  <c r="I2601" i="6"/>
  <c r="I2602" i="6"/>
  <c r="I2603" i="6"/>
  <c r="I2604" i="6"/>
  <c r="I2605" i="6"/>
  <c r="I2606" i="6"/>
  <c r="I2607" i="6"/>
  <c r="I2608" i="6"/>
  <c r="I2609" i="6"/>
  <c r="I2610" i="6"/>
  <c r="I2611" i="6"/>
  <c r="I2612" i="6"/>
  <c r="I2613" i="6"/>
  <c r="I2614" i="6"/>
  <c r="I2615" i="6"/>
  <c r="I2616" i="6"/>
  <c r="I2617" i="6"/>
  <c r="I2618" i="6"/>
  <c r="I2619" i="6"/>
  <c r="I2620" i="6"/>
  <c r="I2621" i="6"/>
  <c r="I2622" i="6"/>
  <c r="I2623" i="6"/>
  <c r="I2624" i="6"/>
  <c r="I2625" i="6"/>
  <c r="I2626" i="6"/>
  <c r="I2627" i="6"/>
  <c r="I2628" i="6"/>
  <c r="I2629" i="6"/>
  <c r="I2630" i="6"/>
  <c r="I2631" i="6"/>
  <c r="I2632" i="6"/>
  <c r="I2633" i="6"/>
  <c r="I2634" i="6"/>
  <c r="I2635" i="6"/>
  <c r="I2636" i="6"/>
  <c r="I2637" i="6"/>
  <c r="I2638" i="6"/>
  <c r="I2639" i="6"/>
  <c r="I2640" i="6"/>
  <c r="I2641" i="6"/>
  <c r="I2642" i="6"/>
  <c r="I2643" i="6"/>
  <c r="I2644" i="6"/>
  <c r="I2645" i="6"/>
  <c r="I2646" i="6"/>
  <c r="I2647" i="6"/>
  <c r="I2648" i="6"/>
  <c r="I2649" i="6"/>
  <c r="I2650" i="6"/>
  <c r="I2651" i="6"/>
  <c r="G14" i="8"/>
  <c r="H14" i="8" s="1"/>
  <c r="F14" i="8"/>
  <c r="H878"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16" i="8"/>
  <c r="G12" i="5"/>
  <c r="H12" i="5" s="1"/>
  <c r="F12"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1985" i="5"/>
  <c r="H1986" i="5"/>
  <c r="H1987" i="5"/>
  <c r="H1988" i="5"/>
  <c r="H1989" i="5"/>
  <c r="H1990" i="5"/>
  <c r="H1991" i="5"/>
  <c r="H1992" i="5"/>
  <c r="H1993" i="5"/>
  <c r="H1994" i="5"/>
  <c r="H1995" i="5"/>
  <c r="H1996" i="5"/>
  <c r="H1997" i="5"/>
  <c r="H1998" i="5"/>
  <c r="H1999" i="5"/>
  <c r="H2000" i="5"/>
  <c r="H2001" i="5"/>
  <c r="H2002" i="5"/>
  <c r="H2003" i="5"/>
  <c r="H2004" i="5"/>
  <c r="H2005" i="5"/>
  <c r="H2006" i="5"/>
  <c r="H2007" i="5"/>
  <c r="H2008" i="5"/>
  <c r="H2009" i="5"/>
  <c r="H14" i="5"/>
  <c r="I12" i="6" l="1"/>
  <c r="C30" i="1"/>
  <c r="G13" i="4"/>
  <c r="H13" i="4" l="1"/>
  <c r="E176" i="3" l="1"/>
  <c r="D175" i="3"/>
  <c r="C175" i="3"/>
  <c r="D173" i="3"/>
  <c r="C173" i="3"/>
  <c r="E174" i="3"/>
  <c r="E171" i="3"/>
  <c r="E57" i="3"/>
  <c r="E58" i="3"/>
  <c r="E59" i="3"/>
  <c r="E56" i="3"/>
  <c r="E150" i="3"/>
  <c r="E151" i="3"/>
  <c r="E152" i="3"/>
  <c r="E153" i="3"/>
  <c r="E154" i="3"/>
  <c r="E155" i="3"/>
  <c r="E156" i="3"/>
  <c r="E157" i="3"/>
  <c r="E158" i="3"/>
  <c r="E159" i="3"/>
  <c r="E160" i="3"/>
  <c r="E161" i="3"/>
  <c r="E162" i="3"/>
  <c r="E163" i="3"/>
  <c r="E164" i="3"/>
  <c r="E165" i="3"/>
  <c r="E166" i="3"/>
  <c r="E167" i="3"/>
  <c r="E168" i="3"/>
  <c r="E169" i="3"/>
  <c r="E149" i="3"/>
  <c r="D131" i="3"/>
  <c r="E133" i="3"/>
  <c r="E134" i="3"/>
  <c r="E135" i="3"/>
  <c r="E136" i="3"/>
  <c r="E137" i="3"/>
  <c r="E138" i="3"/>
  <c r="E139" i="3"/>
  <c r="E140" i="3"/>
  <c r="E141" i="3"/>
  <c r="E142" i="3"/>
  <c r="E143" i="3"/>
  <c r="E144" i="3"/>
  <c r="E145" i="3"/>
  <c r="E146" i="3"/>
  <c r="E147" i="3"/>
  <c r="E13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62" i="3"/>
  <c r="E188" i="3" l="1"/>
  <c r="E148" i="3"/>
  <c r="E173" i="3"/>
  <c r="E170" i="3"/>
  <c r="E175" i="3"/>
  <c r="E55" i="3"/>
  <c r="E131" i="3"/>
  <c r="E61" i="3"/>
  <c r="J13" i="6"/>
  <c r="J13" i="5"/>
  <c r="I13" i="5"/>
  <c r="K13" i="6" l="1"/>
  <c r="D54" i="3" l="1"/>
  <c r="D53" i="3" l="1"/>
  <c r="C54" i="3"/>
  <c r="C53" i="3" l="1"/>
  <c r="E54" i="3"/>
  <c r="D214" i="3"/>
  <c r="E53" i="3" l="1"/>
  <c r="C214" i="3"/>
  <c r="E214" i="3" l="1"/>
  <c r="E12" i="2"/>
  <c r="D12" i="2"/>
  <c r="D11" i="2" s="1"/>
  <c r="E11" i="2" l="1"/>
  <c r="E31" i="2" s="1"/>
  <c r="D31" i="2"/>
  <c r="D30" i="1" l="1"/>
</calcChain>
</file>

<file path=xl/sharedStrings.xml><?xml version="1.0" encoding="utf-8"?>
<sst xmlns="http://schemas.openxmlformats.org/spreadsheetml/2006/main" count="7989" uniqueCount="1926">
  <si>
    <t xml:space="preserve">Приложение 1 </t>
  </si>
  <si>
    <t xml:space="preserve">к Закону Республики Тыва </t>
  </si>
  <si>
    <t>"Об исполнении республиканского</t>
  </si>
  <si>
    <t>Код</t>
  </si>
  <si>
    <t>Наименование</t>
  </si>
  <si>
    <t>Утверждено</t>
  </si>
  <si>
    <t xml:space="preserve">Исполнено </t>
  </si>
  <si>
    <t xml:space="preserve"> 01 02 00 00 00 0000 000</t>
  </si>
  <si>
    <t>Кредиты кредитных организаций в валюте Российской Федерации</t>
  </si>
  <si>
    <t>01 02 00 00 02 0000 710</t>
  </si>
  <si>
    <t>01 02 00 00 02 0000 810</t>
  </si>
  <si>
    <t xml:space="preserve"> 01 03 00 00 00 0000 000</t>
  </si>
  <si>
    <t xml:space="preserve">Бюджетные кредиты от других бюджетов бюджетной системы Российской Федерации </t>
  </si>
  <si>
    <t>01 03 01 00 02 0000 710</t>
  </si>
  <si>
    <t>01 03 01 00 02 0000 810</t>
  </si>
  <si>
    <t>01 05 00 00 00 0000 000</t>
  </si>
  <si>
    <t>Изменение остатков средств на счетах по учету средств бюджета</t>
  </si>
  <si>
    <t>01 05 02 01 02 0000 510</t>
  </si>
  <si>
    <t>Увеличение прочих остатков денежных средств бюджетов субъектов Российской Федерации</t>
  </si>
  <si>
    <t>01 05 02 01 02 0000 610</t>
  </si>
  <si>
    <t>Уменьшение прочих остатков денежных средств бюджетов субъектов Российской Федерации</t>
  </si>
  <si>
    <t>01 06 00 00 00 0000 000</t>
  </si>
  <si>
    <t>Иные источники внутреннего финансирования дефицита бюджета</t>
  </si>
  <si>
    <t>01 06 05 02 02 0000 540</t>
  </si>
  <si>
    <t>01 06 05 02 02 0000 640</t>
  </si>
  <si>
    <t>Всего</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</si>
  <si>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</si>
  <si>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</si>
  <si>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</si>
  <si>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(на пополнение остатков средств на счетах республиканского бюджета Республики Тыва)</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</si>
  <si>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 (на пополнение остатков средств на счетах республиканского бюджета Республики Тыва)</t>
  </si>
  <si>
    <t>(тыс. рублей)</t>
  </si>
  <si>
    <t>Приложение 2</t>
  </si>
  <si>
    <t>Наименование показателя</t>
  </si>
  <si>
    <t>Код бюджетной классификации</t>
  </si>
  <si>
    <t>Исполнено</t>
  </si>
  <si>
    <t>администратора источника финансирования</t>
  </si>
  <si>
    <t>источника финансирования</t>
  </si>
  <si>
    <t>Министерство финансов Республики Тыва</t>
  </si>
  <si>
    <t>Приложение 3</t>
  </si>
  <si>
    <t xml:space="preserve">Коды бюджетной классификации  </t>
  </si>
  <si>
    <t xml:space="preserve">      Наименование доходов </t>
  </si>
  <si>
    <t>% исполнения</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</si>
  <si>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</si>
  <si>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</si>
  <si>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</si>
  <si>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</si>
  <si>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</si>
  <si>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</si>
  <si>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</si>
  <si>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</si>
  <si>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</si>
  <si>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</si>
  <si>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 xml:space="preserve">1 03 02142 01 0000 110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</si>
  <si>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</si>
  <si>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1 03 02143 01 0000 110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</si>
  <si>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</si>
  <si>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</si>
  <si>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</si>
  <si>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</si>
  <si>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</si>
  <si>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</si>
  <si>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</si>
  <si>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</si>
  <si>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</si>
  <si>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</si>
  <si>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</si>
  <si>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</si>
  <si>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</si>
  <si>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</si>
  <si>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</si>
  <si>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1 0 302260 01 0000 110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</si>
  <si>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</si>
  <si>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1 05 00000 00 0000 000</t>
  </si>
  <si>
    <t>НАЛОГИ НА СОВОКУПНЫЙ ДОХОД</t>
  </si>
  <si>
    <t>1 05 06000 01 0000 110</t>
  </si>
  <si>
    <t>Налог на профессиональный доход</t>
  </si>
  <si>
    <t>1 06 00000 00 0000 110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</si>
  <si>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</si>
  <si>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</si>
  <si>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</si>
  <si>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</si>
  <si>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</si>
  <si>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</si>
  <si>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</si>
  <si>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</si>
  <si>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</si>
  <si>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</si>
  <si>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</si>
  <si>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</si>
  <si>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</si>
  <si>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1 09 00000 00 0000 000</t>
  </si>
  <si>
    <t>ЗАДОЛЖЕННОСТЬ И ПЕРЕРАСЧЕТЫ ПО ОТМЕНЕННЫМ НАЛОГАМ, СБОРАМ И ИНЫМ ОБЯЗАТЕЛЬНЫМ ПЛАТЕЖАМ</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</si>
  <si>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</si>
  <si>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</si>
  <si>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</si>
  <si>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</si>
  <si>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от размещения средств бюджетов</t>
  </si>
  <si>
    <t>1 11 03000 00 0000 120</t>
  </si>
  <si>
    <t>Проценты, полученные от предоставления бюджетных кредитов внутри страны</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</si>
  <si>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</si>
  <si>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</si>
  <si>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</si>
  <si>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</si>
  <si>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</si>
  <si>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</si>
  <si>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</si>
  <si>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</si>
  <si>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</si>
  <si>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</si>
  <si>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</si>
  <si>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</si>
  <si>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</si>
  <si>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</si>
  <si>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</si>
  <si>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</si>
  <si>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</si>
  <si>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</si>
  <si>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</si>
  <si>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</si>
  <si>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1 17 00000 00 0000 000</t>
  </si>
  <si>
    <t>ПРОЧИЕ НЕНАЛОГОВЫЕ ДОХОДЫ</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</si>
  <si>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</si>
  <si>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</si>
  <si>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</si>
  <si>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</si>
  <si>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</si>
  <si>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</si>
  <si>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2 02 15 001 02 0000 150</t>
  </si>
  <si>
    <t>Дотации бюджетам субъектов Российской Федерации на выравнивание бюджетной обеспеченности</t>
  </si>
  <si>
    <t>2 02 15 002 02 0000 150</t>
  </si>
  <si>
    <t>Дотации бюджетам субъектов Российской Федерации на поддержку мер по обеспечению сбалансированности бюджетов</t>
  </si>
  <si>
    <t>2 02 15 009 02 0000 150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</si>
  <si>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</si>
  <si>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2 02 15 549 02 0000 150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</si>
  <si>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</si>
  <si>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2 02 20000 00 0000 150</t>
  </si>
  <si>
    <t>Субсидии бюджетам бюджетной системы Российской Федерации (межбюджетные субсидии)</t>
  </si>
  <si>
    <t>2 02 25 081 02 0000 150</t>
  </si>
  <si>
    <t>2 02 25 082 02 0000 150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</si>
  <si>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</si>
  <si>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2 02 25 084 02 0000 150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</si>
  <si>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</si>
  <si>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2 02 25 086 02 0000 150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</si>
  <si>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</si>
  <si>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2 02 25 114 02 0000 150</t>
  </si>
  <si>
    <t>2 02 25 138 02 0000 150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</si>
  <si>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</si>
  <si>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2 02 25 201 02 0000 150</t>
  </si>
  <si>
    <t>Субсидии бюджетам субъектов Российской Федерации на развитие паллиативной медицинской помощи</t>
  </si>
  <si>
    <t>2 02 25 202 02 0000 150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</si>
  <si>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</si>
  <si>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2 02 25 228 02 0000 150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</si>
  <si>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</si>
  <si>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2 02 25 229 02 0000 150</t>
  </si>
  <si>
    <t>2 02 25 243 02 0000 150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</si>
  <si>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</si>
  <si>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2 02 25 253 02 0000 150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</si>
  <si>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</si>
  <si>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2 02 25 281 02 0000 150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</si>
  <si>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</si>
  <si>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2 02 25 291 02 0000 150</t>
  </si>
  <si>
    <t>Субсидии бюджетам субъектов Российской Федерации на повышение эффективности службы занятости</t>
  </si>
  <si>
    <t>2 02 25 299 02 0000 150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</si>
  <si>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</si>
  <si>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2 02 25 302 02 0000 150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</si>
  <si>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</si>
  <si>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2 02 25 304 02 0000 150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</si>
  <si>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</si>
  <si>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2 02 25 365 02 0000 150</t>
  </si>
  <si>
    <t>2 02 25 402 02 0000 150</t>
  </si>
  <si>
    <t>2 02 25 404 02 0000 150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</si>
  <si>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</si>
  <si>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2 02 25 462 02 0000 150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</si>
  <si>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</si>
  <si>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2 02 25 466 02 0000 150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</si>
  <si>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</si>
  <si>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2 02 25 467 02 0000 150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</si>
  <si>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</si>
  <si>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2 02 25 480 02 0000 150</t>
  </si>
  <si>
    <t>Субсидии бюджетам субъектов Российской Федерации на создание системы поддержки фермеров и развитие сельской кооперации</t>
  </si>
  <si>
    <t>2 02 25 497 02 0000 150</t>
  </si>
  <si>
    <t>Субсидии бюджетам субъектов Российской Федерации на реализацию мероприятий по обеспечению жильем молодых семей</t>
  </si>
  <si>
    <t>2 02 25 502 02 0000 150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</si>
  <si>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</si>
  <si>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2 02 25 508 02 0000 150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</si>
  <si>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</si>
  <si>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2 02 25 517 02 0000 150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</si>
  <si>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</si>
  <si>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2 02 25 519 02 0000 150</t>
  </si>
  <si>
    <t>Субсидии бюджетам субъектов Российской Федерации на поддержку отрасли культуры</t>
  </si>
  <si>
    <t>2 02 25 520 02 0000 150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</si>
  <si>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</si>
  <si>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2 02 25 527 02 0000 150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</si>
  <si>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</si>
  <si>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2 02 25 554 02 0000 150</t>
  </si>
  <si>
    <t>Субсидии бюджетам субъектов Российской Федерации на обеспечение закупки авиационных работ в целях оказания медицинской помощи</t>
  </si>
  <si>
    <t>2 02 25 555 02 0000 150</t>
  </si>
  <si>
    <t>Субсидии бюджетам субъектов Российской Федерации на реализацию программ формирования современной городской среды</t>
  </si>
  <si>
    <t>2 02 25 576 02 0000 150</t>
  </si>
  <si>
    <t>Субсидии бюджетам субъектов Российской Федерации на обеспечение комплексного развития сельских территорий</t>
  </si>
  <si>
    <t>2 02 25 586 02 0000 150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</si>
  <si>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</si>
  <si>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2 02 27 121 02 0000 150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</si>
  <si>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</si>
  <si>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2 02 30000 00 0000 150</t>
  </si>
  <si>
    <t>Субвенции бюджетам бюджетной системы Российской Федерации</t>
  </si>
  <si>
    <t>2 02 35 118 02 0000 150</t>
  </si>
  <si>
    <t>2 02 35 120 02 0000 150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</si>
  <si>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</si>
  <si>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2 02 35 128 02 0000 150</t>
  </si>
  <si>
    <t>Субвенции бюджетам субъектов Российской Федерации на осуществление отдельных полномочий в области водных отношений</t>
  </si>
  <si>
    <t>2 02 35 129 02 0000 150</t>
  </si>
  <si>
    <t>Субвенции бюджетам субъектов Российской Федерации на осуществление отдельных полномочий в области лесных отношений</t>
  </si>
  <si>
    <t>2 02 35 135 02 0000 150</t>
  </si>
  <si>
    <t>2 02 35 176 02 0000 150</t>
  </si>
  <si>
    <t>2 02 35 220 02 0000 150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</si>
  <si>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</si>
  <si>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2 02 35 240 02 0000 150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</si>
  <si>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</si>
  <si>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2 02 35 250 02 0000 150</t>
  </si>
  <si>
    <t>Субвенции бюджетам субъектов Российской Федерации на оплату жилищно-коммунальных услуг отдельным категориям граждан</t>
  </si>
  <si>
    <t>2 02 35 290 02 0000 150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</si>
  <si>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</si>
  <si>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2 02 35 429 02 0000 150</t>
  </si>
  <si>
    <t>Субвенции бюджетам субъектов Российской Федерации на увеличение площади лесовосстановления</t>
  </si>
  <si>
    <t>2 02 35 432 02 0000 150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</si>
  <si>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</si>
  <si>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2 02 35 460 02 0000 150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</si>
  <si>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</si>
  <si>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2 02 35 900 02 0000 150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</si>
  <si>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</si>
  <si>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</si>
  <si>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</si>
  <si>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2 02 45 141 02 0000 150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</si>
  <si>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</si>
  <si>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2 02 45 142 02 0000 150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</si>
  <si>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</si>
  <si>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2 02 45 161 02 0000 150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</si>
  <si>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</si>
  <si>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2 02 45 190 02 0000 150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</si>
  <si>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</si>
  <si>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2 02 45 192 02 0000 150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</si>
  <si>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</si>
  <si>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2 02 45 216 02 0000 150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</si>
  <si>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</si>
  <si>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2 02 45 303 02 0000 150</t>
  </si>
  <si>
    <t>2 02 45 321 02 0000 150</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</si>
  <si>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</si>
  <si>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2 02 45 454 02 0000 150</t>
  </si>
  <si>
    <t>Межбюджетные трансферты, передаваемые бюджетам субъектов Российской Федерации на создание модельных муниципальных библиотек</t>
  </si>
  <si>
    <t>2 02 45 468 02 0000 150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</si>
  <si>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</si>
  <si>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2 02 45 581 02 0000 150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</si>
  <si>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</si>
  <si>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2 02 49 001 02 0000 150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</si>
  <si>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</si>
  <si>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2 02 49 999 02 0000 150</t>
  </si>
  <si>
    <t>Прочие межбюджетные трансферты, передаваемые бюджетам субъектов Российской Федерации</t>
  </si>
  <si>
    <t>2 03 00000 00 0000 000</t>
  </si>
  <si>
    <t>БЕЗВОЗМЕЗДНЫЕ ПОСТУПЛЕНИЯ ОТ ГОСУДАРСТВЕННЫХ (МУНИЦИПАЛЬНЫХ) ОРГАНИЗАЦИЙ</t>
  </si>
  <si>
    <t>2 03 02 040 02 0000 150</t>
  </si>
  <si>
    <t>2 04 00000 00 0000 000</t>
  </si>
  <si>
    <t>БЕЗВОЗМЕЗДНЫЕ ПОСТУПЛЕНИЯ ОТ НЕГОСУДАРСТВЕННЫХ ОРГАНИЗАЦИЙ</t>
  </si>
  <si>
    <t>2 04 02 010 02 0000 150</t>
  </si>
  <si>
    <t>Предоставление негосударственными организациями грантов для получателей средств бюджетов субъектов Российской Федерации</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</si>
  <si>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</si>
  <si>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</si>
  <si>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2 18 35 250 02 0000 150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</si>
  <si>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</si>
  <si>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2 18 35 302 02 0000 150</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</si>
  <si>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</si>
  <si>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2 18 35 380 02 0000 150</t>
  </si>
  <si>
    <t>2 18 35 573 02 0000 150</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</si>
  <si>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</si>
  <si>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2 18 45 303 02 0000 150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</si>
  <si>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</si>
  <si>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2 18 60 010 02 0000 150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</si>
  <si>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</si>
  <si>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2 19 00000 00 0000 000</t>
  </si>
  <si>
    <t>ВОЗВРАТ ОСТАТКОВ СУБСИДИЙ, СУБВЕНЦИЙ И ИНЫХ МЕЖБЮДЖЕТНЫХ ТРАНСФЕРТОВ, ИМЕЮЩИХ ЦЕЛЕВОЕ НАЗНАЧЕНИЕ, ПРОШЛЫХ ЛЕТ</t>
  </si>
  <si>
    <t>2 19 25 082 02 0000 150</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</si>
  <si>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</si>
  <si>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2 19 25 302 02 0000 150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</si>
  <si>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</si>
  <si>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2 19 25 404 02 0000 150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</si>
  <si>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</si>
  <si>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2 19 35 118 02 0000 150</t>
  </si>
  <si>
    <t>2 19 35 250 02 0000 150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</si>
  <si>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</si>
  <si>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2 19 35 290 02 0000 150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</si>
  <si>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</si>
  <si>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2 19 35 380 02 0000 150</t>
  </si>
  <si>
    <t>2 19 35 573 02 0000 150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</si>
  <si>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</si>
  <si>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2 19 45 303 02 0000 150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</si>
  <si>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</si>
  <si>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</si>
  <si>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2 19 90 000 02 0000 150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</si>
  <si>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</si>
  <si>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ИТОГО ДОХОДОВ </t>
  </si>
  <si>
    <t>Приложение 4</t>
  </si>
  <si>
    <t>к Закону Республики Тыва</t>
  </si>
  <si>
    <t>администратора поступлений</t>
  </si>
  <si>
    <t>доходов республиканского бюджета</t>
  </si>
  <si>
    <t>ВСЕГО</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</si>
  <si>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</si>
  <si>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</si>
  <si>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</si>
  <si>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</si>
  <si>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1 12 01041 01 6000 120</t>
  </si>
  <si>
    <t>Плата за размещение отходов производства (пени по соответствующему платежу)</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</si>
  <si>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</si>
  <si>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</si>
  <si>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</si>
  <si>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</si>
  <si>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</si>
  <si>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</si>
  <si>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1 16 10122 01 0001 140</t>
  </si>
  <si>
    <t>Управление Федеральной налоговой службы по Республике Тыва</t>
  </si>
  <si>
    <t>Налог на прибыль организаций</t>
  </si>
  <si>
    <t>1 01 01000 00 0000 000</t>
  </si>
  <si>
    <t>1 01 02000 00 0000 000</t>
  </si>
  <si>
    <t>1 08 07310 01 8000 110</t>
  </si>
  <si>
    <t>1 12 02030 01 1000 120</t>
  </si>
  <si>
    <t>Министерство обороны Российской Федерации</t>
  </si>
  <si>
    <t>187</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</si>
  <si>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</si>
  <si>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1 16 10122 01 0002 140</t>
  </si>
  <si>
    <t>Министерство внутренних дел по Республики Тыва</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</si>
  <si>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</si>
  <si>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</si>
  <si>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</si>
  <si>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</si>
  <si>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</si>
  <si>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</si>
  <si>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</si>
  <si>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</si>
  <si>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</si>
  <si>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1 16 01123 01 0001 140</t>
  </si>
  <si>
    <t>Управление Министерства юстиции Российской Федерации по Республике Тыва</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</si>
  <si>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</si>
  <si>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</si>
  <si>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1 08 07110 01 0103 110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</si>
  <si>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</si>
  <si>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1 08 07120 01 1000 110</t>
  </si>
  <si>
    <t>Управление Федеральной службы государственной регистрации, кадастра и картографии по Республике Тыва</t>
  </si>
  <si>
    <t>321</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</si>
  <si>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</si>
  <si>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1 08 07020 01 8000 000</t>
  </si>
  <si>
    <t>Плата за предоставление сведений из Единого государственного реестра недвижимости (при обращении через многофункциональные центры)</t>
  </si>
  <si>
    <t>1 13 01031 01 8000 100</t>
  </si>
  <si>
    <t>Государственный комитет по охране объектов животного мира Республики Тыва</t>
  </si>
  <si>
    <t>828</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</si>
  <si>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</si>
  <si>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1 16 01082 01 0000 100</t>
  </si>
  <si>
    <t>Невыясненные поступления, зачисляемые в бюджеты субъектов Российской Федерации</t>
  </si>
  <si>
    <t>Служба по тарифам Республики Тыва</t>
  </si>
  <si>
    <t>829</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</si>
  <si>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</si>
  <si>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1 16 01142 01 0000 140</t>
  </si>
  <si>
    <t>Служба по лицензированию и надзору отдельных видов деятельности Республики Тыва</t>
  </si>
  <si>
    <t>862</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</si>
  <si>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</si>
  <si>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1 08 07300 01 1000 110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</si>
  <si>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</si>
  <si>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1 16 07090 02 0000 140</t>
  </si>
  <si>
    <t xml:space="preserve">Служба государственной жилищной инспекции и строительного надзора Республики Тыва </t>
  </si>
  <si>
    <t>863</t>
  </si>
  <si>
    <t>Служба по гражданской обороне и чрезвычайным ситуациям Республики Тыва</t>
  </si>
  <si>
    <t>877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</si>
  <si>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</si>
  <si>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</si>
  <si>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Министерство топлива и энергетики Республики Тыва</t>
  </si>
  <si>
    <t>902</t>
  </si>
  <si>
    <t>Прочие доходы от оказания платных услуг (работ) получателями средств бюджетов субъектов Российской Федерации</t>
  </si>
  <si>
    <t>1 13 01992 02 0000 130</t>
  </si>
  <si>
    <t xml:space="preserve">Счетная палата Республики Тыва </t>
  </si>
  <si>
    <t>906</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</si>
  <si>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</si>
  <si>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</si>
  <si>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</si>
  <si>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1 16 01156 01 0000 140</t>
  </si>
  <si>
    <t xml:space="preserve">Министерство дорожно-транспортного комплекса Республики Тыва </t>
  </si>
  <si>
    <t>911</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</si>
  <si>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</si>
  <si>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1 08 07172 01 1000 110</t>
  </si>
  <si>
    <t>Министерство лесного хозяйства и природопользования Республики Тыва</t>
  </si>
  <si>
    <t>912</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</si>
  <si>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</si>
  <si>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1 12 02052 01 0000 120</t>
  </si>
  <si>
    <t>Сборы за участие в конкурсе (аукционе) на право пользования участками недр местного значения</t>
  </si>
  <si>
    <t>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</si>
  <si>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</si>
  <si>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1 12 04013 02 0000 120</t>
  </si>
  <si>
    <t>Плата за использование лесов, расположенных на землях лесного фонда, в части, превышающей минимальный размер арендной платы</t>
  </si>
  <si>
    <t>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</si>
  <si>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</si>
  <si>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1 12 04015 02 0000 120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</si>
  <si>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</si>
  <si>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1 13 01410 01 0000 130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</si>
  <si>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</si>
  <si>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1 16 01072 01 0000 140</t>
  </si>
  <si>
    <t>1 16 01082 01 0000 140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</si>
  <si>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</si>
  <si>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</si>
  <si>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</si>
  <si>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1 16 10122 01 0000 140</t>
  </si>
  <si>
    <t>Агентство по делам национальностей Республики Тыва</t>
  </si>
  <si>
    <t>913</t>
  </si>
  <si>
    <t>Министерство здравоохранения Республики Тыва</t>
  </si>
  <si>
    <t>914</t>
  </si>
  <si>
    <t>Министерство культуры Республики Тыва</t>
  </si>
  <si>
    <t>915</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</si>
  <si>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</si>
  <si>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Министерство сельского хозяйства и продовольствия Республики Тыва</t>
  </si>
  <si>
    <t>1 08 07142 01 1000 110</t>
  </si>
  <si>
    <t>Платежи, взимаемые государственными органами (организациями) субъектов Российской Федерации за выполнение определенных функций</t>
  </si>
  <si>
    <t>1 15 02020 02 0000 140</t>
  </si>
  <si>
    <t>920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</si>
  <si>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</si>
  <si>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</si>
  <si>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1 13 02992 02 0000 130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</si>
  <si>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</si>
  <si>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1 16 01202 01 0000 140</t>
  </si>
  <si>
    <t>1 17 01020 02 0000 180</t>
  </si>
  <si>
    <t>Служба по финансово-бюджетному надзору Республики Тыва</t>
  </si>
  <si>
    <t>921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</si>
  <si>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</si>
  <si>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1 16 01152 01 0000 140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</si>
  <si>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</si>
  <si>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1 16 10056 02 0000 140</t>
  </si>
  <si>
    <t>923</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</si>
  <si>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</si>
  <si>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1 08 07380 01 1000 110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</si>
  <si>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</si>
  <si>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1 08 07390 01 1000 110</t>
  </si>
  <si>
    <t>Министерство труда и социальной политики Республики Тыва</t>
  </si>
  <si>
    <t>924</t>
  </si>
  <si>
    <t>Министерство земельных и имущественных отношений Республики Тыва</t>
  </si>
  <si>
    <t>926</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</si>
  <si>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</si>
  <si>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1 11 01020 02 0000 120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</si>
  <si>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</si>
  <si>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</si>
  <si>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</si>
  <si>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1 11 05072 02 0000 120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</si>
  <si>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</si>
  <si>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Министерство спорта Республики Тыва</t>
  </si>
  <si>
    <t>929</t>
  </si>
  <si>
    <t>Министерство юстиции Республики Тыва</t>
  </si>
  <si>
    <t>931</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</si>
  <si>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</si>
  <si>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</si>
  <si>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</si>
  <si>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</si>
  <si>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</si>
  <si>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</si>
  <si>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</si>
  <si>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</si>
  <si>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</si>
  <si>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</si>
  <si>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</si>
  <si>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1 16 01113 01 0000 140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</si>
  <si>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</si>
  <si>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</si>
  <si>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</si>
  <si>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</si>
  <si>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</si>
  <si>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</si>
  <si>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</si>
  <si>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</si>
  <si>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</si>
  <si>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</si>
  <si>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Министерство строительства Республики Тыва</t>
  </si>
  <si>
    <t>Прочие доходы от компенсации затрат бюджетов субъектов Российской Федерации</t>
  </si>
  <si>
    <t>Администрация Главы Республики Тыва и Аппарат Правительства Республики Тыва</t>
  </si>
  <si>
    <t>Приложение 5</t>
  </si>
  <si>
    <t>ПО РАЗДЕЛАМ И ПОДРАЗДЕЛАМ, ЦЕЛЕВЫМ СТАТЬЯМ И ВИДАМ РАСХОДОВ</t>
  </si>
  <si>
    <t>РЗ</t>
  </si>
  <si>
    <t>ПР</t>
  </si>
  <si>
    <t>ЦСР</t>
  </si>
  <si>
    <t>ВР</t>
  </si>
  <si>
    <t>В С Е Г О</t>
  </si>
  <si>
    <t>ОБЩЕГОСУДАРСТВЕННЫЕ ВОПРОСЫ</t>
  </si>
  <si>
    <t>Функционирование высшего должностного лица субъекта Российской Федерации и муниципального образования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</si>
  <si>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</si>
  <si>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органов государственной власти Республики Тыва</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</si>
  <si>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</si>
  <si>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Верховного Хурала (парламента) Республики Тыва</t>
  </si>
  <si>
    <t>Закупка товаров, работ и услуг для обеспечения государственных (муниципальных) нужд</t>
  </si>
  <si>
    <t>Непрограммные расходы на реализацию переданных полномочий Российской Федерации</t>
  </si>
  <si>
    <t>Обеспечение деятельности депутатов Государственной Думы и их помощников в избирательных округах</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</si>
  <si>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</si>
  <si>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Иные бюджетные ассигнования</t>
  </si>
  <si>
    <t>Судебная система</t>
  </si>
  <si>
    <t>Обеспечение деятельности Конституционного суда Республики Тыва</t>
  </si>
  <si>
    <t>Страхование здоровья судей Конституционного суда Республики Тыва, пребывающих в отставке, и членов их семей</t>
  </si>
  <si>
    <t>Обеспечение деятельности органов юстиции</t>
  </si>
  <si>
    <t>Межбюджетные трансферты</t>
  </si>
  <si>
    <t>Обеспечение деятельности финансовых, налоговых и таможенных органов и органов финансового (финансово-бюджетного) надзора</t>
  </si>
  <si>
    <t>Социальное обеспечение и иные выплаты населению</t>
  </si>
  <si>
    <t>Обеспечение деятельности Счетной палаты Республики Тыва</t>
  </si>
  <si>
    <t>Обеспечение проведения выборов и референдумов</t>
  </si>
  <si>
    <t>Обеспечение деятельности Избирательной комиссии Республики Тыва</t>
  </si>
  <si>
    <t>Фундаментальные исследования</t>
  </si>
  <si>
    <t>Государственная программа Республики Тыва  "Развитие образования и науки на 2014 - 2025 годы"</t>
  </si>
  <si>
    <t>Предоставление субсидий бюджетным, автономным учреждениям и иным некоммерческим организациям</t>
  </si>
  <si>
    <t>Непрограммное направление в области культуры</t>
  </si>
  <si>
    <t>Резервные фонды</t>
  </si>
  <si>
    <t>Непрограммные расходы по предоставлению межбюджетных трансфертов и резервные фонды</t>
  </si>
  <si>
    <t>Резервный фонд высшего исполнительного органа государственной власти Республики Тыва</t>
  </si>
  <si>
    <t>Другие общегосударственные вопросы</t>
  </si>
  <si>
    <t>Подпрограмма "Повышение финансовой грамотности жителей Республики Тыва"</t>
  </si>
  <si>
    <t>Реализация мероприятий по повышению финансовой грамотности жителей Республики Тыва</t>
  </si>
  <si>
    <t>Расходы на реализацию мероприятий по внедрению централизованного учета в Республике Тыва</t>
  </si>
  <si>
    <t>Выполнение других обязательств государства</t>
  </si>
  <si>
    <t>Непрограммные расходы по общегосударственным вопросам</t>
  </si>
  <si>
    <t>Обеспечение деятельности Общественной палаты Республики Тыва</t>
  </si>
  <si>
    <t>НАЦИОНАЛЬНАЯ ОБОРОНА</t>
  </si>
  <si>
    <t>Мобилизационная и вневойсковая подготовка</t>
  </si>
  <si>
    <t>НАЦИОНАЛЬНАЯ БЕЗОПАСНОСТЬ И ПРАВООХРАНИТЕЛЬНАЯ ДЕЯТЕЛЬНОСТЬ</t>
  </si>
  <si>
    <t>Органы юстиции</t>
  </si>
  <si>
    <t>Государственная программа Республики Тыва "Основные направления развития органов записи актов гражданского состояния Республики Тыва на 2018-2023 годы"</t>
  </si>
  <si>
    <t>Подпрограмма "Энергосбережение и повышение энергетической эффективности в Республике Тыва"</t>
  </si>
  <si>
    <t>Непрограммное направление в области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</si>
  <si>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</si>
  <si>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Подпрограмма  "Система обеспечения вызова экстренных оперативных служб через единый номер "112" в Республике Тыва"</t>
  </si>
  <si>
    <t>Основное мероприятие "Создание основного центра обработки вызовов системы-112"</t>
  </si>
  <si>
    <t>Основное мероприятие "Создание и функционирование системы-112 на территории муниципальных образований республики"</t>
  </si>
  <si>
    <t>Организация работы ЕДДС и ДДС муниципальных образований республики</t>
  </si>
  <si>
    <t>Основное мероприятие "Создание и функционирование резервного центра обработки вызовов системы-112"</t>
  </si>
  <si>
    <t>Создание и функционирование резервного центра обработки вызовов системы-112</t>
  </si>
  <si>
    <t>Подпрограмма  "Пожарная безопасность в Республике Тыва"</t>
  </si>
  <si>
    <t>Основное мероприятие "Развитие добровольной пожарной охраны (ДПО)"</t>
  </si>
  <si>
    <t>Приобретение боевой одежды пожарного для членов ДПО</t>
  </si>
  <si>
    <t>Приобретение пожарно-технического вооружения для ДПО</t>
  </si>
  <si>
    <t>Основное мероприятие "Совершенствование противопожарной пропаганды и информационного обеспечения по вопросам пожарной безопасности"</t>
  </si>
  <si>
    <t>Изготовление и прокат в телеэфире видеороликов на противопожарную тематику</t>
  </si>
  <si>
    <t>Основное мероприятие "Создание (реконструкция) системы оповещения населения Республики Тыва"</t>
  </si>
  <si>
    <t>Приобретение оборудования оповещения П-166М  и проведение пусконаладочных работ для подключения экстренных оперативных служб (ЕДДС, ДДС МО)</t>
  </si>
  <si>
    <t>Основное мероприятие "Поддержание региональной системы оповещения в состоянии постоянной готовности"</t>
  </si>
  <si>
    <t>Содержание каналов связи региональной системы оповещения населения Республики Тыва</t>
  </si>
  <si>
    <t>Подпрограмма  "Обеспечение безопасности людей на водных объектах"</t>
  </si>
  <si>
    <t>Основное мероприятие "Мероприятия по развитию спасательных служб, обеспечивающих безопасность населения на водных объектах"</t>
  </si>
  <si>
    <t>Реализация мероприятий по развитию спасательных служб, обеспечивающих безопасность населения на водных объектах</t>
  </si>
  <si>
    <t>Основное мероприятие "Мероприятия по материально-техническому обеспечению ЕДДС муниципальных образований"</t>
  </si>
  <si>
    <t>Мероприятия по предупреждению и ликвидации последствий чрезвычайных ситуаций и стихийных бедствий</t>
  </si>
  <si>
    <t>Расходы на обеспечение деятельности (оказание услуг) государственных учреждений в рамках мероприятий по предупреждению и ликвидации последствий чрезвычайных ситуаций и стихийных бедствий</t>
  </si>
  <si>
    <t>Миграционная политика</t>
  </si>
  <si>
    <t>Государственная программа Республики Тыва "Оказание содействия добровольному переселению в Республику Тыва соотечественников, проживающих за рубежом"</t>
  </si>
  <si>
    <t>Основное мероприятие "Информационное обеспечение реализации Программы"</t>
  </si>
  <si>
    <t>10001R0860</t>
  </si>
  <si>
    <t>Основное мероприятие "Компенсация расходов участников Программы и членов их семей на медицинское освидетельствование"</t>
  </si>
  <si>
    <t>10002R0860</t>
  </si>
  <si>
    <t>Основное мероприятие "Выделение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t>
  </si>
  <si>
    <t>10006R0860</t>
  </si>
  <si>
    <t>Другие вопросы в области национальной безопасности и правоохранительной деятельности</t>
  </si>
  <si>
    <t>Государственная программа Республики Тыва "Обеспечение общественного порядка и противодействие преступности в Республике Тыва на 2021-2024 годы"</t>
  </si>
  <si>
    <t>Основное мероприятие «Обеспечение общественного порядка и безопасности граждан"</t>
  </si>
  <si>
    <t>Материальное стимулирование деятельности народных дружин и граждан, участвующих в охране общественного порядка, в том числе по охране Государственной границы Российской Федерации</t>
  </si>
  <si>
    <t>Личное страхование народных дружинников на период участия в охране общественного порядка в Республике Тыва</t>
  </si>
  <si>
    <t>Основное мероприятие «Профилактика преступлений, совершенных с применением огнестрельного оружия»</t>
  </si>
  <si>
    <t>Проведение мероприятий по добровольной сдаче огнестрельного оружия, боеприпасов, взрывчатых веществ и взрывных устройств, незаконно хранящихся у населения</t>
  </si>
  <si>
    <t>Основное мероприятие "Профилактика алкоголизма и наркомании"</t>
  </si>
  <si>
    <t>Мероприятия по профилактике алкоголизма и наркомании</t>
  </si>
  <si>
    <t>Основное мероприятие "Профилактика преступлений и административных правонарушений участковыми уполномоченными полиции"</t>
  </si>
  <si>
    <t xml:space="preserve">Разработка, изготовление информационной печатной продукции, содержащей правовую информацию для граждан старшего поколения о случаях мошенничества, жестокого обращения и насилии в отношении данного поколения граждан, а также о мерах предотвращения и защиты </t>
  </si>
  <si>
    <t>Основное мероприятие "Развитие правового воспитания подрастающего поколения"</t>
  </si>
  <si>
    <t>Проведение конкурсов и конференций ко Дню Конституции РФ, Конституции РТ, Дню юриста</t>
  </si>
  <si>
    <t>Основное мероприятие "Участие органов исполнительной власти Республики Тыва и органов местного самоуправления в правовом просвещении населения"</t>
  </si>
  <si>
    <t>Основное мероприятие "Совершенствование системы оказания бесплатной юридической помощи"</t>
  </si>
  <si>
    <t>НАЦИОНАЛЬНАЯ ЭКОНОМИКА</t>
  </si>
  <si>
    <t>Общеэкономические вопросы</t>
  </si>
  <si>
    <t>Подпрограмма «Снижение напряженности на рынке труда»</t>
  </si>
  <si>
    <t>Реализация мероприятий по снижению напряжённости на рынке труда</t>
  </si>
  <si>
    <t>Подпрограмма «Содействие занятости населения»</t>
  </si>
  <si>
    <t>Реализация мероприятий по содействию занятости населения</t>
  </si>
  <si>
    <t>Подпрограмма "Обеспечение деятельности центров занятости населения"</t>
  </si>
  <si>
    <t>Содержание деятельности центров занятости за счет средств субвенций безработным гражданам  в соответствии с Законом Российской Федерации от 19 апреля 1991 года №1032-1 "О занятости населения в Российской Федерации"</t>
  </si>
  <si>
    <t>Подпрограмма "Сопровождение инвалидов молодого возраста при трудоустройстве"</t>
  </si>
  <si>
    <t>Повышение эффективности службы занятости</t>
  </si>
  <si>
    <t>049P200000</t>
  </si>
  <si>
    <t>049P252910</t>
  </si>
  <si>
    <t>Государственная программа Республики Тыва "Развитие информационного общества и средств массовой информации в Республике Тыва на 2021-2025 годы"</t>
  </si>
  <si>
    <t>Подпрограмма «Повышение качества оказания услуг на базе многофункциональных центров предоставления государственных и муниципальных услуг по принципу «одного окна» в Республике Тыва на 2021-2025 годы»</t>
  </si>
  <si>
    <t>Территориальные отделы государственного автономного учреждения "Многофункциональный центр Республики Тыва" в муниципальных образованиях</t>
  </si>
  <si>
    <t>Непрограммные расходы в области капитальных вложений</t>
  </si>
  <si>
    <t>Топливно-энергетический комплекс</t>
  </si>
  <si>
    <t>Субсидии на государственную поддержку предприятия топливно-энергетического комплекса</t>
  </si>
  <si>
    <t>Основное мероприятие "Общие мероприятия"</t>
  </si>
  <si>
    <t>Субсидии юридическим лицам на возмещение затрат по текущему и капитальному ремонтам с целью повышения энергетической эффективности</t>
  </si>
  <si>
    <t>Субсидии юридическим лицам, осуществляющим регулируемые виды деятельности и реализующим мероприятия в области энергосбережения и повышения энергетической эффективности, на возмещение части затрат,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</si>
  <si>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на возмещение убытков, связанных с применением государственных регулируемых цен на электрическую энергию,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t>
  </si>
  <si>
    <t>Приобретение автономных систем электроснабжения</t>
  </si>
  <si>
    <t>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t>
  </si>
  <si>
    <t>19301R5810</t>
  </si>
  <si>
    <t>Компенсация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</si>
  <si>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Сельское хозяйство и рыболовство</t>
  </si>
  <si>
    <t>Государственная программа Республики Тыва "Развитие сельского хозяйства и регулирование рынков сельскохозяйственной продукции, сырья и продовольствия в Республике Тыва"</t>
  </si>
  <si>
    <t>Подпрограмма "Развитие отраслей агропромышленного комплекса"</t>
  </si>
  <si>
    <t>Основное мероприятие "Поддержание доходности сельскохозяйственных товаропроизводителей"</t>
  </si>
  <si>
    <t>Основное мероприятие "Содействие достижению целевых показателей реализации региональных программ развития агропромышленного комплекса"</t>
  </si>
  <si>
    <t>Субсидии на развитие яководства</t>
  </si>
  <si>
    <t xml:space="preserve">Субсидии на развитие верблюдоводства </t>
  </si>
  <si>
    <t>Субсидии на поддержку племенного животноводства</t>
  </si>
  <si>
    <t>Государственная поддержка на развитие пантового мараловодства</t>
  </si>
  <si>
    <t>Гранты на развитие семейной фермы</t>
  </si>
  <si>
    <t>Гранты на развитие материально-технической базы сельскохозяйственных потребительских кооперативов</t>
  </si>
  <si>
    <t>Государственная поддержка Центра поддержки фермерства и развития сельскохозяйственной кооперации</t>
  </si>
  <si>
    <t>Стимулирование развития приоритетных подотраслей агропромышленного комплекса и развитие малых форм хозяйствования</t>
  </si>
  <si>
    <t>18502R5020</t>
  </si>
  <si>
    <t>Поддержка сельскохозяйственного производства по отдельным подотраслям растениеводства и животноводства</t>
  </si>
  <si>
    <t>18502R5080</t>
  </si>
  <si>
    <t>Региональный проект "Акселерация субъектов малого и среднего предпринимательства"</t>
  </si>
  <si>
    <t>185I500000</t>
  </si>
  <si>
    <t>Создание системы поддержки фермеров и развитие сельской кооперации</t>
  </si>
  <si>
    <t>185I554800</t>
  </si>
  <si>
    <t>Подпрограмма "Техническая и технологическая модернизация, инновационное развитие АПК"</t>
  </si>
  <si>
    <t>Основное мероприятие "Обновление парка сельскохозяйственной техники"</t>
  </si>
  <si>
    <t>Субсидии на развитие технической и технологической модернизации агропромышленного комплекса</t>
  </si>
  <si>
    <t>Основное мероприятие "Предотвращение выбытия из сельскохозяйственного оборота земель сельскохозяйственного назначения за счет проведения культуртехнических мероприятий"</t>
  </si>
  <si>
    <t>Подпрограмма "Обеспечение реализации Программы"</t>
  </si>
  <si>
    <t>18В0000000</t>
  </si>
  <si>
    <t>Основное мероприятие "Совершенствование обеспечения реализации подпрограммы"</t>
  </si>
  <si>
    <t>18В0100000</t>
  </si>
  <si>
    <t>18В0100270</t>
  </si>
  <si>
    <t>Поддержка отдаленных и труднодоступных хозяйств по заготовке кормов и их транспортировку</t>
  </si>
  <si>
    <t>Подпрограмма "Развитие ветеринарии и обеспечение эпизоотического благополучия территории Республики Тыва"</t>
  </si>
  <si>
    <t>18Г0000000</t>
  </si>
  <si>
    <t>Субсидии бюджетным учреждениям ветеринарии на финансовое обеспечение государственного задания на оказание государственных услуг (выполнение работ)</t>
  </si>
  <si>
    <t>18Г0076140</t>
  </si>
  <si>
    <t>Непрограммное направление в области национальной экономики</t>
  </si>
  <si>
    <t>Водное хозяйство</t>
  </si>
  <si>
    <t>Государственная программа Республики Тыва "Воспроизводство и использование природных ресурсов на 2021-2025 годы"</t>
  </si>
  <si>
    <t>Подпрограмма «Обеспечение защиты населения и объектов экономики от негативного воздействия вод на территории Республики Тыва»</t>
  </si>
  <si>
    <t>Непрограммное направление в области водных отношений</t>
  </si>
  <si>
    <t>Осуществление отдельных полномочий в области водных отношений</t>
  </si>
  <si>
    <t>Лесное хозяйство</t>
  </si>
  <si>
    <t>Подпрограмма «Развитие лесного хозяйства Республики Тыва»</t>
  </si>
  <si>
    <t>Основное мероприятие "Обеспечение использования, охраны, защиты и воспроизводства лесов"</t>
  </si>
  <si>
    <t>Осуществление отдельных полномочий в области лесных отношений</t>
  </si>
  <si>
    <t>Основное мероприятие "Стратегическое управление лесным хозяйством"</t>
  </si>
  <si>
    <t>Обеспечение деятельности органов государственной власти Республики Тыва по переданным полномочиям в области лесных отношений</t>
  </si>
  <si>
    <t>Региональный проект "Сохранение лесов"</t>
  </si>
  <si>
    <t>062GА00000</t>
  </si>
  <si>
    <t>Увеличение площади лесовосстановления</t>
  </si>
  <si>
    <t>062GА54290</t>
  </si>
  <si>
    <t>062GА54320</t>
  </si>
  <si>
    <t>Непрограммное направление в области лесного хозяйства</t>
  </si>
  <si>
    <t>Расходы на лесоохранные и лесовосстановительные мероприятия</t>
  </si>
  <si>
    <t>Капитальные вложения в объекты государственной (муниципальной) собственности</t>
  </si>
  <si>
    <t>Транспорт</t>
  </si>
  <si>
    <t>Основное мероприятие "Развитие авиации общего назначения"</t>
  </si>
  <si>
    <t>Реализация мероприятий, направленных на развитие авиации общего назначения</t>
  </si>
  <si>
    <t>Непрограммное направление в области дорожно-транспортного комплекса</t>
  </si>
  <si>
    <t>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t>
  </si>
  <si>
    <t>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t>
  </si>
  <si>
    <t>Расходы на обеспечение деятельности (оказания услуг) государственных учреждений</t>
  </si>
  <si>
    <t>Дорожное хозяйство (дорожные фонды)</t>
  </si>
  <si>
    <t>Основное мероприятие "Строительство автомобильных дорог и сооружений на них"</t>
  </si>
  <si>
    <t>Реализация мероприятий по строительству автомобильных дорог и сооружений на них</t>
  </si>
  <si>
    <t>Реализация мероприятий по реконструкции автомобильных дорог и сооружений на них</t>
  </si>
  <si>
    <t>Основное мероприятие "Проектно-изыскательские работы"</t>
  </si>
  <si>
    <t>Подготовка проектно-сметной документации на проведение работ по строительству, реконструкции, капитальному ремонту и ремонту автомобильных дорог и сооружений на них</t>
  </si>
  <si>
    <t>Основное мероприятие "Содержание автомобильных дорог и сооружений на них"</t>
  </si>
  <si>
    <t>Реализация мероприятий по содержанию автомобильных дорог и сооружений на них</t>
  </si>
  <si>
    <t>Оплата услуг по перевозке грузов и пассажиров</t>
  </si>
  <si>
    <t>Основное мероприятие "Обследование и диагностика автомобильных дорог и сооружений на них"</t>
  </si>
  <si>
    <t>Реализация мероприятий по обследованию и диагностике автомобильных дорог и сооружений на них</t>
  </si>
  <si>
    <t>Основное мероприятие "Государственная регистрация прав на объекты недвижимости дорожного хозяйства"</t>
  </si>
  <si>
    <t>Мероприятия по государственной регистрации прав на объекты недвижимости дорожного хозяйства</t>
  </si>
  <si>
    <t>Основное мероприятие "Управление дорожным хозяйством"</t>
  </si>
  <si>
    <t>Мероприятия по управлению дорожным хозяйством</t>
  </si>
  <si>
    <t>Ликвидация последствий от разрушений на объектах дорожно-транспортной инфраструктуры, вызванных гидрометеорологическими условиями</t>
  </si>
  <si>
    <t>Основное мероприятие "Строительный контроль и авторский надзор по строительству, реконструкции, капитальному ремонту и ремонту автомобильных дорог и сооружений на них"</t>
  </si>
  <si>
    <t>Мероприятия по строительному контролю и авторскому надзору по строительству, реконструкции, капитальному ремонту и ремонту автомобильных дорог и сооружений на них</t>
  </si>
  <si>
    <t>Региональный проект "Дорожная сеть"</t>
  </si>
  <si>
    <t>171R100000</t>
  </si>
  <si>
    <t>Реализация мероприятий, направленных на развитие системы предупреждения опасного поведения участников дорожного движения</t>
  </si>
  <si>
    <t>Нанесение дорожной разметки и установка дорожных знаков</t>
  </si>
  <si>
    <t>Государственная программа Республики Тыва "Комплексное развитие сельских территорий"</t>
  </si>
  <si>
    <t>Подпрограмма «Создание и развитие инфраструктуры на сельских территориях»</t>
  </si>
  <si>
    <t>Связь и информатика</t>
  </si>
  <si>
    <t>Подпрограмма «Развитие информационного общества в Республике Тыва на 2021-2025 годы»</t>
  </si>
  <si>
    <t>Основное мероприятие "Цифровое государственное управление"</t>
  </si>
  <si>
    <t>Перевод государственных и муниципальных услуг Республики Тыва в электронный вид</t>
  </si>
  <si>
    <t>Развитие Ситуационного центра Главы Республики Тыва</t>
  </si>
  <si>
    <t>Обеспечение функционирования региональной инфраструктуры электронного правительства</t>
  </si>
  <si>
    <t>Техническая поддержка и развитие ГИС «Единая система управления кадрами государственной гражданской службы Республики Тыва»</t>
  </si>
  <si>
    <t>Функционирование системы электронного документооборота и видеоконференцсвязи</t>
  </si>
  <si>
    <t>Внедрение информационных систем в деятельность органов исполнительной власти Республики Тыва</t>
  </si>
  <si>
    <t>Обновление и сопровождение информационных систем органов исполнительной власти Республики Тыва</t>
  </si>
  <si>
    <t>Основное мероприятие "Информационная инфраструктура"</t>
  </si>
  <si>
    <t>Развитие центра обработки данных в Республике Тыва</t>
  </si>
  <si>
    <t>Основное мероприятие "Информационная безопасность"</t>
  </si>
  <si>
    <t>Проведение модернизации системы защиты информации, в том числе аттестация рабочих мест</t>
  </si>
  <si>
    <t>Основное мероприятие "Развитие телекоммуникации и инфраструктуры электронного правительства"</t>
  </si>
  <si>
    <t>Обеспечение деятельности (оказание услуг) подведомственных учреждений информатизации и связи</t>
  </si>
  <si>
    <t>Основное мероприятие "Кадры для цифровой экономики"</t>
  </si>
  <si>
    <t>Обучение работающих специалистов, включая руководителей организаций и сотрудников органов власти и органов местного самоуправления, компетенциям и технологиям, востребованным в условиях цифровой экономики</t>
  </si>
  <si>
    <t>Основное мероприятие "Цифровые технологии"</t>
  </si>
  <si>
    <t>Внедрение цифровых технологий в экономике, социальной сфере, в том числе в сфере образования, здравоохранения</t>
  </si>
  <si>
    <t>Другие вопросы в области национальной экономики</t>
  </si>
  <si>
    <t>Подпрограмма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</si>
  <si>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Проведение работ по уничтожению зарослей дикорастущей конопли</t>
  </si>
  <si>
    <t xml:space="preserve"> Государственная программа Республики Тыва "Обеспечение жителей Республики Тыва доступным и комфортным жильем на 2021-2025 годы"</t>
  </si>
  <si>
    <t>Подпрограмма "Территориальное планирование и комплексное развитие территорий»</t>
  </si>
  <si>
    <t>Субсидии юридическим лицам на реализацию мероприятий по поставке оборудования, материалов для создания аварийного запаса и повышения энергетической эффективности</t>
  </si>
  <si>
    <t>Основное мероприятие "Прочие мероприятия"</t>
  </si>
  <si>
    <t>Субсидии ГАУ РТ "Центр энергосбережения и перспективного развития при Правительстве РТ"</t>
  </si>
  <si>
    <t>Основное мероприятие "Финансовая поддержка субъектов малого и среднего предпринимательства"</t>
  </si>
  <si>
    <t>Подпрограмма "Развитие международного, межрегионального сотрудничества и внешнеэкономической деятельности"</t>
  </si>
  <si>
    <t>Региональный проект "Создание благоприятных условий для осуществления деятельности самозанятыми гражданами"</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</si>
  <si>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t>
  </si>
  <si>
    <t>Региональный проект  "Создание условий для легкого старта и комфортного ведения бизнеса"</t>
  </si>
  <si>
    <t>Основное мероприятие "Увеличение совокупных поступлений в консолидированный бюджет республики от земельного налога, доходов от аренды и продажи земельных участков"</t>
  </si>
  <si>
    <t>Субсидии государственному бюджетному учреждению Республики Тыва "Центр государственной кадастровой оценки" на финансовое обеспечение государственного задания на оказание государственных услуг (выполнение работ)</t>
  </si>
  <si>
    <t>Расходы на обеспечение деятельности (оказание услуг) государственных учреждений в рамках мероприятий по национальной экономике</t>
  </si>
  <si>
    <t>Расходы на обеспечение деятельности (оказание услуг) государственных учреждений</t>
  </si>
  <si>
    <t>ЖИЛИЩНО-КОММУНАЛЬНОЕ ХОЗЯЙСТВО</t>
  </si>
  <si>
    <t>Жилищное хозяйство</t>
  </si>
  <si>
    <t>Подпрограмма «Создание условий для обеспечения доступным и комфортным жильем сельского населения»</t>
  </si>
  <si>
    <t>Обеспечение мероприятий по переселению граждан из аварийного жилищного фонда за счет средств Фонда содействия реформирования ЖКХ</t>
  </si>
  <si>
    <t>Обеспечение мероприятий по переселению граждан из аварийного жилищного фонда за счет средств республиканского бюджета</t>
  </si>
  <si>
    <t>Региональный проект "Обеспечение устойчивого сокращения непригодного для проживания жилищного фонда"</t>
  </si>
  <si>
    <t>320F300000</t>
  </si>
  <si>
    <t>Обеспечение мероприятий по переселению граждан из аварийного жилищного фонда за счет средств Фонда содействия реформированию ЖКХ</t>
  </si>
  <si>
    <t>320F367483</t>
  </si>
  <si>
    <t>320F367484</t>
  </si>
  <si>
    <t>Непрограммное направление в области жилищно-коммунального хозяйства</t>
  </si>
  <si>
    <t>Расходы на обеспечение деятельности (оказание услуг) государственных учреждений в рамках мероприятий по жилищно-коммунальному хозяйству</t>
  </si>
  <si>
    <t>Реализация региональной программы по проведению капитального ремонта общего имущества в многоквартирных домах в Республики Тыва</t>
  </si>
  <si>
    <t>Обеспечение мероприятий по капитальному ремонту многоквартирных домов за счет средств республиканского бюджета</t>
  </si>
  <si>
    <t>Коммунальное хозяйство</t>
  </si>
  <si>
    <t>Государственная программа Республики Тыва "Повышение эффективности и надежности функционирования жилищно­коммунального хозяйства Республики Тыва на 2014-2025 годы"</t>
  </si>
  <si>
    <t>Подпрограмма «Комплексное развитие и модернизация систем коммунальной инфраструктуры Республики Тыва на 2014 - 2025 годы»</t>
  </si>
  <si>
    <t>Обеспечение мероприятий по комплексному развитию систем коммунальной инфраструктуры строящихся объектов (домов)</t>
  </si>
  <si>
    <t>Подпрограмма «Обеспечение организаций жилищно-коммунального хозяйства Республики Тыва специализированной техникой на 2014 - 2025 годы»</t>
  </si>
  <si>
    <t>Подпрограмма "Чистая вода на 2019 - 2024 годы"</t>
  </si>
  <si>
    <t>Строительство и реконструкция (модернизация) объектов питьевого водоснабжения</t>
  </si>
  <si>
    <t>055F500000</t>
  </si>
  <si>
    <t>055F552430</t>
  </si>
  <si>
    <t>Благоустройство</t>
  </si>
  <si>
    <t>Основное мероприятие "Благоустройство сельских территорий"</t>
  </si>
  <si>
    <t>Благоустройство сельских территорий</t>
  </si>
  <si>
    <t>Государственная программа Республики Тыва "Формирование современной городской среды на 2018-2024 годы"</t>
  </si>
  <si>
    <t>Региональный проект "Формирование комфортной городской среды"</t>
  </si>
  <si>
    <t>330F200000</t>
  </si>
  <si>
    <t>Реализация программ формирования современной городской среды</t>
  </si>
  <si>
    <t>330F255550</t>
  </si>
  <si>
    <t>Другие вопросы в области жилищно-коммунального хозяйства</t>
  </si>
  <si>
    <t>Расходы на выплаты по оплате труда работников обеспечивающих деятельность органов государственной власти</t>
  </si>
  <si>
    <t>ОХРАНА ОКРУЖАЮЩЕЙ СРЕДЫ</t>
  </si>
  <si>
    <t>Охрана объектов растительного и животного мира и среды их обитания</t>
  </si>
  <si>
    <t>Подпрограмма «Охрана и воспроизводство объектов животного мира в Республике Тыва»</t>
  </si>
  <si>
    <t>Основное мероприятие "Укрепление материально-технической базы "</t>
  </si>
  <si>
    <t>Основное мероприятие "Сохранение биоразнообразия и развитие особо охраняемых природных территорий регионального значения Республики Тыва"</t>
  </si>
  <si>
    <t>Создание инфраструктуры для экологического туризма на территории особо охраняемых природных территорий регионального значения</t>
  </si>
  <si>
    <t>Государственная программа Республики Тыва "Обращение с отходами производства и потребления, в том числе с твердыми коммунальными отходами, в Республике Тыва на 2018-2026 годы"</t>
  </si>
  <si>
    <t>Непрограммное направление в области охраны объектов растительного и животного мира и среды их обитания</t>
  </si>
  <si>
    <t>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(муниципального) задания на оказание государственных (муниципальных) услуг (выполнение работ)</t>
  </si>
  <si>
    <t>Непрограммное направление в области охраны окружающей среды и природопользования</t>
  </si>
  <si>
    <t>Расходы на обеспечение деятельности (оказание услуг) государственных учреждений в рамках мероприятий по охране окружающей среды</t>
  </si>
  <si>
    <t>ОБРАЗОВАНИЕ</t>
  </si>
  <si>
    <t>Дошкольное образование</t>
  </si>
  <si>
    <t>Подпрограмма  "Развитие дошкольного образования"</t>
  </si>
  <si>
    <t>Основное мероприятие "Обеспечение равного доступа населения к качественным услугам дошкольного образования детей: модернизация содержания дошкольного образования и образовательной среды для формирования у обучающихся социальных компетенций и духовно-нравственных ценностей и обеспечения готовности к обучению в школе"</t>
  </si>
  <si>
    <t>Субсидии частным дошкольным образовательным организациям, осуществляющим образовательную деятельность по образовательным программам дошкольного образования</t>
  </si>
  <si>
    <t>071017602У</t>
  </si>
  <si>
    <t>071P200000</t>
  </si>
  <si>
    <t>071P252530</t>
  </si>
  <si>
    <t>Общее образование</t>
  </si>
  <si>
    <t>Государственная программа Республики Тыва "Социальная поддержка граждан в Республике Тыва на 2021 - 2023 годы"</t>
  </si>
  <si>
    <t>Подпрограмма «Социальная защита семьи и детей в Республике Тыва на 2021 – 2023 годы»</t>
  </si>
  <si>
    <t>Основное мероприятие "О мерах по улучшению социального обслуживания семей и детей, находящихся в трудной жизненной ситуации, в Республике Тыва на 2021 – 2023 годы"</t>
  </si>
  <si>
    <t>Содержание организаций, оказывающих социальные услуги семьям, детям, находящимся в трудной жизненной ситуации</t>
  </si>
  <si>
    <t>Подпрограмма  "Развитие общего образования"</t>
  </si>
  <si>
    <t>Основное мероприятие "Развитие системы содержания и обучения детей в общеобразовательных организациях Республики Тыва"</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</si>
  <si>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(Агролицей)</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</si>
  <si>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(СОШ №10)</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</si>
  <si>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(Государственный лицей)</t>
  </si>
  <si>
    <t>Обеспечение доступности общего и специального (коррекционного) образования в образовательных организациях (школы-интернаты)</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</si>
  <si>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(Аграрная школа-интернат)</t>
  </si>
  <si>
    <t>072017602У</t>
  </si>
  <si>
    <t>Основное мероприятие "Совершенствование организации школьного питания в Республике Тыва"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</si>
  <si>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</si>
  <si>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07202R3040</t>
  </si>
  <si>
    <t>Основное мероприятие "Совершенствование системы общего образования в Республике Тыва"</t>
  </si>
  <si>
    <t>Комплекс мер по модернизации региональной системы общего образования</t>
  </si>
  <si>
    <t>Основное мероприятие "Реализация моделей получения качественного общего образования детьми-инвалидами и лицами с ограниченными возможностями здоровья"</t>
  </si>
  <si>
    <t>Обучение, воспитание детей-инвалидов на дому</t>
  </si>
  <si>
    <t>Основное мероприятие "Социальные гарантии работникам образования"</t>
  </si>
  <si>
    <t>Поощрение лучших учителей</t>
  </si>
  <si>
    <t>07208R3030</t>
  </si>
  <si>
    <t>Региональный проект "Современная школа"</t>
  </si>
  <si>
    <t>Региональный проект "Успех каждого ребенка"</t>
  </si>
  <si>
    <t>Подпрограмма "Профессиональное искусство"</t>
  </si>
  <si>
    <t>Основное мероприятие "Образование в сфере культуры и искусства"</t>
  </si>
  <si>
    <t>Обеспечение деятельности подведомственных учреждений общего образования</t>
  </si>
  <si>
    <t>Дополнительное образование детей</t>
  </si>
  <si>
    <t>Подпрограмма  "Развитие дополнительного образования детей"</t>
  </si>
  <si>
    <t>Содержание организаций дополнительного образования детей</t>
  </si>
  <si>
    <t>Региональный проект "Цифровая образовательная среда"</t>
  </si>
  <si>
    <t>Среднее профессиональное образование</t>
  </si>
  <si>
    <t>Подпрограмма  "Развитие среднего профессионального образования"</t>
  </si>
  <si>
    <t>Основное мероприятие "Обеспечение доступности населения к услугам среднего профессионального образования"</t>
  </si>
  <si>
    <t>Субсидии бюджетным учреждениям  среднего профессионального образования на финансовое обеспечение государственного задания на оказание государственных услуг (выполнение работ)</t>
  </si>
  <si>
    <t>Основное мероприятие "Создание условий для развития воспитания и социализации молодежи"</t>
  </si>
  <si>
    <t>Обеспечение деятельности подведомственных учреждений средне-специального образования</t>
  </si>
  <si>
    <t>Государственная программа Республики Тыва "Развитие здравоохранения Республики Тыва на 2018 - 2025 годы"</t>
  </si>
  <si>
    <t>Подпрограмма "Развитие кадровых ресурсов в здравоохранении"</t>
  </si>
  <si>
    <t>Развитие среднего профессионального образования в сфере здравоохранения. (стипендии)</t>
  </si>
  <si>
    <t>Государственная программа Республики Тыва "Развитие физической культуры и спорта до 2025 года"</t>
  </si>
  <si>
    <t>Основное мероприятие "Создание условий для подготовки специалистов со средним профессиональным образованием в сфере физической культуры и спорта"</t>
  </si>
  <si>
    <t>Субсидии государственному бюджетному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(ГБПОУ РТ "Училище олимпийского резерва" (техникум)</t>
  </si>
  <si>
    <t>Профессиональная подготовка, переподготовка и повышение квалификации</t>
  </si>
  <si>
    <t>Основное мероприятие "Развитие кадрового потенциала системы общего образования"</t>
  </si>
  <si>
    <t>Субсидии автономным учреждениям профессиональной подготовки, переподготовки и повышения квалификации на финансовое обеспечение государственного задания на оказание государственных услуг (выполнение работ)</t>
  </si>
  <si>
    <t>Подготовка кадров средних медицинских работников</t>
  </si>
  <si>
    <t>Молодежная политика</t>
  </si>
  <si>
    <t>Основное мероприятие "Организация отдыха и оздоровления детей, находящихся в трудной жизненной ситуации, на 2021 – 2023 годы"</t>
  </si>
  <si>
    <t>Проведение оздоровительной кампании детей, находящихся в трудной жизненной ситуации, на базе центров социальной помощи семье и детям и других типов лагерей</t>
  </si>
  <si>
    <t>Подпрограмма  "Отдых и оздоровление детей"</t>
  </si>
  <si>
    <t>Подпрограмма «Развитие медицинской реабилитации и санаторно­курортного лечения, в том числе детей»</t>
  </si>
  <si>
    <t>Оздоровление детей, находящихся на диспансерном наблюдении в медицинских организациях, в условиях санаторно-курортных учреждений</t>
  </si>
  <si>
    <t>Реализация мероприятий по развитию молодежного предпринимательства</t>
  </si>
  <si>
    <t>Реализация мероприятий в области молодежной политики</t>
  </si>
  <si>
    <t>Прикладные научные исследования в области образования</t>
  </si>
  <si>
    <t>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(выполнение работ) (ИРНШ)</t>
  </si>
  <si>
    <t>Другие вопросы в области образования</t>
  </si>
  <si>
    <t>На софинансирование расходов муниципальных образований по оплате труда и начислений работников централизованных бухгалтерских служб</t>
  </si>
  <si>
    <t>Субсидии бюджетным учреждениям по хозяйственному управлению по обслуживанию государственных образовательных организаций</t>
  </si>
  <si>
    <t>Основное мероприятие "Развитие системы обеспечения психологического здоровья детей и подростков"</t>
  </si>
  <si>
    <t>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(выполнение работ) (ЦДКиПС)</t>
  </si>
  <si>
    <t>Основное мероприятие "Выявление, развитие и поддержка одаренных детей и молодежи"</t>
  </si>
  <si>
    <t>Государственная поддержка талантливой молодежи</t>
  </si>
  <si>
    <t>Мероприятия по обеспечению прозрачности системы образования</t>
  </si>
  <si>
    <t>Единовременные выплаты учителям</t>
  </si>
  <si>
    <t>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(выполнение работ) (РЦРВ)</t>
  </si>
  <si>
    <t>Подпрограмма  "Безопасность образовательных организаций"</t>
  </si>
  <si>
    <t>Повышение уровня пожарной защиты и безопасности в образовательных организациях, в частности в социально значимых объектах</t>
  </si>
  <si>
    <t>Подпрограмма  "В каждой семье - не менее одного ребенка с высшим образованием на 2014 - 2025 годы"</t>
  </si>
  <si>
    <t>Социальная поддержка одаренных детей при обучении в высших учебных заведениях страны</t>
  </si>
  <si>
    <t>Обеспечение деятельности подведомственных учреждений дополнительного образования</t>
  </si>
  <si>
    <t>Государственная программа Республики Тыва "Развитие государственных языков Республики Тыва на 2021-2024 годы"</t>
  </si>
  <si>
    <t>Подпрограмма «Развитие и распространение русского языка как основы гражданской самоидентичности и языка международного диалога»</t>
  </si>
  <si>
    <t>Основное мероприятие "Совершенствование условий для полноценного функционирования и развития русского языка как государственного языка  Российской Федерации и как языка межнационального общения народов России"</t>
  </si>
  <si>
    <t>Повышение квалификации гражданских государственных и муниципальных служащих</t>
  </si>
  <si>
    <t>Подпрограмма "Развитие тувинского языка"</t>
  </si>
  <si>
    <t>Основное мероприятие "Создание условий для функционирования тувинского языка как государственного языка Республики Тыва на 2021-2024 годы"</t>
  </si>
  <si>
    <t>Основное мероприятие "Совершенствование форм и методов работы по патриотическому воспитанию граждан"</t>
  </si>
  <si>
    <t>Содержание центра военно-патриотического воспитания молодежи "Авангард"</t>
  </si>
  <si>
    <t>Основное мероприятие "Военно-патриотическое воспитание детей и молодежи, развитие практики шефства воинских частей над образовательными организациями Республики Тыва"</t>
  </si>
  <si>
    <t>Содержание подведомственного учреждения</t>
  </si>
  <si>
    <t>Основное мероприятие "Совершенствование форм, методов работы по профилактике правонарушений среди несовершеннолетних и профилактике детского дорожно-транспортного травматизма"</t>
  </si>
  <si>
    <t>Реализация мероприятий по совершенствованию форм и методов работы по профилактике детского дорожно-транспортного травматизма</t>
  </si>
  <si>
    <t>Непрограммное направление в области образования</t>
  </si>
  <si>
    <t>Расходы на прочие мероприятия в области образования</t>
  </si>
  <si>
    <t>Расходы на обеспечение деятельности (оказание услуг) государственных учреждений образования</t>
  </si>
  <si>
    <t>КУЛЬТУРА, КИНЕМАТОГРАФИЯ</t>
  </si>
  <si>
    <t>Культура</t>
  </si>
  <si>
    <t>Подпрограмма  "Наследие"</t>
  </si>
  <si>
    <t>Основное мероприятие "Развитие музейного дела"</t>
  </si>
  <si>
    <t>Обеспечение деятельности (оказание услуг) подведомственных учреждений культуры</t>
  </si>
  <si>
    <t>Основное мероприятие "Развитие библиотечного дела"</t>
  </si>
  <si>
    <t>Обеспечение деятельности подведомственных учреждений культуры</t>
  </si>
  <si>
    <t>Основное мероприятие "Развитие народного творчества, культурно-досуговой и научно-исследовательской деятельности"</t>
  </si>
  <si>
    <t>081A100000</t>
  </si>
  <si>
    <t>081A154540</t>
  </si>
  <si>
    <t>Государственная поддержка отрасли культуры</t>
  </si>
  <si>
    <t>081A155190</t>
  </si>
  <si>
    <t>Основное мероприятие "Развитие театрального искусства. Развитие исполнительских искусств, поддержка современного изобразительного искусства"</t>
  </si>
  <si>
    <t>Обеспечение деятельности  подведомственных учреждений культуры</t>
  </si>
  <si>
    <t>Поддержка творческой деятельности и техническое оснащение детских и кукольных театров</t>
  </si>
  <si>
    <t>08201R5170</t>
  </si>
  <si>
    <t>Подпрограмма "Социально-творческий заказ"</t>
  </si>
  <si>
    <t>Основное мероприятие "Мероприятия по реализации социально-творческого заказа"</t>
  </si>
  <si>
    <t>Реализация мероприятий губернаторского проекта в сфере культуры</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</si>
  <si>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</si>
  <si>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08301R4660</t>
  </si>
  <si>
    <t>Обеспечение развития и укрепления материально-технической базы домов культуры в населенных пунктах с числом жителей до 50 тысяч человек</t>
  </si>
  <si>
    <t>08301R4670</t>
  </si>
  <si>
    <t>083A100000</t>
  </si>
  <si>
    <t xml:space="preserve">Реализация мероприятий регионального проекта "Культурная среда" </t>
  </si>
  <si>
    <t>083A200000</t>
  </si>
  <si>
    <t>Реализация мероприятий регионального проекта "Творческие люди"</t>
  </si>
  <si>
    <t>Подпрограмма «Профилактика пьянства, алкоголизма и их медико-социальных последствий на территории Республики Тыва»</t>
  </si>
  <si>
    <t>Мероприятия, направленные на формирование здорового образа жизни у населения, включая сокращение потребления алкоголя и табака</t>
  </si>
  <si>
    <t>Государственная программа Республики Тыва "Доступная среда на 2021-2025 годы"</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</si>
  <si>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</si>
  <si>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Реализация мероприятий в сфере обеспечения доступности в приоритетных сферах жизнедеятельности инвалидов и других маломобильных групп населения</t>
  </si>
  <si>
    <t>Государственная программа Республики Тыва "Реализация государственной национальной политики Российской Федерации в Республике Тыва на 2021­2023 годы"</t>
  </si>
  <si>
    <t>Основное мероприятие "Укрепление гражданского единства и этнокультурное развитие народов, проживающих на территории Республики Тыва"</t>
  </si>
  <si>
    <t>27001R5160</t>
  </si>
  <si>
    <t>Основное мероприятие "Поддержка коренных малочисленных народов Севера , Сибири и Дальнего Востока Российской Федерации, проживающих на территории Республики Тыва"</t>
  </si>
  <si>
    <t>27004R5150</t>
  </si>
  <si>
    <t>Основное мероприятие "Развитие институтов гражданского общества Республики Тыва"</t>
  </si>
  <si>
    <t>Реализация мероприятий  по развитию институтов гражданского общества Республики Тыва</t>
  </si>
  <si>
    <t>Осуществление иных мероприятий по переданным полномочиям Российской Федерации</t>
  </si>
  <si>
    <t>Другие вопросы в области культуры, кинематографии</t>
  </si>
  <si>
    <t>Внепрограммные мероприятия по обеспечению деятельности подведомственных учреждений культуры</t>
  </si>
  <si>
    <t>ЗДРАВООХРАНЕНИЕ</t>
  </si>
  <si>
    <t>Стационарная медицинская помощь</t>
  </si>
  <si>
    <t>Подпрограмма  "Совершенствование оказания медицинской помощи, включая профилактику заболеваний и формирование здорового образа жизни"</t>
  </si>
  <si>
    <t>Субсидии бюджетным учреждениям здравоохранения на оказание медицинской помощи в круглосуточном стационаре</t>
  </si>
  <si>
    <t>Основное мероприятие "Реализация мероприятий подпрограммы"</t>
  </si>
  <si>
    <t>Подпрограмма «Первичная, вторичная, третичная профилактика заболеваний наркологического профиля»</t>
  </si>
  <si>
    <t>Организационные мероприятия по созданию трехуровневой системы оказания наркологической помощи (ГБУЗ РТ Наркодиспансер)</t>
  </si>
  <si>
    <t>Амбулаторная помощь</t>
  </si>
  <si>
    <t>091N100000</t>
  </si>
  <si>
    <t>Медицинская помощь в дневных стационарах всех типов</t>
  </si>
  <si>
    <t>Субсидии бюджетным учреждениям здравоохранения по оказанию медицинской помощи в дневном стационаре</t>
  </si>
  <si>
    <t>Скорая медицинская помощь</t>
  </si>
  <si>
    <t>Обеспечение закупки авиационных работ в целях оказания медицинской помощи</t>
  </si>
  <si>
    <t>091N155540</t>
  </si>
  <si>
    <t>Санаторно-оздоровительная помощь</t>
  </si>
  <si>
    <t>Субсидии бюджетным учреждениям здравоохранения (ГБУЗ РТ "Противотуберкулезный  санаторий Балгазын")</t>
  </si>
  <si>
    <t>Заготовка, переработка, хранение и обеспечение безопасности донорской крови и ее компонентов</t>
  </si>
  <si>
    <t>Субсидии бюджетным учреждениям здравоохранения (ГБУЗ РТ "Станция переливания крови")</t>
  </si>
  <si>
    <t>Другие вопросы в области здравоохранения</t>
  </si>
  <si>
    <t>Субсидии подведомственным бюджетным учреждениям здравоохранения (прочие)</t>
  </si>
  <si>
    <t>Субсидия на закупку оборудования и расходных материалов для неонатального и аудиологического скрининга</t>
  </si>
  <si>
    <t>Централизованные расходы на текущий и капитальный ремонт, приобретение строительных материалов учреждений здравоохранения</t>
  </si>
  <si>
    <t>Централизованные расходы на отправку больных на лечение за пределы республики</t>
  </si>
  <si>
    <t xml:space="preserve">Централизованные расходы на приобретение медикаментов </t>
  </si>
  <si>
    <t>Реализация отдельных полномочий в области лекарственного обеспечения</t>
  </si>
  <si>
    <t>09100R2010</t>
  </si>
  <si>
    <t>09100R2020</t>
  </si>
  <si>
    <t>Региональный проект "Борьба с сердечно-сосудистыми заболеваниями"</t>
  </si>
  <si>
    <t>091N200000</t>
  </si>
  <si>
    <t>Оснащение оборудованием региональных сосудистых центров и первичных сосудистых отделений</t>
  </si>
  <si>
    <t>091N251920</t>
  </si>
  <si>
    <t>091N255860</t>
  </si>
  <si>
    <t>Региональный проект "Борьба с онкологическими заболеваниями"</t>
  </si>
  <si>
    <t>091N300000</t>
  </si>
  <si>
    <t>091N351900</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</si>
  <si>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</si>
  <si>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091P300000</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</si>
  <si>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</si>
  <si>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091P354680</t>
  </si>
  <si>
    <t>Региональный проект "Формирование системы мотивации граждан к здоровому образу жизни, включая здоровое питание и отказ от вредных привычек"</t>
  </si>
  <si>
    <t>091P400000</t>
  </si>
  <si>
    <t>091P452810</t>
  </si>
  <si>
    <t>Централизованные расходы на курсовые и сертификационные мероприятия</t>
  </si>
  <si>
    <t>Подпрограмма "Информационные технологии в здравоохранении"</t>
  </si>
  <si>
    <t>095N700000</t>
  </si>
  <si>
    <t>095N751140</t>
  </si>
  <si>
    <t>Подпрограмма «Государственная поддержка спортсменов Республики Тыва, входящих в состав сборной команды России по олимпийским, паралимпийским видам спорта, а также по видам спорта Всемирной летней Универсиады на 2021-2025 годы»</t>
  </si>
  <si>
    <t>Основное мероприятие "Проведение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</si>
  <si>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"Центр спортивной подготовки сборных команд Республики Тыва")</t>
  </si>
  <si>
    <t>Подпрограмма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</si>
  <si>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Раннее выявление потребителей психотропных веществ среди несовершеннолетних и работников опасных производств</t>
  </si>
  <si>
    <t>СОЦИАЛЬНАЯ ПОЛИТИКА</t>
  </si>
  <si>
    <t>Пенсионное обеспечение</t>
  </si>
  <si>
    <t>Непрограммное направление в области социальной политики</t>
  </si>
  <si>
    <t>Выплата пенсий по государственному пенсионному обеспечению</t>
  </si>
  <si>
    <t>Социальное обслуживание населения</t>
  </si>
  <si>
    <t>Подпрограмма "Социальная поддержка и обслуживание граждан пожилого возраста и инвалидов в Республике Тыва на 2021 - 2023 годы"</t>
  </si>
  <si>
    <t>Основное мероприятие "Меры по созданию системы долговременного ухода за гражданами пожилого возраста и инвалидами"</t>
  </si>
  <si>
    <t>Содержание стационарных организаций социального обслуживания граждан пожилого возраста и инвалидов</t>
  </si>
  <si>
    <t>Содержание комплексного центра социального обслуживания населения</t>
  </si>
  <si>
    <t>Социальное обеспечение населения</t>
  </si>
  <si>
    <t>Подпрограмма  "Предоставление мер социальной поддержки отдельным категориям граждан в Республике Тыва на 2021 - 2023 годы"</t>
  </si>
  <si>
    <t>Основное мероприятие "Предоставление мер социальной поддержки отдельным категориям граждан"</t>
  </si>
  <si>
    <t>Осуществление полномочий по обеспечению жильем отдельных категорий граждан, установленных Федеральным законом от 12 января 1995 года №5-ФЗ "О ветеранах"</t>
  </si>
  <si>
    <t>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</si>
  <si>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01101R4040</t>
  </si>
  <si>
    <t>Компенсация отдельным категориям граждан оплаты взноса на капитальный ремонт общего имущества в многоквартирном доме</t>
  </si>
  <si>
    <t>01101R4620</t>
  </si>
  <si>
    <t>Основное мероприятие "Меры по укреплению здоровья пожилых людей, увеличению периода активного долголетия и продолжительности здоровой жизни"</t>
  </si>
  <si>
    <t>Организация мероприятий по оказанию социальной поддержки отдельным категориям граждан</t>
  </si>
  <si>
    <t>Основное мероприятие "Дети Тувы на 2021 – 2023 годы"</t>
  </si>
  <si>
    <t>Реализация основных мероприятий "Дети Тувы на 2021-2023 годы"</t>
  </si>
  <si>
    <t>Основное мероприятие "Социальная защита отдельных категорий граждан и семей с детьми в Республике Тыва на 2021 – 2023 годы"</t>
  </si>
  <si>
    <t>Выплаты денежных средств на содержание детей в семьях опекунов (попечителей), в приемных семьях и вознаграждения, причитающегося приемным родителям</t>
  </si>
  <si>
    <t>Региональный проект "Финансовая поддержка семей при рождении детей"</t>
  </si>
  <si>
    <t>015P100000</t>
  </si>
  <si>
    <t>Социальная поддержка многодетных семей ("Социальный уголь")</t>
  </si>
  <si>
    <t>015P189092</t>
  </si>
  <si>
    <t>Подпрограмма "Обеспечение социальной поддержки безработных граждан"</t>
  </si>
  <si>
    <t>Основное мероприятие "Выплата пособия по безработице"</t>
  </si>
  <si>
    <t>Обеспечение питанием беременных женщин, кормящих матерей и детей до 3-х лет</t>
  </si>
  <si>
    <t xml:space="preserve">Обеспечение необходимыми лекарственными препаратами </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</si>
  <si>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</si>
  <si>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t>
  </si>
  <si>
    <t>09300R1380</t>
  </si>
  <si>
    <t>Подпрограмма "Организация обязательного медицинского страхования граждан Республики Тыва"</t>
  </si>
  <si>
    <t>Медицинское страхование неработающего населения</t>
  </si>
  <si>
    <t>Подпрограмма "Развитие ипотечного жилищного кредитования в Республике Тыва"</t>
  </si>
  <si>
    <t>Субсидии гражданам на приобретение жилья</t>
  </si>
  <si>
    <t>Основное мероприятие "Улучшение жилищных условий граждан, проживающих на сельских территориях"</t>
  </si>
  <si>
    <t>Охрана семьи и детства</t>
  </si>
  <si>
    <t>Выплата материальной помощи на ремонт жилого помещения детям-сиротам, детям, оставшимся без попечения родителей, на территории Республики Тыва</t>
  </si>
  <si>
    <t>01503R3020</t>
  </si>
  <si>
    <t>Формирование специализированного жилищного фонда для детей-сирот и детей, оставшихся без попечения родителей, лиц из их числа по договорам найма специализированных жилых помещений</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</si>
  <si>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</si>
  <si>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015P150840</t>
  </si>
  <si>
    <t>Расходы на выплату регионального материнского капитала в соответствии с Законом Республики Тыва от 28 октября 2011 г. № 937 ВХ-1 "О мерах социальной поддержки отдельных категорий семей в Республике Тыва"</t>
  </si>
  <si>
    <t>015P189050</t>
  </si>
  <si>
    <t>Единовременная выплата при рождении одновременно двух и более детей</t>
  </si>
  <si>
    <t>015P189100</t>
  </si>
  <si>
    <t>Подпрограмма "Обеспечение жильем молодых семей в Республике Тыва"</t>
  </si>
  <si>
    <t>Реализация мероприятий по обеспечению жильем молодых семей</t>
  </si>
  <si>
    <t>16300R4970</t>
  </si>
  <si>
    <t>Реализация Указа Главы-Председателя Правительства Республики Тыва от 09 июня 2012 г. №178 "Об увековечивании памяти десантников-пожарных Тувинской базы авиационной охраны лесов от пожаров, погибших при исполнении служебного долга по тушению крупного лесного пожара в Барун-Хемчикском лесничестве 6 июня 2012 года, и о мерах по социальной поддержке их семей"</t>
  </si>
  <si>
    <t>Другие вопросы в области социальной политики</t>
  </si>
  <si>
    <t>012P300000</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</si>
  <si>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</si>
  <si>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012P351210</t>
  </si>
  <si>
    <t>Обеспечение информационными системами в области социальной политики</t>
  </si>
  <si>
    <t>Расходы на обеспечение деятельности (оказание услуг) государственных учреждений социальной политики</t>
  </si>
  <si>
    <t>86000R2990</t>
  </si>
  <si>
    <t>ФИЗИЧЕСКАЯ КУЛЬТУРА И СПОРТ</t>
  </si>
  <si>
    <t>Физическая культура</t>
  </si>
  <si>
    <t>Подпрограмма «Развитие массовой физической культуры и спорта высших достижений в Республике Тыва на 2021-2025 годы»</t>
  </si>
  <si>
    <t>Мероприятия по привлечению населения к занятиям физической культурой и массовым спортом</t>
  </si>
  <si>
    <t>Основное мероприятие "Развитие и совершенствование спортивной инфраструктуры и материально-технической базы для занятий физической культурой и спортом"</t>
  </si>
  <si>
    <t>Строительство спортивного зала ангарного типа в муниципальных образованиях Республики Тыва</t>
  </si>
  <si>
    <t xml:space="preserve"> Основное мероприятие "Капитальный ремонт и реконструкция спортивных сооружений"</t>
  </si>
  <si>
    <t>Массовый спорт</t>
  </si>
  <si>
    <t>Подпрограмма "Подготовка спортивного резерва в Республике Тыва на 2021 - 2025 годы"</t>
  </si>
  <si>
    <t xml:space="preserve">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t>
  </si>
  <si>
    <t>112P500000</t>
  </si>
  <si>
    <t>Оснащение объектов спортивной инфраструктуры спортивно-технологическим оборудованием</t>
  </si>
  <si>
    <t>112P552280</t>
  </si>
  <si>
    <t>Основное мероприятие "Государственная поддержка на развитие видов спорта в Республике Тыва"</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</si>
  <si>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(ГАУ РТ СШ "Субедей")</t>
  </si>
  <si>
    <t>Основное мероприятие "Управление развитием отрасли физической культуры и спорта"</t>
  </si>
  <si>
    <t>Финансовое обеспечение государственного задания на оказание государственных услуг (выполнение работ) (ГБУ "Управление спортмероприятий"</t>
  </si>
  <si>
    <t>Спорт высших достижений</t>
  </si>
  <si>
    <t>Основное мероприятие "Поддержка и развитие детско-юношеского и студенческого спорта как базы для подготовки спортивного резерва"</t>
  </si>
  <si>
    <t>Финансовое обеспечение лиц (сборных команд Республики Тыва), участвовавших в спортивных соревнованиях</t>
  </si>
  <si>
    <t>Основное мероприятие "Совершенствование системы спортивной подготовки в организациях Республики Тыва"</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</si>
  <si>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</si>
  <si>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112P550810</t>
  </si>
  <si>
    <t>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t>
  </si>
  <si>
    <t>116P500000</t>
  </si>
  <si>
    <t>Приобретение спортивного оборудования и инвентаря для приведения организаций спортивной подготовки в нормативное состояние</t>
  </si>
  <si>
    <t>116P552290</t>
  </si>
  <si>
    <t>Другие вопросы в области физической культуры и спорта</t>
  </si>
  <si>
    <t>СРЕДСТВА МАССОВОЙ ИНФОРМАЦИИ</t>
  </si>
  <si>
    <t>Телевидение и радиовещание</t>
  </si>
  <si>
    <t>Основное мероприятие "Материально-техническое оснащение учреждений книгоиздания, полиграфии и средств массовой информации"</t>
  </si>
  <si>
    <t>Обеспечение деятельности (оказание услуг) подведомственных учреждений средств массовой информации</t>
  </si>
  <si>
    <t>Периодическая печать и издательства</t>
  </si>
  <si>
    <t>Основное мероприятие "Реализация комплексной информационной кампании, направленной на повышение открытости Республики Тыва"</t>
  </si>
  <si>
    <t>Проведение конкурса проектов средств массовой информации Республики Тыва на гранты Главы Республики Тыва</t>
  </si>
  <si>
    <t>ОБСЛУЖИВАНИЕ ГОСУДАРСТВЕННОГО (МУНИЦИПАЛЬНОГО) ДОЛГА</t>
  </si>
  <si>
    <t>Обслуживание государственного (муниципального) внутреннего долга</t>
  </si>
  <si>
    <t>Подпрограмма "Управление государственным долгом Республики Тыва"</t>
  </si>
  <si>
    <t>Планирование расходов на обслуживание государственного долга</t>
  </si>
  <si>
    <t>Обслуживание государственного (муниципального) долга</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</si>
  <si>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</si>
  <si>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</si>
  <si>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Подпрограмма  "Повышение устойчивости исполнения местных бюджетов в Республике Тыва"</t>
  </si>
  <si>
    <t>Основное мероприятие "Формирование и распределение Регионального фонда финансовой поддержки муниципальных районов (городских округов)"</t>
  </si>
  <si>
    <t>Дотации на выравнивание бюджетной обеспеченности</t>
  </si>
  <si>
    <t>Иные дотации</t>
  </si>
  <si>
    <t>Дотации на поддержку мер по обеспечению сбалансированности бюджетов</t>
  </si>
  <si>
    <t>Прочие межбюджетные трансферты общего характера</t>
  </si>
  <si>
    <t>Основное мероприятие "Формирование и распределение Регионального фонда финансовой поддержки поселений)"</t>
  </si>
  <si>
    <t>Приложение 6</t>
  </si>
  <si>
    <t>ВЕДОМСТВЕННАЯ СТРУКТУРА РАСХОДОВ РЕСПУБЛИКАНСКОГО</t>
  </si>
  <si>
    <t>Мин</t>
  </si>
  <si>
    <t>Служба государственной жилищной инспекции и строительного надзора Республики Тыва</t>
  </si>
  <si>
    <t>Верховный Хурал (парламент) Республики Тыва</t>
  </si>
  <si>
    <t>Министерство Республики Тыва по регулированию контрактной системы в сфере закупок</t>
  </si>
  <si>
    <t>Министерство экономического развития и промышленности Республики Тыва</t>
  </si>
  <si>
    <t>Счетная палата Республики Тыва</t>
  </si>
  <si>
    <t>Избирательная комиссия Республики Тыва</t>
  </si>
  <si>
    <t>Министерство дорожно-транспортного комплекса Республики Тыва</t>
  </si>
  <si>
    <t>Министерство здравоохранения  Республики Тыва</t>
  </si>
  <si>
    <t>Управление по вопросам противодействия коррупции Республики Тыва</t>
  </si>
  <si>
    <t>Министерство жилищно-коммунального хозяйства Республики Тыва</t>
  </si>
  <si>
    <t>Министерство образования Республики Тыва</t>
  </si>
  <si>
    <t>Управление делами Правительства Республики Тыва</t>
  </si>
  <si>
    <t>Министерство цифрового развития Республики Тыва</t>
  </si>
  <si>
    <t>ИСПОЛНЕНИЕ</t>
  </si>
  <si>
    <t>№ п/п</t>
  </si>
  <si>
    <t>Наименование объекта и его местонахождение</t>
  </si>
  <si>
    <t xml:space="preserve">Государственная программа </t>
  </si>
  <si>
    <t>в том числе</t>
  </si>
  <si>
    <t>ФБ</t>
  </si>
  <si>
    <t>РБ</t>
  </si>
  <si>
    <t>Развитие образования и науки на 2014-2025 годы</t>
  </si>
  <si>
    <t>Повышение эффективности и надежности функционирования жилищно-коммунального хозяйства Республики Тыва на 2014-2025 годы</t>
  </si>
  <si>
    <t xml:space="preserve">Комплексное развитие сельских территорий </t>
  </si>
  <si>
    <t>Социальная поддержка граждан в Республике Тыва на 2021-2023 годы</t>
  </si>
  <si>
    <t>Обеспечение жителей Республики Тыва доступным и комфортным жильем на 2021-2025 годы</t>
  </si>
  <si>
    <t>Развитие культуры и искусства на 2021-2025 годы</t>
  </si>
  <si>
    <t>Развитие здравоохранения Республики Тыва на 2018 - 2025 годы</t>
  </si>
  <si>
    <t>Капитальный ремонт общего имущества в многоквартирных домах, расположенных на территории Республики, на 2014-2043 годы</t>
  </si>
  <si>
    <t>Индивидуальная программа социально-экономического развития Республики Тыва на 2020-2024 годы</t>
  </si>
  <si>
    <t>Проектные работы</t>
  </si>
  <si>
    <t>Приложение 8</t>
  </si>
  <si>
    <t>ИСПОЛНЕНИЕ БЮДЖЕТНЫХ АССИГНОВАНИЙ ПО ЦЕЛЕВЫМ</t>
  </si>
  <si>
    <t>СТАТЬЯМ (ГОСУДАРСТВЕННЫМ ПРОГРАММАМ РЕСПУБЛИКИ ТЫВА),</t>
  </si>
  <si>
    <t>ГРУППАМ ВИДОВ РАСХОДОВ, РАЗДЕЛАМ, ПОДРАЗДЕЛАМ КЛАССИФИКАЦИИ РАСХОДОВ</t>
  </si>
  <si>
    <t>КЦСР</t>
  </si>
  <si>
    <t>КВР</t>
  </si>
  <si>
    <t xml:space="preserve">% исполнения </t>
  </si>
  <si>
    <t>1</t>
  </si>
  <si>
    <t>2</t>
  </si>
  <si>
    <t>3</t>
  </si>
  <si>
    <t>4</t>
  </si>
  <si>
    <t>5</t>
  </si>
  <si>
    <t>6</t>
  </si>
  <si>
    <t>7</t>
  </si>
  <si>
    <t>8</t>
  </si>
  <si>
    <t>Пособия, компенсации, меры социальной поддержки по публичным нормативным обязательствам</t>
  </si>
  <si>
    <t>Субвенции</t>
  </si>
  <si>
    <t>Прочая закупка товаров, работ и услуг</t>
  </si>
  <si>
    <t>Пособия, компенсации и иные социальные выплаты гражданам, кроме публичных нормативных обязательств</t>
  </si>
  <si>
    <t>Субсидии бюджетным учреждениям на иные цели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</si>
  <si>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</si>
  <si>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</si>
  <si>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Бюджетные инвестиции в объекты капитального строительства государственной (муниципальной) собственности</t>
  </si>
  <si>
    <t>Субсидии (гранты в форме субсидий), не подлежащие казначейскому сопровождению</t>
  </si>
  <si>
    <t>Бюджетные инвестиции на приобретение объектов недвижимого имущества в государственную (муниципальную) собственность</t>
  </si>
  <si>
    <t>Исполнение судебных актов Российской Федерации и мировых соглашений по возмещению причиненного вреда</t>
  </si>
  <si>
    <t>Уплата налога на имущество организаций и земельного налога</t>
  </si>
  <si>
    <t>Субсидии автономным учреждениям на иные цели</t>
  </si>
  <si>
    <t>Иные выплаты населению</t>
  </si>
  <si>
    <t>Субсидии, за исключением субсидий на софинансирование капитальных вложений в объекты государственной (муниципальной) собственности</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</si>
  <si>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</si>
  <si>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Стипендии</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</si>
  <si>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</si>
  <si>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</si>
  <si>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</si>
  <si>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Закупка энергетических ресурсов</t>
  </si>
  <si>
    <t>Уплата прочих налогов, сборов</t>
  </si>
  <si>
    <t>Уплата иных платежей</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</si>
  <si>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</si>
  <si>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</si>
  <si>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</si>
  <si>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</si>
  <si>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Премии и гранты</t>
  </si>
  <si>
    <t>Публичные нормативные выплаты гражданам несоциального характера</t>
  </si>
  <si>
    <t>Консолидированные субсидии</t>
  </si>
  <si>
    <t>Страховые взносы на обязательное медицинское страхование неработающего населения</t>
  </si>
  <si>
    <t>Обслуживание государственного долга субъекта Российской Федерации</t>
  </si>
  <si>
    <t>Субсидии на софинансирование капитальных вложений в объекты государственной (муниципальной) собственности</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</si>
  <si>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</si>
  <si>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Субсидии (гранты в форме субсидий), подлежащие казначейскому сопровождению</t>
  </si>
  <si>
    <t>Субсидии на возмещение недополученных доходов и (или) возмещение фактически понесенных затрат</t>
  </si>
  <si>
    <t>Гранты в форме субсидии бюджетным учреждениям</t>
  </si>
  <si>
    <t>Непрограммные расходы</t>
  </si>
  <si>
    <t>1 11 02000 00 0000 120</t>
  </si>
  <si>
    <t xml:space="preserve">"Об исполнении республиканского </t>
  </si>
  <si>
    <t>Обеспечение функционирования Главы Республики Тыва и его заместителей, Аппарата Правительства Республики Тыва</t>
  </si>
  <si>
    <t>Обеспечение деятельности сенаторов Российской Федерации и их помощников в субъектах Российской Федерации</t>
  </si>
  <si>
    <t>Поощрение за достижение наилучших значений показателей по итогам оценки эффективности деятельности органов исполнительной власти</t>
  </si>
  <si>
    <t>Реализация мероприятий в области фундаментальных исследований</t>
  </si>
  <si>
    <t>Государственная программа Республики Тыва  "Повышение эффективности управления общественными финансами Республики Тыва"</t>
  </si>
  <si>
    <t>Обеспечение деятельности межотраслевой централизованной бухгалтерии</t>
  </si>
  <si>
    <t>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t>
  </si>
  <si>
    <t>Субвенции местным бюджетам на осуществление государственных полномочий по созданию, организации и обеспечению деятельности административных комиссий</t>
  </si>
  <si>
    <t>Основное мероприятие "Обеспечение организации деятельности органов ЗАГС Республики Тыва"</t>
  </si>
  <si>
    <t>Осуществление переданных полномочий Российской Федерации на государственную регистрацию актов гражданского состояния</t>
  </si>
  <si>
    <t>Основное мероприятие "Развитие и модернизация системы обеспечения вызова экстренных оперативных служб по единому номеру "112" Республики Тыва"</t>
  </si>
  <si>
    <t>Предоставление государственной поддержки адвокатам, практикующим юристам, осуществляющим бесплатную юридическую помощь по защите интересов граждан, относящихся к категории малообеспеченных и попавших в трудные жизненные ситуации</t>
  </si>
  <si>
    <t>Организационная, материальная, информационная поддержка и развитие центров бесплатной юридической помощи "Сумелекчи-1" и "Сумелекчи-2"</t>
  </si>
  <si>
    <t>Государственная программа Республики Тыва  "Содействие занятости населения на 2020 - 2024 годы"</t>
  </si>
  <si>
    <t>Основное мероприятие "Мероприятия, направленные на осуществление центрами занятости населения переданных полномочий в сфере занятости населения"</t>
  </si>
  <si>
    <t>Основное мероприятие "Трудоустройство инвалидов молодого возраста"</t>
  </si>
  <si>
    <t>Мероприятия по трудоустройству инвалидов молодого возраста</t>
  </si>
  <si>
    <t>Подпрограмма «Повышение эффективности службы занятости в Республике Тыва»</t>
  </si>
  <si>
    <t>Региональный проект "Содействие занятости"</t>
  </si>
  <si>
    <t>Субсидии на государственную поддержку предприятий дизельных электростанций</t>
  </si>
  <si>
    <t>Субсидии на государственную поддержку предприятий топливно-энергетического комплекса</t>
  </si>
  <si>
    <t>193006703М</t>
  </si>
  <si>
    <t>19301R2730</t>
  </si>
  <si>
    <t>Реализация инвестиционных проектов в сфере добычи и переработки цветных металлов</t>
  </si>
  <si>
    <t>18502R3680</t>
  </si>
  <si>
    <t>18502R368F</t>
  </si>
  <si>
    <t>Подпрограмма "Развитие мелиорации земель сельскохозяйственного назначения Республики Тыва"</t>
  </si>
  <si>
    <t>18903R5990</t>
  </si>
  <si>
    <t>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</si>
  <si>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</si>
  <si>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Осуществление переданных полномочий Российской Федерации в области охраны и использования охотничьих ресурсов</t>
  </si>
  <si>
    <t>Основное мероприятие "Строительство и реконструкция"</t>
  </si>
  <si>
    <t>Реализация государственных программ субъектов Российской Федерации в области использования и охраны водных объектов</t>
  </si>
  <si>
    <t>06101R0650</t>
  </si>
  <si>
    <t>Осуществление мер пожарной безопасности и тушение лесных пожаров</t>
  </si>
  <si>
    <t>Осуществление мер пожарной безопасности и тушение лесных пожаров за счет резервного фонда Правительства Российской Федерации</t>
  </si>
  <si>
    <t>062015345F</t>
  </si>
  <si>
    <t>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t>
  </si>
  <si>
    <t>Государственная программа Республики Тыва "Развитие транспортной системы Республики Тыва на 2017 - 2024 годы"</t>
  </si>
  <si>
    <t>Подпрограмма  "Транспорт на 2017 - 2024 годы"</t>
  </si>
  <si>
    <t>Основное мероприятие "Развитие автомобильного транспорта"</t>
  </si>
  <si>
    <t>Субсидии на реализацию мероприятий, направленных на развитие автомобильного транспорта</t>
  </si>
  <si>
    <t>Подпрограмма "Автомобильные дороги и дорожное хозяйство на 2017 - 2024 годы"</t>
  </si>
  <si>
    <t>Основное мероприятие "Капитальный ремонт автомобильных дорог и сооружений на них"</t>
  </si>
  <si>
    <t>Реализация мероприятий по капитальному ремонт автомобильных дорог и сооружений на них</t>
  </si>
  <si>
    <t>Финансовое обеспечение дорожной деятельности в отношении автомобильных дорог общего пользования регионального или межмуниципального, местного значения</t>
  </si>
  <si>
    <t>Основное мероприятие "Ремонт автомобильных дорог и сооружений на них"</t>
  </si>
  <si>
    <t>Реализация мероприятий по ремонту автомобильных дорог и сооружений на них</t>
  </si>
  <si>
    <t>Основное мероприятие "Мероприятия по транспортной безопасности"</t>
  </si>
  <si>
    <t>Реализация мероприятий по транспортной безопасности</t>
  </si>
  <si>
    <t>Основние мероприятие "Оплата услуг по перевозке грузов и пассажиров"</t>
  </si>
  <si>
    <t>Основное мероприятие "Резерв средств на ликвидацию стихии"</t>
  </si>
  <si>
    <t>Реализация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</si>
  <si>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17114R4790</t>
  </si>
  <si>
    <t>Основное мероприятие "Межбюджетные трансферты местным бюджетам"</t>
  </si>
  <si>
    <t>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t>
  </si>
  <si>
    <t>171R153940</t>
  </si>
  <si>
    <t>Подпрограмма "Повышение безопасности дорожного движения на 2017 - 2024 годы"</t>
  </si>
  <si>
    <t>Основное мероприятие "Мероприятия, направленные на развитие системы предупреждения опасного поведения участников дорожного движения"</t>
  </si>
  <si>
    <t>Основное мероприятие "Мероприятия, направленные на развитие системы организации движения транспортных средств и пешеходов, повышение безопасности дорожных условий"</t>
  </si>
  <si>
    <t>Обеспечение деятельности организаций в области дорожно-транспортного комплекса</t>
  </si>
  <si>
    <t>Поддержка региональных проектов в сфере информационных технологий</t>
  </si>
  <si>
    <t>12101R0280</t>
  </si>
  <si>
    <t>Субсидии местным бюджетам на оплату услуг доступа к сети "Интернет" социально значимых объектов</t>
  </si>
  <si>
    <t>Субсидии из республиканского бюджета местным бюджетам на реализацию мероприятий по модернизации и развитию инфраструктуры связи на территории Республики Тыва</t>
  </si>
  <si>
    <t>Грантовая поддержка проектов в сфере ИТ-технологий в Республике Тыва</t>
  </si>
  <si>
    <t>Расходы по территориальному планированию Республики Тыва</t>
  </si>
  <si>
    <t>Подпрограмма "Развитие промышленности строительных материалов и внедрения композитных материалов"</t>
  </si>
  <si>
    <t>Государственная программа Республики Тыва "Развитие внешнеэкономической деятельности Республики Тыва на 2022-2025 годы"</t>
  </si>
  <si>
    <t>Реализация мероприятий международного, межрегионального сотрудничества и внешнеэкономической деятельности</t>
  </si>
  <si>
    <t>Государственная программа Республики Тыва "Развитие земельно - имущественных отношений на территории Республики Тыва на 2014-2025 годы"</t>
  </si>
  <si>
    <t>Субсидии на содержание некоммерческих организаций</t>
  </si>
  <si>
    <t>Государственная поддержка промышленности и инвестиционной политики</t>
  </si>
  <si>
    <t>Государственная программа Республики Тыва "Развитие малого и среднего предпринимательства в Республике Тыва"</t>
  </si>
  <si>
    <t>Подпрограмма "Реализация национального проекта "Малое и среднее предпринимательство и поддержка индивидуальной предпринимательской инициативы" на территории Республики Тыва на 2022 - 2024 годы</t>
  </si>
  <si>
    <t>352I200000</t>
  </si>
  <si>
    <t>352I255270</t>
  </si>
  <si>
    <t>352I400000</t>
  </si>
  <si>
    <t>352I455270</t>
  </si>
  <si>
    <t>352I500000</t>
  </si>
  <si>
    <t>352I555270</t>
  </si>
  <si>
    <t>Подпрограмма "Реализация национального проекта "Производительность труда" на территории Республики Тыва»</t>
  </si>
  <si>
    <t>Региональный проект "Адресная поддержка повышения производительности труда на предприятиях"</t>
  </si>
  <si>
    <t>353L200000</t>
  </si>
  <si>
    <t>Расходы на проектные работы по объектам капитального строительства</t>
  </si>
  <si>
    <t>Основное мероприятие "Мероприятия по комплексному развитию систем коммунальной инфраструктуры микрорайонов жилой застройки"</t>
  </si>
  <si>
    <t>Финансовое обеспечение реализации инфраструктурного проекта «Комплексная застройка микрорайона Спутник, 3 и 4 кварталы, г. Кызыл Республики Тыва»</t>
  </si>
  <si>
    <t>Финансовое обеспечение реализации инфраструктурного проекта «Комплексная застройка микрорайона Монгун, г. Кызыл Республики Тыва»</t>
  </si>
  <si>
    <t>Финансовое обеспечение реализации инфраструктурного проекта «Комплексная застройка микрорайона на территории западнее от ул. Полигонная, д. 2, г. Кызыл Республики Тыва»</t>
  </si>
  <si>
    <t>Приобретение специализированной техники для угольных складов</t>
  </si>
  <si>
    <t>Региональный проект "Чистая вода"</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</si>
  <si>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</si>
  <si>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330F254240</t>
  </si>
  <si>
    <t>Основное мероприятие "Мероприятия по комплексному развитию систем теплоснабжения"</t>
  </si>
  <si>
    <t>Строительство и обустройство угольных складов</t>
  </si>
  <si>
    <t>Реализация мероприятий по ликвидации стихийных свалок и вывозу мусора, ТКО на территории Республики Тыва</t>
  </si>
  <si>
    <t>Развитие системы по вывозу твердых коммунальных отходов и ликвидация стихийных свалок</t>
  </si>
  <si>
    <t>051056001Э</t>
  </si>
  <si>
    <t>Приобретение оборудования по сбору ТКО</t>
  </si>
  <si>
    <t>Иные межбюджетные трансферты местным бюджетам за лучшую организацию деятельности по благоустройству, озеленению и чистоте</t>
  </si>
  <si>
    <t>Основное мероприятие "Охрана атмосферного воздуха в Республике Тыва"</t>
  </si>
  <si>
    <t>Реализация мероприятий в области охраны атмосферного воздуха</t>
  </si>
  <si>
    <t>Реализация природоохранных мероприятий</t>
  </si>
  <si>
    <t>Осуществление переданных полномочий Российской Федерации в области организации, регулирования и охраны водных биологических ресурсов</t>
  </si>
  <si>
    <t>Капитальный ремонт объектов республиканской собственности социальной сферы</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</si>
  <si>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t>
  </si>
  <si>
    <t>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</si>
  <si>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 (учебные расходы)</t>
  </si>
  <si>
    <t>Реализация мероприятий по модернизации школьных систем образования</t>
  </si>
  <si>
    <t>07205R7500</t>
  </si>
  <si>
    <t>Подпрограмма "Национальный проект "Образование"</t>
  </si>
  <si>
    <t>07А0000000</t>
  </si>
  <si>
    <t>07АE100000</t>
  </si>
  <si>
    <t>Создание новых мест в общеобразовательных организациях в связи с ростом числа обучающихся, вызванным демографическим фактором</t>
  </si>
  <si>
    <t>07АE153050</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</si>
  <si>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</si>
  <si>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07АE154900</t>
  </si>
  <si>
    <t>07АE155200</t>
  </si>
  <si>
    <t>07АE200000</t>
  </si>
  <si>
    <t>Основное мероприятие "Улучшение качества работы по направлениям дополнительного образования"</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</si>
  <si>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</si>
  <si>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07408R3630</t>
  </si>
  <si>
    <t>Основное мероприятие "Организационное и информационное обеспечение отдыха, оздоровления и занятости детей"</t>
  </si>
  <si>
    <t>Субвенции местным бюджетам на финансовое обеспечение мероприятий по проведению оздоровительной кампании детей</t>
  </si>
  <si>
    <t>Основное мероприятие "Модернизация системы укрепления материально-технической базы оздоровительных организаций"</t>
  </si>
  <si>
    <t>Основное мероприятие "Обеспечение безопасности детей в оздоровительных организациях"</t>
  </si>
  <si>
    <t>Государственная программа Республики Тыва "Развитие системы государственной молодежной политики на 2022 - 2024 годы"</t>
  </si>
  <si>
    <t xml:space="preserve">Подпрограмма  "Развитие молодежного предпринимательства" на 2022 - 2024 годы" </t>
  </si>
  <si>
    <t>Основное мероприятие "Развитие молодежного предпринимательства на 2022 - 2024 годы"</t>
  </si>
  <si>
    <t>Субсидии местным бюджетам на софинансирование расходов по содержанию имущества образовательных учреждений</t>
  </si>
  <si>
    <t>Основное мероприятие "Сформированность системы - наличие соответствующего механизма (стандартизированные оценочные процедуры) на каждом из уровней образования"</t>
  </si>
  <si>
    <t>Основное мероприятие "Противопожарная безопасность"</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</si>
  <si>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</si>
  <si>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07АE152560</t>
  </si>
  <si>
    <t>07АE400000</t>
  </si>
  <si>
    <t>Государственная программа Республики Тыва "Патриотическое воспитание граждан, проживающих в Республике Тыва, на 2022-2024 годы"</t>
  </si>
  <si>
    <t>Государственная программа Республики Тыва "Профилактика безнадзорности и правонарушений несовершеннолетних на 2022 - 2024 годы"</t>
  </si>
  <si>
    <t>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t>
  </si>
  <si>
    <t>Осуществление переданных полномочий Российской Федерации в сфере образования</t>
  </si>
  <si>
    <t>Государственная поддержка отрасли культуры (комплектование книжного фонда)</t>
  </si>
  <si>
    <t>08102R5190</t>
  </si>
  <si>
    <t>Региональный проект "Обеспечение качественно нового уровня развития инфраструктуры культуры («Культурная среда»)"</t>
  </si>
  <si>
    <t>Создание модельных муниципальных библиотек</t>
  </si>
  <si>
    <t>Развитие сети учреждений культурно-досугового типа</t>
  </si>
  <si>
    <t>081A155130</t>
  </si>
  <si>
    <t>Создание условий для реализации творческого потенциала нации («Творческие люди»)</t>
  </si>
  <si>
    <t>081A200000</t>
  </si>
  <si>
    <t>081A255190</t>
  </si>
  <si>
    <t>Субсидии из республиканского бюджета Республики Тыва бюджетам муниципальных образований Республики Тыва на реализацию губернаторского проекта "Сорунза" ("Притяжение")</t>
  </si>
  <si>
    <t>083A155130</t>
  </si>
  <si>
    <t xml:space="preserve">Региональный проект "Создание условий для реализации творческого потенциала нации («Творческие люди»)" </t>
  </si>
  <si>
    <t>Основное мероприятие "Повышение уровня доступности приоритетных объектов и услуг в приоритетных сферах жизнедеятельности инвалидов и других МГН"</t>
  </si>
  <si>
    <t>Реализация мероприятий по укреплению единства российской нации и этнокультурному развитию народов России</t>
  </si>
  <si>
    <t>Осуществление переданных полномочий Российской Федерации в отношении объектов культурного наследия</t>
  </si>
  <si>
    <t>09100R4020</t>
  </si>
  <si>
    <t>Непрограммное направление в области здравоохранения</t>
  </si>
  <si>
    <t>Основное мероприятие "Современный облик сельских территорий"</t>
  </si>
  <si>
    <t>Региональный проект "Развитие системы оказания первичной медико-санитарной помощи"</t>
  </si>
  <si>
    <t>Лекарственное обеспечение для лечения пациентов с хроническими вирусными гепатитами</t>
  </si>
  <si>
    <t>Обеспечение лекарственными препаратами больных туберкулезом</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</si>
  <si>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</si>
  <si>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</si>
  <si>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Региональный проект "Модернизация первичного звена здравоохранения Российской Федерации (Республика Тыва)"</t>
  </si>
  <si>
    <t>091N900000</t>
  </si>
  <si>
    <t>Реализация региональных проектов модернизации первичного звена здравоохранения</t>
  </si>
  <si>
    <t>091N953650</t>
  </si>
  <si>
    <t>Реализация мероприятий подпрограммы «Развитие медицинской реабилитации и санаторно­курортного лечения, в том числе детей»</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</si>
  <si>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</si>
  <si>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09201R7520</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</si>
  <si>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</si>
  <si>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Обеспечение расходов на исполнение судебных решений</t>
  </si>
  <si>
    <t>Осуществление переданных полномочий Российской Федерации в сфере охраны здоровья</t>
  </si>
  <si>
    <t>Выплата региональных социальных доплат к пенсии</t>
  </si>
  <si>
    <t>86000R0070</t>
  </si>
  <si>
    <t>Реализация мероприятий по поддержке жизненного потенциала семей, воспитывающих детей с инвалидностью</t>
  </si>
  <si>
    <t>Реализация мероприятий, направленных на развитие в Республике Тыва социальной поддержки семей с низким уровнем дохода</t>
  </si>
  <si>
    <t>Субвенции местным бюджетам на оплату жилищно-коммунальных услуг отдельным категориям граждан</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</si>
  <si>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t>
  </si>
  <si>
    <t>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t>
  </si>
  <si>
    <t>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t>
  </si>
  <si>
    <t>Субвенции местным бюджетам на обеспечение равной доступности услуг общественного транспорта для отдельных категорий граждан</t>
  </si>
  <si>
    <t>Субвенции местным бюджетам на реализацию Закона Республики Тыва "О погребении и похоронном деле в Республике Тыва"</t>
  </si>
  <si>
    <t>Основное мероприятие "Социальное обслуживание граждан пожилого возраста, инвалидов и граждан, оказавшихся в трудной жизненной ситуации"</t>
  </si>
  <si>
    <t>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t>
  </si>
  <si>
    <t>Социальная помощь членам семей граждан, призванных на военную службу по частичной  мобилизации в Вооруженные Силы Российской  Федерации</t>
  </si>
  <si>
    <t>Субвенции местным бюджетам на предоставление льгот сельским специалистам по жилищно-коммунальным услугам</t>
  </si>
  <si>
    <t>Основное мероприятие "Обеспечение жилыми помещениями детей-сирот и детей, оставшихся без попечения родителей, по договорам найма специализированных жилых помещений"</t>
  </si>
  <si>
    <t>01522R0820</t>
  </si>
  <si>
    <t>Субвенции местным бюджетам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</si>
  <si>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t>
  </si>
  <si>
    <t>Региональный проект "Разработка и реализация программы системной поддержки и повышения качества жизни граждан старшего поколения"</t>
  </si>
  <si>
    <t>Основное мероприятие "Физическое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t>
  </si>
  <si>
    <t>Создание объектов спортивной инфраструктуры</t>
  </si>
  <si>
    <t>Непрограммное направление в области физической культуры и спорта</t>
  </si>
  <si>
    <t>Подпрограмма «Развитие средств массовой информации, книгоиздания и полиграфии в Республике Тыва на 2021-2025 годы»</t>
  </si>
  <si>
    <t>Другие вопросы в области средств массовой информации</t>
  </si>
  <si>
    <t>Субсидии местным бюджетам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</si>
  <si>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Субвенции местным бюджетам на осуществление полномочий Республики Тыва, переданных органам местного самоуправления Республики Тыва, в соответствии со статьей 1 Закона Республики Тыва от 28 декабря 2005 года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</si>
  <si>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Субсидии местным бюджетам на приобретение котельно-печного топлива для казенных, бюджетных и автономных учреждений, расположенных в труднодоступных местностях с ограниченными сроками завоза грузов</t>
  </si>
  <si>
    <t>Субсидии местным бюджетам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</si>
  <si>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Иные выплаты государственных (муниципальных) органов привлекаемым лицам</t>
  </si>
  <si>
    <t>(тыс.рублей)</t>
  </si>
  <si>
    <t>Агентство по науке Республики Тыва</t>
  </si>
  <si>
    <t>Агентство по внешнеэкономическим связям  Республики Тыва</t>
  </si>
  <si>
    <t>СЛУЖБА ВЕТЕРИНАРИИ РЕСПУБЛИКИ ТЫВА</t>
  </si>
  <si>
    <t>АГЕНТСТВО ПО ДЕЛАМ МОЛОДЕЖИ РЕСПУБЛИКИ ТЫВА</t>
  </si>
  <si>
    <t>АГЕНТСТВО ПО ТУРИЗМУ РЕСПУБЛИКИ ТЫВА</t>
  </si>
  <si>
    <t>Обеспечение жилыми помещениями детей-сирот и детей, оставшихся без попечения родителей</t>
  </si>
  <si>
    <t>Капитальный ремонт учреждений социальной сферы республиканской и муниципальной собственности</t>
  </si>
  <si>
    <t xml:space="preserve">Строительство инженерных сетей в микрорайоне Монгун г. Кызыл (инфраструктурный бюджетный кредит) </t>
  </si>
  <si>
    <t xml:space="preserve">Строительство инженерных сетей в микрорайоне западнее ул. Полигонная, д. 2 г. Кызыл (инфраструктурный бюджетный кредит) </t>
  </si>
  <si>
    <t>Капитальный ремонт защитной дамбы на р. Чадана у г. Чадан Дзун-Хемчикского кожууна</t>
  </si>
  <si>
    <t>Воспроизводство и использование природных ресурсов на 2021-2025 годы</t>
  </si>
  <si>
    <t>Устройство защитной дамбы на р. Енисей в западной части г. Кызыла</t>
  </si>
  <si>
    <t>Строительство общеобразовательной школы на 825 мест в пгт. Каа-Хем Кызылского кожууна</t>
  </si>
  <si>
    <t>Строительство общеобразовательной школы на 825 мест в с. Сукпак Кызылского кожууна</t>
  </si>
  <si>
    <t>Строительство общеобразовательной школы на 825 мест в с. Бай-Хаак Тандинского кожууна</t>
  </si>
  <si>
    <t>Строительство общеобразовательной школы на 616 мест в с. Балгазын Тандинского кожууна</t>
  </si>
  <si>
    <t>Строительство общеобразовательной школы на 825 мест по ул. Кечил-оола, д. 73 г. Кызыл</t>
  </si>
  <si>
    <t>Капитальный ремонт объектов образования республиканской и муниципальной собственности</t>
  </si>
  <si>
    <t>Капитальный ремонт объектов культуры республиканской и муниципальной собственности</t>
  </si>
  <si>
    <t>Капитальный ремонт объектов здравоохранения республиканской и муниципальной собственности</t>
  </si>
  <si>
    <t>Капитальный ремонт объектов спорта республиканской и муниципальной собственности</t>
  </si>
  <si>
    <t>Развитие физической культуры и спорта до 2025 года</t>
  </si>
  <si>
    <t>Переселение граждан из аварийного жилищного фонда</t>
  </si>
  <si>
    <t xml:space="preserve">Проектирование и строительство инженерной инфраструктуры для жилищного строительства в рамках реализации Индивидуальной программы социально-экономического развития Республики Тыва </t>
  </si>
  <si>
    <t>Капитальный ремонт общего имущества многоквартирных домов республики</t>
  </si>
  <si>
    <t>01 03 01 00 02 2700 710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</si>
  <si>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</si>
  <si>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</si>
  <si>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</si>
  <si>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</si>
  <si>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</si>
  <si>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выпадающих доходов территориальных сетевых организаций, функционирующих в Республике Тыва,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</si>
  <si>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</si>
  <si>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</si>
  <si>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</si>
  <si>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</si>
  <si>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</si>
  <si>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</si>
  <si>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</si>
  <si>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2 02 25 007 02 0000 150</t>
  </si>
  <si>
    <t>2 02 25 028 02 0000 150</t>
  </si>
  <si>
    <t>2 02 25 065 02 0000 150</t>
  </si>
  <si>
    <t>2 02 25 256 02 0000 150</t>
  </si>
  <si>
    <t>2 02 25 273 02 0000 150</t>
  </si>
  <si>
    <t>2 02 25 305 02 0000 150</t>
  </si>
  <si>
    <t>2 02 25 394 02 0000 150</t>
  </si>
  <si>
    <t>2 02 25 490 02 0000 150</t>
  </si>
  <si>
    <t>2 02 25 513 02 0000 150</t>
  </si>
  <si>
    <t>2 02 25 599 02 0000 150</t>
  </si>
  <si>
    <t>2 02 25 750 02 0000 150</t>
  </si>
  <si>
    <t>2 02 25 752 02 0000 150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</si>
  <si>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</si>
  <si>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мер пожарной безопасности и тушение лесных пожаров</t>
  </si>
  <si>
    <t>2 02 35 345 02 0000 150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</si>
  <si>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</si>
  <si>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</si>
  <si>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</si>
  <si>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2 02 45 363 02 0000 150</t>
  </si>
  <si>
    <t>2 02 45 368 02 0000 150</t>
  </si>
  <si>
    <t>2 02 45 424 02 0000 150</t>
  </si>
  <si>
    <t>2 02 45 479 02 0000 150</t>
  </si>
  <si>
    <t>2 02 45 784 02 0000 150</t>
  </si>
  <si>
    <t>2 07 00000 00 0000 000</t>
  </si>
  <si>
    <t>ПРОЧИЕ БЕЗВОЗМЕЗДНЫЕ ПОСТУПЛЕНИЯ</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</si>
  <si>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</si>
  <si>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</si>
  <si>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2 18 25 497 02 0000 150</t>
  </si>
  <si>
    <t>2 18 35 084 02 0000 150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</si>
  <si>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</si>
  <si>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</si>
  <si>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</si>
  <si>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</si>
  <si>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</si>
  <si>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2 19 25 084 02 0000 150</t>
  </si>
  <si>
    <t>2 19 25 114 02 0000 150</t>
  </si>
  <si>
    <t>2 19 25 497 02 0000 150</t>
  </si>
  <si>
    <t>2 19 45 136 02 0000 150</t>
  </si>
  <si>
    <t>2 19 45 159 02 0000 150</t>
  </si>
  <si>
    <t>Енисейское межрегиональное управление Федеральной службы по надзору в сфере природопользования</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</si>
  <si>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</si>
  <si>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</si>
  <si>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 xml:space="preserve"> 1 16 07090 02 0000 140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</si>
  <si>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</si>
  <si>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 xml:space="preserve">1 16 01193 01 0000 140
</t>
  </si>
  <si>
    <t xml:space="preserve">1 16 07090 02 0000 140
</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</si>
  <si>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</si>
  <si>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1 12 02012 01 0000 120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</si>
  <si>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</si>
  <si>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</si>
  <si>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</si>
  <si>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бюджета Республики Тыва за 2023 год"</t>
  </si>
  <si>
    <t>Источники внутреннего финансирования дефицита республиканского бюджета Республики Тыва за 2023 год по кодам групп, подгрупп, статей, видов источников финансирования дефицитов бюджетов, классификации операций сектора государственного управления, относящихся к источникам финансирования дефицитов бюджетов</t>
  </si>
  <si>
    <t>Источники внутреннего финансирования дефицита республиканского бюджета Республики Тыва за 2023 год по кодам классификации источников финансирования дефицитов бюджетов</t>
  </si>
  <si>
    <t>Доходы республиканского бюджета Республики Тыва за 2023 год по кодам видов доходов, подвидов доходов, классификации операций сектора государственного управления, относящихся к доходам бюджета</t>
  </si>
  <si>
    <t xml:space="preserve">бюджета Республики Тыва за 2023 год" </t>
  </si>
  <si>
    <t>Доходы республиканского бюджета Республики Тыва за 2023 год по кодам классификации доходов бюджетов</t>
  </si>
  <si>
    <t>РАСПРЕДЕЛЕНИЕ БЮДЖЕТНЫХ АССИГНОВАНИЙ ЗА 2023 ГОД</t>
  </si>
  <si>
    <t>БЮДЖЕТА РЕСПУБЛИКИ ТЫВА ЗА 2023 ГОД</t>
  </si>
  <si>
    <t xml:space="preserve">бюджетных ассигнований на осуществление бюджетных инвестиций и предоставление бюджетным и автономным учреждениям, государственным унитарным предприятиям субсидий на осуществление капитальных вложений в объекты государственной собственности Республики Тыва (муниципальной собственности),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 за 2023 год </t>
  </si>
  <si>
    <t>Компенсация расходов на оплату стоимости проезда и провоза багажа к месту использования отпуска и обратно</t>
  </si>
  <si>
    <t>Поощрение за достижение наилучших значений показателей по итогам оценки эффективности деятельности органов государственной власти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</si>
  <si>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 счет субвенций</t>
  </si>
  <si>
    <t>Оказание содействия избирательным комиссиям Республики Тыва в подготовке и проведении выборов Президента Российской Федерации, а также в информировании и оповещении избирателей</t>
  </si>
  <si>
    <t>Государственная программа Республики Тыва "Развитие науки и инновационной деятельности в Республике Тыва  
на 2023 - 2027 года"</t>
  </si>
  <si>
    <t>Подпрограмма "Исследовательское лидерство"</t>
  </si>
  <si>
    <t>Основное мероприятие «Содействие в реализации научных и инновационных проектов и программ»</t>
  </si>
  <si>
    <t>Содействие в реализации научных и инновационных проектов и программ</t>
  </si>
  <si>
    <t>Подпрограмма "Инфраструктура в сфере науки и цифровизация науки в Республике Тыва"</t>
  </si>
  <si>
    <t>Основное мероприятие "Поддержка развития передовых информационно-аналитических систем для предиктивной аналитики и принятия управленческих решений в сфере науки"</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</si>
  <si>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(ТИГПИ)</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</si>
  <si>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(Центр биосферных исследований)</t>
  </si>
  <si>
    <t>Подпрограмма "Кадры для науки Республики Тыва"</t>
  </si>
  <si>
    <t>Основное мероприятие "Содействие привлечению и удержанию талантливой молодежи в секторе исследований и разработок Республики Тыва"</t>
  </si>
  <si>
    <t>Непрограммное направление по другим вопросам в области централизации закупок</t>
  </si>
  <si>
    <t>Финансовое обеспечение консолидированных закупок для нужд главных распорядителей бюджетных средств и подведомственных им казенных учреждений</t>
  </si>
  <si>
    <t>Закупка работ (услуг) по информационному освещению деятельности органов государственной власти</t>
  </si>
  <si>
    <t>Обеспечение деятельности единой службы заказчика</t>
  </si>
  <si>
    <t>Осуществление первичного воинского учета органами местного самоуправления поселений, муниципальных и городских округов за счет субвенций</t>
  </si>
  <si>
    <t>Обеспечение деятельности казенного учреждения Республики Тыва "Государственное юридическое бюро"</t>
  </si>
  <si>
    <t>Гражданская оборона</t>
  </si>
  <si>
    <t>Формирование государственного материального резерва</t>
  </si>
  <si>
    <t>Государственная программа Республики Тыва  "Защита населения и территорий от чрезвычайных ситуаций, обеспечение пожарной безопасности и безопасности людей на водных объектах на 2014 - 2025 годы"</t>
  </si>
  <si>
    <t>Мероприятия по обеспечению деятельности центра отработки вызовов сиситемы-112</t>
  </si>
  <si>
    <t>Развитие и модернизация системы обеспечения вызова экстренных оперативных служб по единому номеру "112" Республики Тыва</t>
  </si>
  <si>
    <t>Подпрограмма "Развитие и модернизация региональной автоматизированной системы централизованного оповещения населения Республики Тыва"</t>
  </si>
  <si>
    <t>Подпрограмма  "Обеспечение организационных мер по внедрению и развитию аппаратно-программного комплекса "Безопасный город"</t>
  </si>
  <si>
    <t>Разработка  технического задания на проектирование и построение АПК «Безопасный город» на территории муниципального образования «город Кызыл»</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</si>
  <si>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</si>
  <si>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Государственная программа Республики Тыва "Повышение правовой культуры в Республике Тыва на 2022­2024 годы</t>
  </si>
  <si>
    <t xml:space="preserve">Организация обучающих семинаров-совещаний с главами местных администраций поселений и муниципальных районов, руководителями муниципальных образований по вопросам реализации переданных государственных полномочий Республики Тыва </t>
  </si>
  <si>
    <t>Создание и транслирование социальных роликов по правовой тематике в средствах массовой информации, на рекламных щитах</t>
  </si>
  <si>
    <t>Основное мероприятие "Реализация мероприятий по снижению напряжённости на рынке труда"</t>
  </si>
  <si>
    <t>042P200000</t>
  </si>
  <si>
    <t>Реализация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</si>
  <si>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042P252980</t>
  </si>
  <si>
    <t>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</si>
  <si>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042P253000</t>
  </si>
  <si>
    <t>Обеспечение деятельности центра занятости населения</t>
  </si>
  <si>
    <t>Государственная программа Республики Тыва "Энергоэффективность и развитие энергетики на 2014 - 2027 годы"</t>
  </si>
  <si>
    <t>Подпрограмма «Модернизация и строительство объектов топливно­энергетического комплекса Республики Тыва»</t>
  </si>
  <si>
    <t>Основное мероприятие "Мероприятия по капитальным вложениям"</t>
  </si>
  <si>
    <t>Развитие электросетевого хозяйства на территории Республики Тыва</t>
  </si>
  <si>
    <t>Субсидии на развитие электросетевого хозяйства на территории Республики Тыва</t>
  </si>
  <si>
    <t>Государственная программа Республики Тыва «Государственная антиалкогольная и антинаркотическая программа Республики Тыва на 2021­2025 годы»</t>
  </si>
  <si>
    <t xml:space="preserve">Поддержка элитного семеноводства </t>
  </si>
  <si>
    <t>Субсидии на финансовое обеспечение части затрат на приобретение семян кормовых культур, поставляемых в районы Крайнего Севера и приравненные к ним местности с учетом затрат на доставку</t>
  </si>
  <si>
    <t>Субсидии на финансовое обеспечение части затрат, направленных на обеспечение прироста собственного производства зерновых культур</t>
  </si>
  <si>
    <t>Субсидии сельскохозяйственным товаропроизводителям на финансовое обеспечение части затрат на 1 га посевной площади сельскохозяйственных культур</t>
  </si>
  <si>
    <t>Субсидии на содержание маточного поголовья овец и коз</t>
  </si>
  <si>
    <t>Субсидии на развитие северного оленеводства</t>
  </si>
  <si>
    <t>Субсидии на возмещение части затрат на содержание отдельных видов сельскохозяйственных животных (баранов и козлов-производителей)</t>
  </si>
  <si>
    <t>Субсидии на финансовое обеспечение части затрат (без учета налога на добавленную стоимость) на производство и реализацию грубой и полугрубой овечьей шерсти</t>
  </si>
  <si>
    <t>Субсидии на обеспечение животноводческих стоянок водоснабжением</t>
  </si>
  <si>
    <t>Стимулирование увеличения производства картофеля и овощей</t>
  </si>
  <si>
    <t>18502R0140</t>
  </si>
  <si>
    <t>Развитие молочного и мясного скотоводства и переработки сельскохозяйственной продукции в Республике Тыва, в том числе: создание не менее 3 ферм; увеличение мощности действующих молочно-товарных ферм на территории Республики Тыва за счет их реконструкции и модернизации (ИПСЭР)</t>
  </si>
  <si>
    <t>18502R3212</t>
  </si>
  <si>
    <t>Финансовое обеспечение (возмещение) производителям зерновых культур части затрат на производство и реализацию зерновых культур за счет ИМБТ</t>
  </si>
  <si>
    <t>Иные межбюджетные трансферты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t>
  </si>
  <si>
    <t>Основное мероприятие "Обновление и переоснащение технологического оборудования пищевой и перерабатывающей промышленностей"</t>
  </si>
  <si>
    <t>Улучшение материально-технической базы агропромышленного комплекса (ИПСЭР)</t>
  </si>
  <si>
    <t>18702R3211</t>
  </si>
  <si>
    <t>Подготовка проектов межевания земельных участков и на проведение кадастровых работ</t>
  </si>
  <si>
    <t>Региональный проект "Экспорт продукции агропромышленного комплекса"</t>
  </si>
  <si>
    <t>189T200000</t>
  </si>
  <si>
    <t>Реализация мероприятий в области мелиорации земель сельскохозяйственного назначения</t>
  </si>
  <si>
    <t>189T255680</t>
  </si>
  <si>
    <t>18В0100260</t>
  </si>
  <si>
    <t xml:space="preserve">Организация мероприятий, направленных на поддержку сельского хозяйства </t>
  </si>
  <si>
    <t>Основное мероприятие "Создание государственной автоматизированной системы управления в сфере АПК"</t>
  </si>
  <si>
    <t>18В0300000</t>
  </si>
  <si>
    <t>Расходы по созданию государственной автоматизированной системы управления в сфере агропромышленного комплекса</t>
  </si>
  <si>
    <t>18В0300290</t>
  </si>
  <si>
    <t>18Г0046590</t>
  </si>
  <si>
    <t>Реализация государственных программ субъектов Российской Федерации в области использования и охраны водных объектов за счет резервного фонда Правительства Российской Федерации</t>
  </si>
  <si>
    <t>06101R065F</t>
  </si>
  <si>
    <t>Формирование запаса лесных семян для лесовосстановления</t>
  </si>
  <si>
    <t>062GА54310</t>
  </si>
  <si>
    <t>Основное мероприятие "Реконструкция автомобильных дорог и сооружений на них"</t>
  </si>
  <si>
    <t>17106R7840</t>
  </si>
  <si>
    <t>Развитие инфраструктуры дорожного хозяйства за счет средств резервного фонда Правительства Российской Федерации</t>
  </si>
  <si>
    <t>171R15389F</t>
  </si>
  <si>
    <t>Приведение в нормативное состояние автомобильных дорог и искусственных дорожных сооружений</t>
  </si>
  <si>
    <t>Приведение в нормативное состояние автомобильных дорог и искусственных дорожных сооружений (БК ОФ)</t>
  </si>
  <si>
    <t>171R1М3940</t>
  </si>
  <si>
    <t>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 в том числе паромных переправ</t>
  </si>
  <si>
    <t>Развитие и модернизация услуг связи на территории Республики Тыва</t>
  </si>
  <si>
    <t>Основное мероприятие "Актуализация Схемы территориального планирования Республики Тыва"</t>
  </si>
  <si>
    <t>Основное мероприятие "Реализация мероприятий по проектированию и строительству инженерной инфраструктуры"</t>
  </si>
  <si>
    <t>Проектирование и строительство инженерной инфраструктуры для жилищного строительства, социальной сферы в Республике Тыва (ИПСЭР)</t>
  </si>
  <si>
    <t>16102R3219</t>
  </si>
  <si>
    <t>Организация производства железобетонных изделий (ИПСЭР)</t>
  </si>
  <si>
    <t>16200R3213</t>
  </si>
  <si>
    <t>Организация производства кирпича (ИПСЭР)</t>
  </si>
  <si>
    <t>16200R3214</t>
  </si>
  <si>
    <t>Организация производства строительных материалов (ИПСЭР)</t>
  </si>
  <si>
    <t>16200R3215</t>
  </si>
  <si>
    <t>Субсидии юридическим лицам на технологическое присоединение энергопринимающих устройств к электрическим сетям, выполняемое в рамках реализации масштабных инвестиционных проектов</t>
  </si>
  <si>
    <t>Государственная программа Республики Тыва "Развитие промышленности и инвестиционной политики Республики Тыва на 2022-2026 годы"</t>
  </si>
  <si>
    <t>Строительство завода невзрывчатых компонентов эмульсионных взрывчатых веществ на территории Республики Тыва</t>
  </si>
  <si>
    <t>340006030Н</t>
  </si>
  <si>
    <t>Создание логистического центра «Хандагайты», в том числе подготовка технико-экономического обоснования по созданию особой экономической зоны на базе логистического центра «Хандагайты» (ИПСЭР)</t>
  </si>
  <si>
    <t>34000R3218</t>
  </si>
  <si>
    <t>Подпрограмма "Развитие малого и среднего предпринимательства"</t>
  </si>
  <si>
    <t xml:space="preserve">Создание и (или) развитие единого органа управления организациями, образующими инфраструктуру поддержки субъектов малого и среднего предпринимательства,  в том числе  для предоставления перечня субсидий субъектам малого и среднего предпринимательства, утвержденных нормативно правовым актом Республики Тыва </t>
  </si>
  <si>
    <t>Государственная поддержка субъектов Российской Федерации - участников национального проекта "Производительность труда"</t>
  </si>
  <si>
    <t>353L262960</t>
  </si>
  <si>
    <t>Государственная программа Республики Тыва «Развитие туризма и гостеприимства на 2023-2028 годы»</t>
  </si>
  <si>
    <t>Обеспечение деятельности (оказание услуг) подведомственных учреждений туризма</t>
  </si>
  <si>
    <t>Основное мероприятие "Реализация индивидуальной программы социально-экономического развития Республики Тыва на 2020-2024 годы"</t>
  </si>
  <si>
    <t>Создание и развитие проектов в сфере туризма, в том числе создание туристского комплекса «Тайга» (ИПСЭР)</t>
  </si>
  <si>
    <t>36001R3216</t>
  </si>
  <si>
    <t>Создание санаторно-курортного и оздоровительного комплекса «Чедер» (ИПСЭР)</t>
  </si>
  <si>
    <t>36001R3217</t>
  </si>
  <si>
    <t>Региональный проект "Развитие туристической инфраструктуры"</t>
  </si>
  <si>
    <t>360J100000</t>
  </si>
  <si>
    <t>Обеспечение поддержки реализации общественных инициатив, направленных на развитие туристической инфраструктуры</t>
  </si>
  <si>
    <t>360J153320</t>
  </si>
  <si>
    <t>Создание модульных некапитальных средств размещения при реализации инвестиционных проектов за счет средств резервного фонда Правительства Российской Федерации</t>
  </si>
  <si>
    <t>360J15522F</t>
  </si>
  <si>
    <t>Развитие ипотечного жилищного кредитования в Республике Тыва</t>
  </si>
  <si>
    <t>На реализацию льготной ипотечной программы на территории Республики Тыва за счет средств резервного фонда Правительства Российской Федерации</t>
  </si>
  <si>
    <t>16401RР590</t>
  </si>
  <si>
    <t>Основное мероприятие "Строительство жилья, предоставляемого по договору найма жилого помещения"</t>
  </si>
  <si>
    <t xml:space="preserve">Строительство жилья, предоставляемого по договору найма жилого помещения </t>
  </si>
  <si>
    <t>31102R5762</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</si>
  <si>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2019-2025 годы</t>
  </si>
  <si>
    <t>05103R3219</t>
  </si>
  <si>
    <t>Обеспечение специализированной техникой угольных складов</t>
  </si>
  <si>
    <t>Региональный проект "Жилье"</t>
  </si>
  <si>
    <t>161F100000</t>
  </si>
  <si>
    <t>Стимулирование программ развития жилищного строительства</t>
  </si>
  <si>
    <t>161F150210</t>
  </si>
  <si>
    <t>Организация деятельности по благоустройству, озеленению и чистоте среди муниципальных образований Республики Тыва (проект "Чистый город, чистое село")</t>
  </si>
  <si>
    <t>31201R5765</t>
  </si>
  <si>
    <t>Современный облик сельских территорий</t>
  </si>
  <si>
    <t>31203R5767</t>
  </si>
  <si>
    <t>051056002Э</t>
  </si>
  <si>
    <t>Подпрограмма «Снабжение населения Республики Тыва чистой водопроводной водой на 2018 - 2025 годы»</t>
  </si>
  <si>
    <t>Основное меропритие "Снабжение населения чистой водопроводной водой в муниципальных образованиях"</t>
  </si>
  <si>
    <t>Субсидии местным бюджетам на реконструкцию и строительство локальных систем водоснабжения</t>
  </si>
  <si>
    <t>Подпрограмма «Модернизация систем коммунальной инфраструктуры Республики Тыва на 2023-2027 годы»</t>
  </si>
  <si>
    <t>Основное мероприятие "Мероприятия по комплексному развитию систем теплоснабжения, водоснабжения и водоотведения"</t>
  </si>
  <si>
    <t>Субсидии на обеспечение  мероприятий по модернизации систем коммунальной инфраструктуры</t>
  </si>
  <si>
    <t>750004063М</t>
  </si>
  <si>
    <t>Укрепление материально-технической базы государственных учреждений, осуществляющих охрану и управление особо охраняемыми природными территориями</t>
  </si>
  <si>
    <t>063020601Э</t>
  </si>
  <si>
    <t>063020603Э</t>
  </si>
  <si>
    <t>Подпрограмма «Охрана окружающей среды в Республике Тыва»</t>
  </si>
  <si>
    <t>064010207Э</t>
  </si>
  <si>
    <t>Основное мероприятие " Строительство объектов в сфере обращения с твердыми коммунальными отходами"</t>
  </si>
  <si>
    <t>Строительство объектов в сфере обращения с твердыми коммунальными отходами</t>
  </si>
  <si>
    <t>760004059Э</t>
  </si>
  <si>
    <t>Расходы на обеспечение деятельности (оказание услуг) государственных учреждений в рамках мероприятий по охране объектов растительного и животного мира и среды их обитания</t>
  </si>
  <si>
    <t>760004061Э</t>
  </si>
  <si>
    <t>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</si>
  <si>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</si>
  <si>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</si>
  <si>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07АE151720</t>
  </si>
  <si>
    <t>Создание новых мест в общеобразовательных организациях, расположенных в сельской местности и поселках городского типа</t>
  </si>
  <si>
    <t>07АE152300</t>
  </si>
  <si>
    <t>Модернизация инфраструктуры общего образования в отдельных субъектах Российской Федерации</t>
  </si>
  <si>
    <t>07АE152390</t>
  </si>
  <si>
    <t>Создание новых мест в общеобразовательных организациях</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</si>
  <si>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</si>
  <si>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07АE250980</t>
  </si>
  <si>
    <t>Региональный проект "Патриотическое воспитание граждан Российской Федерации"</t>
  </si>
  <si>
    <t>07АEВ00000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</si>
  <si>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</si>
  <si>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07АEВ51790</t>
  </si>
  <si>
    <t>Государственная программа Республики Тыва "Развитие культуры и искусства на 2021 - 2025 годы"</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</si>
  <si>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</si>
  <si>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07АE251710</t>
  </si>
  <si>
    <t>Подпрограмма "Подготовка специалистов в сфере физической культуры и спорта и спортивной подготовки по игровым видам спорта Республики Тыва на 2021 - 2025 годы"</t>
  </si>
  <si>
    <t>Государственная программа Республики Тыва "Развитие государственной гражданской службы Республики Тыва на 2023 - 2028 годы"</t>
  </si>
  <si>
    <t>Основное мероприятие "Совершенствование системы профессионального развития гражданских служащих и лиц, включенных в резерв управленческих кадров"</t>
  </si>
  <si>
    <t>Основное мероприятие "Построение эффективной системы мотивации, стимулирования на государственной гражданской службе"</t>
  </si>
  <si>
    <t>Организация отдыха и оздоровления детей в оздоровительных организациях и обеспечение проезда к местонахождению организаций отдыха и обратно</t>
  </si>
  <si>
    <t>Обеспечение деятельности подведомственных учреждений в области молодежной политики</t>
  </si>
  <si>
    <t>Региональный проект "Патриотическое воспитание граждан Российской Федерации" 
"Развитие системы поддержки молодежи ("Молодежь России")"</t>
  </si>
  <si>
    <t>222EГ00000</t>
  </si>
  <si>
    <t>Реализация программы комплексного развития молодежной политики "Регион для молодых"</t>
  </si>
  <si>
    <t>222EГ51160</t>
  </si>
  <si>
    <t>Подпрограмма "Развитие научных исследований в области гуманитарных и естественных наук в Республике Тыва на 2014 - 2025 годы"</t>
  </si>
  <si>
    <t>Субвенции местным бюджетам на содержание специалистов, осуществляющих переданные полномочия Республики Тыва по опеке и попечительству</t>
  </si>
  <si>
    <t>Реализация губернаторского проекта "Мой учитель" ("Мээн башкым")</t>
  </si>
  <si>
    <t>072EВ00000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</si>
  <si>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</si>
  <si>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072EВ57860</t>
  </si>
  <si>
    <t>Подпрограмма  "Развитие системы оценки качества образования и цифровой трансформации системы образования"</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</si>
  <si>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</si>
  <si>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07АE452130</t>
  </si>
  <si>
    <t>Реализация мероприятий по созданию условий для функционирования тувинского языка как государственного языка</t>
  </si>
  <si>
    <t>230EВ00000</t>
  </si>
  <si>
    <t>230EВ57860</t>
  </si>
  <si>
    <t>Техническое оснащение региональных и муниципальных музеев</t>
  </si>
  <si>
    <t>081A155900</t>
  </si>
  <si>
    <t>083A143441</t>
  </si>
  <si>
    <t>083A243442</t>
  </si>
  <si>
    <t>Поддержка экономического и социального развития коренных малочисленных народов Севера, Сибири и Дальнего Востока</t>
  </si>
  <si>
    <t>Обеспечение деятельности централизованной бухгалтерии (культура)</t>
  </si>
  <si>
    <t>Субсидии бюджетным учреждениям здравоохранения на оплату кредиторской задолженности по выплате отпускных и компенсаций за неиспользованные отпуска медицинским и иным работникам, которым в 2020 году в соответствии с постановлениями Правительства Российской Федерации от 02.04.2020г. № 415 и от 12.04.2020г. № 484 предоставлялись выплаты стимулирующего характера за выполнение особо важных работ, особые условия труда и дополнительную нагрузку против распространения новой коронавирусной инфекции на 2021 год</t>
  </si>
  <si>
    <t>Субсидии бюджетным учреждениям здравоохранения на оказание паллиативной медицинской помощи в  условиях круглосуточного стационара</t>
  </si>
  <si>
    <t>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</si>
  <si>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бюджетным учреждениям здравоохранения на оказание медицинской помощи в амбулаторных условиях</t>
  </si>
  <si>
    <t>Субсидии подведомственным учреждениям здравоохранения (ГАУЗ РТ санаторий профилакторий Серебрянка)</t>
  </si>
  <si>
    <t>Централизованные расходы на увеличение стоимости основных средств</t>
  </si>
  <si>
    <t>Иные межбюджетные трансферты из бюджета г. Москвы бюджету Республики Тыва на социально-экономическое развитие Республики Тыва</t>
  </si>
  <si>
    <t>091004851М</t>
  </si>
  <si>
    <t>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</si>
  <si>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09100R1060</t>
  </si>
  <si>
    <t>Cубсидии на софинансирование расходных обязательств субъекта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t>
  </si>
  <si>
    <t>09100R1070</t>
  </si>
  <si>
    <t>На реализацию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t>
  </si>
  <si>
    <t>09100R1220</t>
  </si>
  <si>
    <t>Расходы на развитие паллиативной медицинской помощи</t>
  </si>
  <si>
    <t>Реализация мероприятий по предупреждению и борьбе с социально значимыми инфекционными заболеваниями</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</si>
  <si>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</si>
  <si>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09100R3850</t>
  </si>
  <si>
    <t>Переоснащение медицинских организаций, оказывающих медицинскую помощь больным с онкологическими заболеваниями</t>
  </si>
  <si>
    <t>Реализация региональных проектов модернизации первичного звена здравоохранения (БК ОФ)</t>
  </si>
  <si>
    <t>091N9М3650</t>
  </si>
  <si>
    <t>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</si>
  <si>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Реализация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</si>
  <si>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 - 2022"</t>
  </si>
  <si>
    <t>Обеспечение деятельности централизованной бухгалтерии (здравоохранение)</t>
  </si>
  <si>
    <t>Расходы на обеспечение деятельности (оказание услуг) государственных учреждений социальной политики (ЦМАРО)</t>
  </si>
  <si>
    <t>Реализация комплекса мер по оказанию поддержки детям, находящимся в трудной жизненной ситуации</t>
  </si>
  <si>
    <t>На оказание мер социальной поддержки граждан, жилые помещения которых утрачены в результате чрезвычайной ситуации, право которых установлено судебным решением, вступившим в законную силу, за счет средств резервного фонда Правительства Российской Федерации</t>
  </si>
  <si>
    <t>011015Р460</t>
  </si>
  <si>
    <t>На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</si>
  <si>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</si>
  <si>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за счет субвенций</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</si>
  <si>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</si>
  <si>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Улучшение жилищных условий граждан, проживающих на сельских территориях</t>
  </si>
  <si>
    <t>31101R5761</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</si>
  <si>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за счет субвенций</t>
  </si>
  <si>
    <t>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</si>
  <si>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</si>
  <si>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среднего профессионального образования</t>
  </si>
  <si>
    <t>Осуществление ежемесячных выплат на детей в возрасте от трех до семи лет включительно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</si>
  <si>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</si>
  <si>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на компенсацию части родительской платы учреждениям, реализующим общеобразовательную программу в сфере дошкольного образования</t>
  </si>
  <si>
    <t>Обеспечение деятельности централизованной бухгалтерии (социальная политика)</t>
  </si>
  <si>
    <t>Обеспечение расходных обязательств, связанных с реализацией федеральной целевой программы "Увековечение памяти погибших при защите Отечества на 2019 - 2024 годы"</t>
  </si>
  <si>
    <t>Реализация мероприятий по созданию "умных" спортивных площадок</t>
  </si>
  <si>
    <t>Подпрограмма "Удовлетворение потребностей населения Республики Тыва в сфере физической культуры и спорта и спортивной подготовки по игровым видам спорта на 2021 - 2025 годы"</t>
  </si>
  <si>
    <t>Создание (реконструкция)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</si>
  <si>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11705R7550</t>
  </si>
  <si>
    <t>117P500000</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</si>
  <si>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</si>
  <si>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117P551390</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</si>
  <si>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 олимпийского резерва)</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</si>
  <si>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t>
  </si>
  <si>
    <t>Приобретение товаров, работ и услуг в пользу граждан в целях их социального обеспечения</t>
  </si>
  <si>
    <t>Закупка товаров, работ и услуг в целях капитального ремонта государственного (муниципального) имущества</t>
  </si>
  <si>
    <t>Закупка товаров, работ и услуг в сфере информационно-коммуникационных технологий</t>
  </si>
  <si>
    <t>Полномочное представительство Республики Тыва в г. Москве</t>
  </si>
  <si>
    <t>Привлечение субъектами Российской Федерации кредитов от кредитных организаций в валюте Российской Федерации</t>
  </si>
  <si>
    <t>Погашение субъектами Российской Федерации кредитов от кредитных организаций в валюте Российской Федерации</t>
  </si>
  <si>
    <t>01 03 01 00 02 5600 710</t>
  </si>
  <si>
    <t>01 03 01 00 02 5600 810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</si>
  <si>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</si>
  <si>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01 06 10 02 02 0001 550</t>
  </si>
  <si>
    <t>01 06 10 02 02 0002 550</t>
  </si>
  <si>
    <t>01 06 10 02 02 0005 550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</si>
  <si>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</si>
  <si>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2 02 15 012 02 0000 150</t>
  </si>
  <si>
    <t>Дотации бюджетам субъектов Российской Федерации в целях частичной компенсации выпадающих доходов бюджетов субъектов Российской Федерации от применения инвестиционного налогового вычета</t>
  </si>
  <si>
    <t>2 02 25 014 02 0000 150</t>
  </si>
  <si>
    <t>2 02 25 098 02 0000 150</t>
  </si>
  <si>
    <t>2 02 25 116 02 0000 150</t>
  </si>
  <si>
    <t>2 02 25 163 02 0000 150</t>
  </si>
  <si>
    <t>2 02 25 171 02 0000 150</t>
  </si>
  <si>
    <t>2 02 25 172 02 0000 150</t>
  </si>
  <si>
    <t>2 02 25 179 02 0000 150</t>
  </si>
  <si>
    <t>2 02 25 213 02 0000 150</t>
  </si>
  <si>
    <t>2 02 25 230 02 0000 150</t>
  </si>
  <si>
    <t>2 02 25 239 02 0000 150</t>
  </si>
  <si>
    <t>2 02 25 332 02 0000 150</t>
  </si>
  <si>
    <t>2 02 25 385 02 0000 150</t>
  </si>
  <si>
    <t>2 02 25 518 02 0000 150</t>
  </si>
  <si>
    <t>2 02 25 522 02 0000 150</t>
  </si>
  <si>
    <t>2 02 25 568 02 0000 150</t>
  </si>
  <si>
    <t>2 02 25 590 02 0000 150</t>
  </si>
  <si>
    <t>2 02 25 755 02 0000 150</t>
  </si>
  <si>
    <t>2 02 25 786 02 0000 150</t>
  </si>
  <si>
    <t>2 02 27 139 02 0000 150</t>
  </si>
  <si>
    <t>2 02 27 576 02 0000 150</t>
  </si>
  <si>
    <t>2 02 29 999 02 0000 150</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</si>
  <si>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</si>
  <si>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</si>
  <si>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</si>
  <si>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</si>
  <si>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</si>
  <si>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</si>
  <si>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</si>
  <si>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</si>
  <si>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</si>
  <si>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</si>
  <si>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</si>
  <si>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</si>
  <si>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</si>
  <si>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</si>
  <si>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</si>
  <si>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</si>
  <si>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</si>
  <si>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</si>
  <si>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</si>
  <si>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</si>
  <si>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</si>
  <si>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</si>
  <si>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</si>
  <si>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</si>
  <si>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субсидии бюджетам субъектов Российской Федерации</t>
  </si>
  <si>
    <t>2 02 35 431 02 0000 150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</si>
  <si>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</si>
  <si>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</si>
  <si>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формирование запаса лесных семян для лесовосстановления</t>
  </si>
  <si>
    <t>2 02 45 298 02 0000 150</t>
  </si>
  <si>
    <t>2 02 45 300 02 0000 150</t>
  </si>
  <si>
    <t>2 02 45 389 02 0000 150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</si>
  <si>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</si>
  <si>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</si>
  <si>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</si>
  <si>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</si>
  <si>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развитие инфраструктуры дорожного хозяйства</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</si>
  <si>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</si>
  <si>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2 03 02 080 02 0000 150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</si>
  <si>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</si>
  <si>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</si>
  <si>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2 07 02 030 02 0000 150</t>
  </si>
  <si>
    <t>Прочие безвозмездные поступления в бюджеты субъектов Российской Федерации</t>
  </si>
  <si>
    <t>2 18 33 144 02 0000 150</t>
  </si>
  <si>
    <t>2 18 35 118 02 0000 150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</si>
  <si>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</si>
  <si>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</si>
  <si>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образований</t>
  </si>
  <si>
    <t>2 19 25 086 02 0000 150</t>
  </si>
  <si>
    <t>2 19 25 256 02 0000 150</t>
  </si>
  <si>
    <t>2 19 25 365 02 0000 150</t>
  </si>
  <si>
    <t>2 19 25 520 02 0000 150</t>
  </si>
  <si>
    <t>2 19 25 527 02 0000 150</t>
  </si>
  <si>
    <t>2 19 25 753 02 0000 150</t>
  </si>
  <si>
    <t>2 19 27 112 02 0000 150</t>
  </si>
  <si>
    <t>2 19 35 345 02 0000 150</t>
  </si>
  <si>
    <t>2 19 45 593 02 0000 150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</si>
  <si>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</si>
  <si>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</si>
  <si>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</si>
  <si>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</si>
  <si>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</si>
  <si>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Возврат остатков субсидий на софинансирование закупки оборудования для создания "умных" спортивных площадок из бюджетов субъектов Российской Федерации</t>
  </si>
  <si>
    <t>Возврат остатков субсидий на софинансирование капитальных вложений в объекты муниципальной собственности из бюджетов субъектов Российской Федерации</t>
  </si>
  <si>
    <t>Возврат остатков субвенций на осуществление мер пожарной безопасности и тушение лесных пожаров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</si>
  <si>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</si>
  <si>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 из бюджетов субъектов Российской Федерации</t>
  </si>
  <si>
    <t>Строительство объектов для обеспечения безопасных и комфортных условий предоставления социальных услуг в сфере социального обслуживания</t>
  </si>
  <si>
    <t>Государственная программа Республики Тыва "Развитие промышленности и инвестиционной политики Республики Тыва на 2022-2025 годы"</t>
  </si>
  <si>
    <t xml:space="preserve">Строительство инженерных сетей в микрорайоне Спутник, 3-4 кварталы, г. Кызыл (инфраструктурный бюджетный кредит) </t>
  </si>
  <si>
    <t>Строительство инженерных сетей для многоквартирных домов в Южной части г. Кызыл</t>
  </si>
  <si>
    <t>Подключение к сетям электроснабжения водозабора с. Хову-Аксы Чеди-Хольского кожууна</t>
  </si>
  <si>
    <t>Проект комплексной застройки территории мкрн. Преображенский в пгт. Каа-Хем Кызылского кожууна с наружными инженерными сетями. Водозабор с сетями водопровода</t>
  </si>
  <si>
    <t>Завершение реконструкции водозабора с. Хову-Аксы Чеди-Хольского кожууна</t>
  </si>
  <si>
    <t>Проектирование объекта "Повысительная насосная станция в мкрн. Иркутский г. Кызыл"</t>
  </si>
  <si>
    <t>Проектирование подводящих сетей водопровода для объекта: "Повысительная насосная станция в мкрн. Иркутский г. Кызыл"</t>
  </si>
  <si>
    <t xml:space="preserve">Реконструкция водозабора и строительство водовода в г. Ак-Довурак </t>
  </si>
  <si>
    <t xml:space="preserve">Благоустройство прилегающих территорий многоквартирных домов для переселения и детей-сирот в г. Кызыл и с. Хову-Аксы </t>
  </si>
  <si>
    <t>Завершение строительства общеобразовательной школы на 825 мест по ул. Бай-Хаакская, г. Кызыл</t>
  </si>
  <si>
    <t>Строительство общеобразовательной школы на 825 мест в микрорайоне Вавилинский затон г. Кызыл</t>
  </si>
  <si>
    <t>Строительство общеобразовательной школы на 825 мест в микрорайоне Спутник, 3-4 кварталы г. Кызыл</t>
  </si>
  <si>
    <t>Строительство общеобразовательной школы на 616 мест в г. Чадан Дзун-Хемчикского кожууна</t>
  </si>
  <si>
    <t>Строительство общеобразовательной школы на 176 мест в с. Кызыл-Хая Монгун-Тайгинского кожууна</t>
  </si>
  <si>
    <t>Капитальный ремонт 13 общеобразовательных школ на территории республики</t>
  </si>
  <si>
    <t>Строительство гаражного помещения к школе №8 г. Кызыл</t>
  </si>
  <si>
    <t>Реконструкция детской школы искусств в с. Сарыг-Сеп Каа-Хемского кожууна</t>
  </si>
  <si>
    <t>Строительство Центра культурного развития г. Кызыл</t>
  </si>
  <si>
    <t>Капитальный ремонт сельского дома культуры с. Алдан-Маадыр Сут-Хольского кожууна</t>
  </si>
  <si>
    <t>Капитальный ремонт сельского дома культуры с. Эрги-Барлык Барун-Хемчикского кожууна</t>
  </si>
  <si>
    <t>Развитие культуры и искусства на 2021- 2025 годы</t>
  </si>
  <si>
    <t xml:space="preserve">Строительство 7 фельдшерско-акушерских пунктов в с. Чаа-Суур, с. Шивилиг, с. Белдир-Арыг, с. Сыстыг-Хем, с. Успенка, сУсть-Бурен, с. Хут и 1 врачебной амбулатории в с. Морен </t>
  </si>
  <si>
    <t>Капитальный ремонт детского отделения Барун-Хемчикского межкожуунного медицинского центра</t>
  </si>
  <si>
    <t>Капитальный ремонт детского отделения Тес-Хемской ЦКБ</t>
  </si>
  <si>
    <t>Строительство спортивно-культурного центра в пгт. Каа-Хем Кызылского кожууна</t>
  </si>
  <si>
    <t>Строительство спортивного комплекса в г. Кызыл</t>
  </si>
  <si>
    <t>Обеспечение жильем молодых семей</t>
  </si>
  <si>
    <t>Территориальное планирование зон и границ населенных пунктов республики</t>
  </si>
  <si>
    <t>Капитальный ремонт зданий молодежных центров в с. Кызыл-Мажалык Барун-Хемчикского кожууна и г. Туран Пий-Хемского кожууна</t>
  </si>
  <si>
    <t>Развитие системы государственной молодежной политики на 2022 - 2024 годы</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</si>
  <si>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2019 - 2025 годы</t>
  </si>
  <si>
    <t xml:space="preserve">Улучшение жилищных условий граждан, проживающих на сельских территориях </t>
  </si>
  <si>
    <t>Капитальный ремонт спортивного зала Свердловской школы №6 ЛНР</t>
  </si>
  <si>
    <t>Приобретение кабинетов для централизованной бухгалтерии Министерства труда и социальной политики Республики Тыва в здании по ул. Московская, д. 2 г. Кызыл</t>
  </si>
  <si>
    <t>Плата за выбросы загрязняющих веществ в атмосферный воздух стационарными объектами (пени по соответствующему платежу)</t>
  </si>
  <si>
    <t>1 12 01010 01 2100 120</t>
  </si>
  <si>
    <t>1 12 01030 01 6000 120</t>
  </si>
  <si>
    <t>1 12 01041 01 2100 120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</si>
  <si>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</si>
  <si>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1 12 01042 01 6000 120</t>
  </si>
  <si>
    <t>106</t>
  </si>
  <si>
    <t>1 16 01121 01 0007 140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</si>
  <si>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</si>
  <si>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t>
  </si>
  <si>
    <t>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</si>
  <si>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</si>
  <si>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</si>
  <si>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</si>
  <si>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</si>
  <si>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</si>
  <si>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</si>
  <si>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</si>
  <si>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</si>
  <si>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</si>
  <si>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</si>
  <si>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</si>
  <si>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</si>
  <si>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</si>
  <si>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</si>
  <si>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</si>
  <si>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</si>
  <si>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</si>
  <si>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</si>
  <si>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</si>
  <si>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</si>
  <si>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1 03 02262 01 0000 110</t>
  </si>
  <si>
    <t>1 05 06000 01 1000 110</t>
  </si>
  <si>
    <t>Сборы за пользование объектами животного мира и за пользование объектами водных биологических ресурсов</t>
  </si>
  <si>
    <t>1 07 04000 01 0000 110</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</si>
  <si>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</si>
  <si>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</si>
  <si>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</si>
  <si>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</si>
  <si>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Задолженность и перерасчеты по отмененным налогам и сборам</t>
  </si>
  <si>
    <t>1 09 11010 02 0000 110</t>
  </si>
  <si>
    <t>1 08 06000 01 8003 100</t>
  </si>
  <si>
    <t>1 08 06000 01 8004 100</t>
  </si>
  <si>
    <t>1 08 06000 01 8005 100</t>
  </si>
  <si>
    <t>1 08 06000 01 8007 100</t>
  </si>
  <si>
    <t>1 08 07100 01 8034 100</t>
  </si>
  <si>
    <t>1 08 07100 01 8035 100</t>
  </si>
  <si>
    <t>1 08 07141 01 8000 100</t>
  </si>
  <si>
    <t>Административные штрафы, установленные Главой 12 Кодекса Российской Федерации об административных правонарушениях (штрафы за нарушение Правил дорожного движения, правил эксплуатации транспортного средства)</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</si>
  <si>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</si>
  <si>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1 11 05322 02 0000 120</t>
  </si>
  <si>
    <t>1 16 07030 02 0000 140</t>
  </si>
  <si>
    <t>1 11 05032 02 0000 120</t>
  </si>
  <si>
    <t>1 16 07010 02 0000 140</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</si>
  <si>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</si>
  <si>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1 16 10020 02 0000 140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</si>
  <si>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самооходных дорожно-строительных и иных самоходных машин, выдачей удостоверений тракториста-машиниста (тракториста), временных удостоверенний на право управления самоходными машинами, в том числе взамен утраченных или пришедших в негодность</t>
  </si>
  <si>
    <t>918</t>
  </si>
  <si>
    <t>1 08 075 1001 1000 110</t>
  </si>
  <si>
    <t>Проценты, полученные от предоставления бюджетных кредитов внутри страны за счет средств бюджетов субъектов Российской Федерации</t>
  </si>
  <si>
    <t>1 11 05022 02 0000 120</t>
  </si>
  <si>
    <t>1 11 07012 02 0000 120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</si>
  <si>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</si>
  <si>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1 14 06022 02 0000 430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</si>
  <si>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</si>
  <si>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</si>
  <si>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</si>
  <si>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1 16 01183 01 0000 140</t>
  </si>
  <si>
    <t>932</t>
  </si>
  <si>
    <t>1 14 02022 02 0000 410</t>
  </si>
  <si>
    <t>939</t>
  </si>
  <si>
    <t>1 11 02102 02 0000 120</t>
  </si>
  <si>
    <t>1 08 05000 01 8001 110</t>
  </si>
  <si>
    <t>1 08 05000 01 8002 100</t>
  </si>
  <si>
    <t>1 16 10100 02 0000 100</t>
  </si>
  <si>
    <t>Приложение 9</t>
  </si>
  <si>
    <t>тыс. рублей</t>
  </si>
  <si>
    <t xml:space="preserve">тыс. рублей </t>
  </si>
  <si>
    <t>Изменения (+,-)</t>
  </si>
  <si>
    <t>Исполнение за 2023 год</t>
  </si>
  <si>
    <t>Капитальный ремонт Бай-Тайгинского судебного участка в с. Тээли в здании администрации Бай-Тайгинского кожууна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</si>
</sst>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0.0"/>
    <numFmt numFmtId="165" formatCode="&quot;Да&quot;;&quot;Да&quot;;&quot;Нет&quot;"/>
    <numFmt numFmtId="166" formatCode="_(* #,##0.00_);_(* \(#,##0.00\);_(* &quot;-&quot;??_);_(@_)"/>
    <numFmt numFmtId="167" formatCode="#,##0.0_ ;[Red]\-#,##0.0\ "/>
    <numFmt numFmtId="168" formatCode="#,##0.00_ ;[Red]\-#,##0.00\ "/>
    <numFmt numFmtId="169" formatCode="#,##0.0;[Red]\-#,##0.0;0.0"/>
    <numFmt numFmtId="170" formatCode="000"/>
    <numFmt numFmtId="171" formatCode="00;[Red]\-00;&quot;&quot;"/>
    <numFmt numFmtId="172" formatCode="0000000000;[Red]\-0000000000;&quot;&quot;"/>
    <numFmt numFmtId="173" formatCode="000;[Red]\-000;&quot;&quot;"/>
    <numFmt numFmtId="174" formatCode="#,##0.000_ ;[Red]\-#,##0.000\ "/>
    <numFmt numFmtId="175" formatCode="_-* #,##0.00&quot;р.&quot;_-;\-* #,##0.00&quot;р.&quot;_-;_-* &quot;-&quot;??&quot;р.&quot;_-;_-@_-"/>
    <numFmt numFmtId="176" formatCode="_-* #,##0.00_р_._-;\-* #,##0.00_р_._-;_-* &quot;-&quot;??_р_._-;_-@_-"/>
  </numFmts>
  <fonts count="63" x14ac:knownFonts="1">
    <font>
      <sz val="10"/>
      <name val="Arial"/>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b/>
      <sz val="12"/>
      <color indexed="8"/>
      <name val="Times New Roman"/>
      <family val="1"/>
      <charset val="204"/>
    </font>
    <font>
      <sz val="12"/>
      <color indexed="8"/>
      <name val="Times New Roman"/>
      <family val="1"/>
      <charset val="204"/>
    </font>
    <font>
      <sz val="10"/>
      <name val="Arial"/>
      <family val="2"/>
      <charset val="204"/>
    </font>
    <font>
      <sz val="12"/>
      <name val="Times New Roman Cyr"/>
      <family val="1"/>
      <charset val="204"/>
    </font>
    <font>
      <b/>
      <sz val="12"/>
      <name val="Times New Roman Cyr"/>
      <charset val="204"/>
    </font>
    <font>
      <b/>
      <sz val="10"/>
      <name val="Arial"/>
      <family val="2"/>
      <charset val="204"/>
    </font>
    <font>
      <i/>
      <sz val="8"/>
      <color indexed="23"/>
      <name val="Arial"/>
      <family val="2"/>
      <charset val="204"/>
    </font>
    <font>
      <sz val="10"/>
      <color indexed="8"/>
      <name val="Arial"/>
      <family val="2"/>
      <charset val="204"/>
    </font>
    <font>
      <sz val="10"/>
      <color indexed="62"/>
      <name val="Arial"/>
      <family val="2"/>
      <charset val="204"/>
    </font>
    <font>
      <sz val="12"/>
      <name val="Arial Cyr"/>
      <charset val="204"/>
    </font>
    <font>
      <b/>
      <sz val="11"/>
      <color theme="1"/>
      <name val="Calibri"/>
      <family val="2"/>
      <charset val="204"/>
      <scheme val="minor"/>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i/>
      <sz val="11"/>
      <name val="Times New Roman"/>
      <family val="1"/>
      <charset val="204"/>
    </font>
    <font>
      <b/>
      <i/>
      <sz val="11"/>
      <name val="Times New Roman"/>
      <family val="1"/>
      <charset val="204"/>
    </font>
    <font>
      <b/>
      <sz val="11"/>
      <color theme="1"/>
      <name val="Times New Roman"/>
      <family val="1"/>
      <charset val="204"/>
    </font>
    <font>
      <sz val="11"/>
      <color theme="1"/>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b/>
      <sz val="8"/>
      <name val="Times New Roman"/>
      <family val="1"/>
      <charset val="204"/>
    </font>
    <font>
      <b/>
      <sz val="10"/>
      <color theme="1"/>
      <name val="Times New Roman"/>
      <family val="1"/>
      <charset val="204"/>
    </font>
    <font>
      <b/>
      <sz val="12"/>
      <color theme="1"/>
      <name val="Times New Roman"/>
      <family val="1"/>
      <charset val="204"/>
    </font>
    <font>
      <sz val="12"/>
      <name val="Arial"/>
      <family val="2"/>
      <charset val="204"/>
    </font>
    <font>
      <sz val="12"/>
      <color theme="1"/>
      <name val="Times New Roman"/>
      <family val="1"/>
      <charset val="204"/>
    </font>
    <font>
      <b/>
      <sz val="10.5"/>
      <name val="Times New Roman"/>
      <family val="1"/>
      <charset val="204"/>
    </font>
    <font>
      <sz val="10.5"/>
      <name val="Times New Roman"/>
      <family val="1"/>
      <charset val="204"/>
    </font>
    <font>
      <b/>
      <sz val="10.5"/>
      <color indexed="8"/>
      <name val="Times New Roman"/>
      <family val="1"/>
      <charset val="204"/>
    </font>
    <font>
      <sz val="10.5"/>
      <color indexed="8"/>
      <name val="Times New Roman"/>
      <family val="1"/>
      <charset val="204"/>
    </font>
    <font>
      <i/>
      <sz val="10.5"/>
      <name val="Times New Roman"/>
      <family val="1"/>
      <charset val="204"/>
    </font>
    <font>
      <i/>
      <sz val="10.5"/>
      <color indexed="8"/>
      <name val="Times New Roman"/>
      <family val="1"/>
      <charset val="204"/>
    </font>
    <font>
      <sz val="10"/>
      <name val="Arial"/>
      <family val="2"/>
      <charset val="204"/>
    </font>
    <font>
      <b/>
      <sz val="10"/>
      <color indexed="8"/>
      <name val="Arial"/>
      <family val="2"/>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4">
    <fill>
      <patternFill patternType="none"/>
    </fill>
    <fill>
      <patternFill patternType="gray125"/>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rgb="FF92D050"/>
        <bgColor indexed="64"/>
      </patternFill>
    </fill>
    <fill>
      <patternFill patternType="solid">
        <fgColor theme="9" tint="0.79998168889431442"/>
        <bgColor indexed="6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55"/>
      </patternFill>
    </fill>
    <fill>
      <patternFill patternType="solid">
        <fgColor indexed="45"/>
      </patternFill>
    </fill>
    <fill>
      <patternFill patternType="solid">
        <fgColor indexed="42"/>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18">
    <xf numFmtId="0" fontId="0" fillId="0" borderId="0"/>
    <xf numFmtId="0" fontId="3" fillId="0" borderId="0"/>
    <xf numFmtId="0" fontId="4" fillId="0" borderId="0"/>
    <xf numFmtId="0" fontId="3" fillId="0" borderId="0"/>
    <xf numFmtId="0" fontId="9" fillId="0" borderId="6" applyNumberFormat="0">
      <alignment horizontal="right" vertical="top"/>
    </xf>
    <xf numFmtId="0" fontId="4" fillId="0" borderId="6" applyNumberFormat="0">
      <alignment horizontal="right" vertical="top"/>
    </xf>
    <xf numFmtId="0" fontId="9" fillId="0" borderId="6" applyNumberFormat="0">
      <alignment horizontal="right" vertical="top"/>
    </xf>
    <xf numFmtId="0" fontId="4" fillId="0" borderId="6" applyNumberFormat="0">
      <alignment horizontal="right" vertical="top"/>
    </xf>
    <xf numFmtId="0" fontId="9" fillId="2" borderId="6" applyNumberFormat="0">
      <alignment horizontal="right" vertical="top"/>
    </xf>
    <xf numFmtId="0" fontId="4" fillId="2" borderId="6" applyNumberFormat="0">
      <alignment horizontal="right" vertical="top"/>
    </xf>
    <xf numFmtId="49" fontId="9" fillId="3" borderId="6">
      <alignment horizontal="left" vertical="top"/>
    </xf>
    <xf numFmtId="49" fontId="12" fillId="0" borderId="6">
      <alignment horizontal="left" vertical="top"/>
    </xf>
    <xf numFmtId="49" fontId="4" fillId="3" borderId="6">
      <alignment horizontal="left" vertical="top"/>
    </xf>
    <xf numFmtId="49" fontId="4" fillId="3" borderId="6">
      <alignment horizontal="left" vertical="top"/>
    </xf>
    <xf numFmtId="49" fontId="4" fillId="3" borderId="6">
      <alignment horizontal="left" vertical="top"/>
    </xf>
    <xf numFmtId="49" fontId="4" fillId="3" borderId="6">
      <alignment horizontal="left" vertical="top"/>
    </xf>
    <xf numFmtId="49" fontId="4" fillId="3" borderId="6">
      <alignment horizontal="left" vertical="top"/>
    </xf>
    <xf numFmtId="49" fontId="4" fillId="3" borderId="6">
      <alignment horizontal="left" vertical="top"/>
    </xf>
    <xf numFmtId="49" fontId="4" fillId="3" borderId="6">
      <alignment horizontal="left" vertical="top"/>
    </xf>
    <xf numFmtId="0" fontId="9" fillId="4" borderId="6">
      <alignment horizontal="left" vertical="top" wrapText="1"/>
    </xf>
    <xf numFmtId="0" fontId="4" fillId="4" borderId="6">
      <alignment horizontal="left" vertical="top" wrapText="1"/>
    </xf>
    <xf numFmtId="0" fontId="12" fillId="0" borderId="6">
      <alignment horizontal="left" vertical="top" wrapText="1"/>
    </xf>
    <xf numFmtId="0" fontId="9" fillId="5" borderId="6">
      <alignment horizontal="left" vertical="top" wrapText="1"/>
    </xf>
    <xf numFmtId="0" fontId="4" fillId="5" borderId="6">
      <alignment horizontal="left" vertical="top" wrapText="1"/>
    </xf>
    <xf numFmtId="0" fontId="9" fillId="6" borderId="6">
      <alignment horizontal="left" vertical="top" wrapText="1"/>
    </xf>
    <xf numFmtId="0" fontId="4" fillId="6" borderId="6">
      <alignment horizontal="left" vertical="top" wrapText="1"/>
    </xf>
    <xf numFmtId="0" fontId="9" fillId="7" borderId="6">
      <alignment horizontal="left" vertical="top" wrapText="1"/>
    </xf>
    <xf numFmtId="0" fontId="4" fillId="7" borderId="6">
      <alignment horizontal="left" vertical="top" wrapText="1"/>
    </xf>
    <xf numFmtId="0" fontId="9" fillId="8" borderId="6">
      <alignment horizontal="left" vertical="top" wrapText="1"/>
    </xf>
    <xf numFmtId="0" fontId="9" fillId="0" borderId="6">
      <alignment horizontal="left" vertical="top" wrapText="1"/>
    </xf>
    <xf numFmtId="0" fontId="4" fillId="0"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13" fillId="0" borderId="0">
      <alignment horizontal="lef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4" fillId="0" borderId="0"/>
    <xf numFmtId="0" fontId="9" fillId="4" borderId="7" applyNumberFormat="0">
      <alignment horizontal="right" vertical="top"/>
    </xf>
    <xf numFmtId="0" fontId="9" fillId="5" borderId="7" applyNumberFormat="0">
      <alignment horizontal="right" vertical="top"/>
    </xf>
    <xf numFmtId="0" fontId="9" fillId="0" borderId="6" applyNumberFormat="0">
      <alignment horizontal="right" vertical="top"/>
    </xf>
    <xf numFmtId="0" fontId="4" fillId="0" borderId="6"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9" fillId="0" borderId="6" applyNumberFormat="0">
      <alignment horizontal="right" vertical="top"/>
    </xf>
    <xf numFmtId="0" fontId="4" fillId="0" borderId="6" applyNumberFormat="0">
      <alignment horizontal="right" vertical="top"/>
    </xf>
    <xf numFmtId="0" fontId="4" fillId="4" borderId="7" applyNumberFormat="0">
      <alignment horizontal="right" vertical="top"/>
    </xf>
    <xf numFmtId="0" fontId="4" fillId="4" borderId="7" applyNumberFormat="0">
      <alignment horizontal="right" vertical="top"/>
    </xf>
    <xf numFmtId="0" fontId="4" fillId="4" borderId="7" applyNumberFormat="0">
      <alignment horizontal="right" vertical="top"/>
    </xf>
    <xf numFmtId="0" fontId="4" fillId="4" borderId="7" applyNumberFormat="0">
      <alignment horizontal="right" vertical="top"/>
    </xf>
    <xf numFmtId="0" fontId="4" fillId="4" borderId="7" applyNumberFormat="0">
      <alignment horizontal="right" vertical="top"/>
    </xf>
    <xf numFmtId="0" fontId="4" fillId="4" borderId="7" applyNumberFormat="0">
      <alignment horizontal="right" vertical="top"/>
    </xf>
    <xf numFmtId="0" fontId="4" fillId="4" borderId="7" applyNumberFormat="0">
      <alignment horizontal="right" vertical="top"/>
    </xf>
    <xf numFmtId="0" fontId="9" fillId="6" borderId="7" applyNumberFormat="0">
      <alignment horizontal="right" vertical="top"/>
    </xf>
    <xf numFmtId="0" fontId="9" fillId="0" borderId="6" applyNumberFormat="0">
      <alignment horizontal="right" vertical="top"/>
    </xf>
    <xf numFmtId="0" fontId="4" fillId="0" borderId="6"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9" borderId="8" applyNumberFormat="0" applyFont="0" applyAlignment="0" applyProtection="0"/>
    <xf numFmtId="49" fontId="15" fillId="10" borderId="6">
      <alignment horizontal="left" vertical="top" wrapText="1"/>
    </xf>
    <xf numFmtId="49" fontId="9" fillId="0" borderId="6">
      <alignment horizontal="left" vertical="top" wrapText="1"/>
    </xf>
    <xf numFmtId="49" fontId="4" fillId="0" borderId="6">
      <alignment horizontal="left" vertical="top" wrapText="1"/>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9" fillId="8" borderId="6">
      <alignment horizontal="left" vertical="top" wrapText="1"/>
    </xf>
    <xf numFmtId="0" fontId="9" fillId="0" borderId="6">
      <alignment horizontal="left" vertical="top" wrapText="1"/>
    </xf>
    <xf numFmtId="0" fontId="4" fillId="0"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4" fillId="8" borderId="6">
      <alignment horizontal="left" vertical="top" wrapText="1"/>
    </xf>
    <xf numFmtId="0" fontId="3" fillId="0" borderId="0"/>
    <xf numFmtId="0" fontId="3" fillId="0" borderId="0"/>
    <xf numFmtId="0" fontId="3" fillId="0" borderId="0"/>
    <xf numFmtId="0" fontId="4" fillId="0" borderId="0"/>
    <xf numFmtId="0" fontId="4" fillId="0" borderId="0"/>
    <xf numFmtId="0" fontId="3" fillId="0" borderId="0"/>
    <xf numFmtId="0" fontId="40" fillId="0" borderId="0"/>
    <xf numFmtId="0" fontId="4" fillId="0" borderId="0"/>
    <xf numFmtId="0" fontId="4"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1" fillId="0" borderId="0">
      <alignment horizontal="center" vertical="top"/>
    </xf>
    <xf numFmtId="0" fontId="14" fillId="0" borderId="0">
      <alignment horizontal="left" vertical="top"/>
    </xf>
    <xf numFmtId="0" fontId="26" fillId="0" borderId="0">
      <alignment horizontal="left" vertical="top"/>
    </xf>
    <xf numFmtId="0" fontId="42" fillId="0" borderId="0">
      <alignment horizontal="left" vertical="center"/>
    </xf>
    <xf numFmtId="0" fontId="43" fillId="0" borderId="0">
      <alignment horizontal="left" vertical="top"/>
    </xf>
    <xf numFmtId="0" fontId="42" fillId="0" borderId="0">
      <alignment horizontal="center" vertical="center"/>
    </xf>
    <xf numFmtId="0" fontId="26" fillId="0" borderId="0">
      <alignment horizontal="left" vertical="center"/>
    </xf>
    <xf numFmtId="0" fontId="26" fillId="0" borderId="0">
      <alignment horizontal="left" vertical="center"/>
    </xf>
    <xf numFmtId="0" fontId="44" fillId="0" borderId="0">
      <alignment horizontal="right" vertical="top"/>
    </xf>
    <xf numFmtId="0" fontId="26" fillId="0" borderId="0">
      <alignment horizontal="left" vertical="center"/>
    </xf>
    <xf numFmtId="0" fontId="44" fillId="0" borderId="0">
      <alignment horizontal="left" vertical="top"/>
    </xf>
    <xf numFmtId="0" fontId="44" fillId="0" borderId="0">
      <alignment horizontal="right" vertical="top"/>
    </xf>
    <xf numFmtId="0" fontId="44" fillId="0" borderId="0">
      <alignment horizontal="center" vertical="top"/>
    </xf>
    <xf numFmtId="0" fontId="44" fillId="0" borderId="0">
      <alignment horizontal="left" vertical="top"/>
    </xf>
    <xf numFmtId="0" fontId="44" fillId="0" borderId="0">
      <alignment horizontal="left" vertical="top"/>
    </xf>
    <xf numFmtId="0" fontId="44" fillId="0" borderId="0">
      <alignment horizontal="center" vertical="top"/>
    </xf>
    <xf numFmtId="0" fontId="44" fillId="0" borderId="0">
      <alignment horizontal="center" vertical="top"/>
    </xf>
    <xf numFmtId="0" fontId="44" fillId="0" borderId="0">
      <alignment horizontal="left" vertical="top"/>
    </xf>
    <xf numFmtId="0" fontId="42" fillId="0" borderId="0">
      <alignment horizontal="left" vertical="top"/>
    </xf>
    <xf numFmtId="0" fontId="44" fillId="0" borderId="0">
      <alignment horizontal="center" vertical="top"/>
    </xf>
    <xf numFmtId="0" fontId="42" fillId="0" borderId="0">
      <alignment horizontal="left" vertical="top"/>
    </xf>
    <xf numFmtId="0" fontId="26" fillId="0" borderId="0">
      <alignment horizontal="center" vertical="center"/>
    </xf>
    <xf numFmtId="0" fontId="14" fillId="0" borderId="0">
      <alignment horizontal="left" vertical="top"/>
    </xf>
    <xf numFmtId="0" fontId="42" fillId="0" borderId="0">
      <alignment horizontal="left" vertical="top"/>
    </xf>
    <xf numFmtId="0" fontId="42" fillId="0" borderId="0">
      <alignment horizontal="left" vertical="top"/>
    </xf>
    <xf numFmtId="0" fontId="42" fillId="0" borderId="0">
      <alignment horizontal="right" vertical="center"/>
    </xf>
    <xf numFmtId="0" fontId="26" fillId="0" borderId="0">
      <alignment horizontal="left" vertical="center"/>
    </xf>
    <xf numFmtId="0" fontId="42" fillId="0" borderId="0">
      <alignment horizontal="left" vertical="top"/>
    </xf>
    <xf numFmtId="0" fontId="26" fillId="0" borderId="0">
      <alignment horizontal="right" vertical="center"/>
    </xf>
    <xf numFmtId="0" fontId="42" fillId="0" borderId="0">
      <alignment horizontal="left" vertical="top"/>
    </xf>
    <xf numFmtId="0" fontId="42" fillId="0" borderId="0">
      <alignment horizontal="left" vertical="top"/>
    </xf>
    <xf numFmtId="0" fontId="42" fillId="0" borderId="0">
      <alignment horizontal="left" vertical="top"/>
    </xf>
    <xf numFmtId="0" fontId="26" fillId="0" borderId="0">
      <alignment horizontal="center" vertical="center"/>
    </xf>
    <xf numFmtId="0" fontId="42" fillId="0" borderId="0">
      <alignment horizontal="right" vertical="center"/>
    </xf>
    <xf numFmtId="0" fontId="26" fillId="0" borderId="0">
      <alignment horizontal="left" vertical="center"/>
    </xf>
    <xf numFmtId="0" fontId="43" fillId="0" borderId="0">
      <alignment horizontal="left" vertical="top"/>
    </xf>
    <xf numFmtId="0" fontId="26" fillId="0" borderId="0">
      <alignment horizontal="right" vertical="center"/>
    </xf>
    <xf numFmtId="0" fontId="42" fillId="0" borderId="0">
      <alignment horizontal="right" vertical="center"/>
    </xf>
    <xf numFmtId="0" fontId="43" fillId="0" borderId="0">
      <alignment horizontal="left" vertical="top"/>
    </xf>
    <xf numFmtId="0" fontId="42" fillId="0" borderId="0">
      <alignment horizontal="left" vertical="center"/>
    </xf>
    <xf numFmtId="0" fontId="26" fillId="0" borderId="0">
      <alignment horizontal="right" vertical="center"/>
    </xf>
    <xf numFmtId="0" fontId="42" fillId="0" borderId="0">
      <alignment horizontal="left" vertical="top"/>
    </xf>
    <xf numFmtId="0" fontId="26" fillId="0" borderId="0">
      <alignment horizontal="left" vertical="center"/>
    </xf>
    <xf numFmtId="0" fontId="43" fillId="0" borderId="0">
      <alignment horizontal="left" vertical="top"/>
    </xf>
    <xf numFmtId="0" fontId="42" fillId="0" borderId="0">
      <alignment horizontal="lef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0" borderId="18" applyNumberFormat="0" applyAlignment="0" applyProtection="0"/>
    <xf numFmtId="0" fontId="47" fillId="3" borderId="19" applyNumberFormat="0" applyAlignment="0" applyProtection="0"/>
    <xf numFmtId="0" fontId="48" fillId="3" borderId="18" applyNumberFormat="0" applyAlignment="0" applyProtection="0"/>
    <xf numFmtId="0" fontId="4" fillId="0" borderId="0"/>
    <xf numFmtId="175" fontId="1" fillId="0" borderId="0" applyFont="0" applyFill="0" applyBorder="0" applyAlignment="0" applyProtection="0"/>
    <xf numFmtId="0" fontId="49" fillId="0" borderId="20" applyNumberFormat="0" applyFill="0" applyAlignment="0" applyProtection="0"/>
    <xf numFmtId="0" fontId="50" fillId="0" borderId="21"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52" fillId="0" borderId="23" applyNumberFormat="0" applyFill="0" applyAlignment="0" applyProtection="0"/>
    <xf numFmtId="0" fontId="53" fillId="21" borderId="24" applyNumberFormat="0" applyAlignment="0" applyProtection="0"/>
    <xf numFmtId="0" fontId="54" fillId="0" borderId="0" applyNumberFormat="0" applyFill="0" applyBorder="0" applyAlignment="0" applyProtection="0"/>
    <xf numFmtId="0" fontId="55" fillId="10" borderId="0" applyNumberFormat="0" applyBorder="0" applyAlignment="0" applyProtection="0"/>
    <xf numFmtId="0" fontId="1" fillId="0" borderId="0"/>
    <xf numFmtId="0" fontId="1" fillId="0" borderId="0"/>
    <xf numFmtId="0" fontId="1" fillId="0" borderId="0"/>
    <xf numFmtId="0" fontId="14" fillId="0" borderId="0"/>
    <xf numFmtId="0" fontId="4" fillId="0" borderId="0"/>
    <xf numFmtId="0" fontId="5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4" fillId="0" borderId="0"/>
    <xf numFmtId="0" fontId="1" fillId="0" borderId="0"/>
    <xf numFmtId="0" fontId="4" fillId="0" borderId="0"/>
    <xf numFmtId="0" fontId="14" fillId="0" borderId="0"/>
    <xf numFmtId="0" fontId="1" fillId="0" borderId="0"/>
    <xf numFmtId="0" fontId="56" fillId="0" borderId="0"/>
    <xf numFmtId="0" fontId="4" fillId="0" borderId="0"/>
    <xf numFmtId="0" fontId="57" fillId="0" borderId="0"/>
    <xf numFmtId="0" fontId="1" fillId="0" borderId="0"/>
    <xf numFmtId="0" fontId="58" fillId="22" borderId="0" applyNumberFormat="0" applyBorder="0" applyAlignment="0" applyProtection="0"/>
    <xf numFmtId="0" fontId="59" fillId="0" borderId="0" applyNumberFormat="0" applyFill="0" applyBorder="0" applyAlignment="0" applyProtection="0"/>
    <xf numFmtId="9" fontId="4" fillId="0" borderId="0" applyFont="0" applyFill="0" applyBorder="0" applyAlignment="0" applyProtection="0"/>
    <xf numFmtId="0" fontId="60" fillId="0" borderId="25" applyNumberFormat="0" applyFill="0" applyAlignment="0" applyProtection="0"/>
    <xf numFmtId="0" fontId="61" fillId="0" borderId="0" applyNumberFormat="0" applyFill="0" applyBorder="0" applyAlignment="0" applyProtection="0"/>
    <xf numFmtId="43" fontId="1" fillId="0" borderId="0" applyFont="0" applyFill="0" applyBorder="0" applyAlignment="0" applyProtection="0"/>
    <xf numFmtId="176" fontId="14" fillId="0" borderId="0" applyFont="0" applyFill="0" applyBorder="0" applyAlignment="0" applyProtection="0"/>
    <xf numFmtId="166" fontId="4" fillId="0" borderId="0" applyFont="0" applyFill="0" applyBorder="0" applyAlignment="0" applyProtection="0"/>
    <xf numFmtId="176" fontId="4" fillId="0" borderId="0" applyFont="0" applyFill="0" applyBorder="0" applyAlignment="0" applyProtection="0"/>
    <xf numFmtId="176" fontId="56" fillId="0" borderId="0" applyFont="0" applyFill="0" applyBorder="0" applyAlignment="0" applyProtection="0"/>
    <xf numFmtId="0" fontId="62" fillId="23" borderId="0" applyNumberFormat="0" applyBorder="0" applyAlignment="0" applyProtection="0"/>
  </cellStyleXfs>
  <cellXfs count="452">
    <xf numFmtId="0" fontId="0" fillId="0" borderId="0" xfId="0"/>
    <xf numFmtId="0" fontId="5" fillId="0" borderId="0" xfId="2" applyFont="1" applyFill="1" applyAlignment="1">
      <alignment horizontal="right"/>
    </xf>
    <xf numFmtId="0" fontId="6" fillId="0" borderId="0" xfId="1" applyFont="1" applyAlignment="1">
      <alignment wrapText="1"/>
    </xf>
    <xf numFmtId="0" fontId="6" fillId="0" borderId="0" xfId="1" applyFont="1" applyAlignment="1">
      <alignment horizontal="center" wrapText="1"/>
    </xf>
    <xf numFmtId="0" fontId="7" fillId="0" borderId="2" xfId="1" applyFont="1" applyBorder="1" applyAlignment="1">
      <alignment horizontal="left" vertical="center" wrapText="1"/>
    </xf>
    <xf numFmtId="0" fontId="8" fillId="0" borderId="2" xfId="1" applyFont="1" applyBorder="1" applyAlignment="1">
      <alignment horizontal="left" vertical="center" wrapText="1"/>
    </xf>
    <xf numFmtId="0" fontId="5" fillId="0" borderId="2" xfId="1" applyFont="1" applyFill="1" applyBorder="1" applyAlignment="1">
      <alignment vertical="center" wrapText="1"/>
    </xf>
    <xf numFmtId="0" fontId="7" fillId="0" borderId="2" xfId="1" applyFont="1" applyBorder="1" applyAlignment="1">
      <alignment vertical="top" wrapText="1"/>
    </xf>
    <xf numFmtId="49" fontId="10" fillId="0" borderId="5" xfId="1" applyNumberFormat="1" applyFont="1" applyBorder="1" applyAlignment="1">
      <alignment horizontal="center" vertical="top"/>
    </xf>
    <xf numFmtId="0" fontId="16" fillId="0" borderId="0" xfId="1" applyFont="1"/>
    <xf numFmtId="0" fontId="10" fillId="0" borderId="0" xfId="1" applyFont="1" applyAlignment="1">
      <alignment horizontal="right"/>
    </xf>
    <xf numFmtId="0" fontId="6" fillId="0" borderId="1" xfId="3" applyFont="1" applyFill="1" applyBorder="1" applyAlignment="1">
      <alignment horizontal="center" vertical="center" wrapText="1"/>
    </xf>
    <xf numFmtId="0" fontId="6" fillId="0" borderId="2" xfId="1" applyFont="1" applyBorder="1" applyAlignment="1">
      <alignment horizontal="center" vertical="center"/>
    </xf>
    <xf numFmtId="164" fontId="6" fillId="0" borderId="3" xfId="3" applyNumberFormat="1" applyFont="1" applyFill="1" applyBorder="1" applyAlignment="1">
      <alignment horizontal="center" vertical="center" wrapText="1"/>
    </xf>
    <xf numFmtId="0" fontId="5" fillId="0" borderId="2" xfId="1" applyFont="1" applyBorder="1" applyAlignment="1">
      <alignment horizontal="center" vertical="center"/>
    </xf>
    <xf numFmtId="164" fontId="5" fillId="0" borderId="2"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0" fontId="6" fillId="0" borderId="2" xfId="1" applyFont="1" applyFill="1" applyBorder="1" applyAlignment="1">
      <alignment horizontal="center" vertical="center"/>
    </xf>
    <xf numFmtId="164" fontId="6" fillId="0" borderId="5" xfId="1" applyNumberFormat="1" applyFont="1" applyBorder="1" applyAlignment="1">
      <alignment horizontal="center" vertical="center"/>
    </xf>
    <xf numFmtId="0" fontId="5" fillId="0" borderId="0" xfId="1" applyFont="1" applyAlignment="1">
      <alignment horizontal="center" vertical="center" wrapText="1" shrinkToFit="1"/>
    </xf>
    <xf numFmtId="0" fontId="5" fillId="0" borderId="0" xfId="1" applyFont="1"/>
    <xf numFmtId="0" fontId="5" fillId="0" borderId="0" xfId="0" applyFont="1" applyFill="1" applyAlignment="1">
      <alignment horizontal="right"/>
    </xf>
    <xf numFmtId="0" fontId="5" fillId="0" borderId="0" xfId="0" applyFont="1" applyFill="1" applyAlignment="1"/>
    <xf numFmtId="0" fontId="6" fillId="0" borderId="0" xfId="1" applyFont="1" applyAlignment="1">
      <alignment horizontal="center" vertical="center" wrapText="1" shrinkToFit="1"/>
    </xf>
    <xf numFmtId="0" fontId="5" fillId="0" borderId="0" xfId="1" applyFont="1" applyAlignment="1">
      <alignment horizontal="right"/>
    </xf>
    <xf numFmtId="0" fontId="6" fillId="0" borderId="3" xfId="3" applyFont="1" applyFill="1" applyBorder="1" applyAlignment="1">
      <alignment horizontal="left" vertical="center" wrapText="1" shrinkToFit="1"/>
    </xf>
    <xf numFmtId="0" fontId="6" fillId="0" borderId="9" xfId="3" applyFont="1" applyFill="1" applyBorder="1" applyAlignment="1">
      <alignment horizontal="center" vertical="center" wrapText="1"/>
    </xf>
    <xf numFmtId="0" fontId="6" fillId="0" borderId="3" xfId="3" applyFont="1" applyFill="1" applyBorder="1" applyAlignment="1">
      <alignment horizontal="center" vertical="center" wrapText="1"/>
    </xf>
    <xf numFmtId="164" fontId="6" fillId="0" borderId="10"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164" fontId="6" fillId="0" borderId="2" xfId="3" applyNumberFormat="1" applyFont="1" applyFill="1" applyBorder="1" applyAlignment="1">
      <alignment horizontal="center" vertical="center" wrapText="1"/>
    </xf>
    <xf numFmtId="0" fontId="5" fillId="0" borderId="0" xfId="3" applyFont="1" applyFill="1" applyBorder="1" applyAlignment="1">
      <alignment horizontal="center" vertical="center" wrapText="1"/>
    </xf>
    <xf numFmtId="0" fontId="7" fillId="0" borderId="2" xfId="1" applyFont="1" applyBorder="1" applyAlignment="1">
      <alignment horizontal="center" vertical="center" wrapText="1"/>
    </xf>
    <xf numFmtId="164" fontId="6" fillId="0" borderId="4" xfId="1" applyNumberFormat="1" applyFont="1" applyBorder="1" applyAlignment="1">
      <alignment horizontal="center" vertical="center"/>
    </xf>
    <xf numFmtId="0" fontId="8" fillId="0" borderId="2" xfId="1" applyFont="1" applyBorder="1" applyAlignment="1">
      <alignment horizontal="center" vertical="center" wrapText="1"/>
    </xf>
    <xf numFmtId="164" fontId="5" fillId="0" borderId="2" xfId="1" applyNumberFormat="1" applyFont="1" applyBorder="1" applyAlignment="1">
      <alignment horizontal="center" vertical="center"/>
    </xf>
    <xf numFmtId="0" fontId="6" fillId="0" borderId="0" xfId="1" applyFont="1"/>
    <xf numFmtId="0" fontId="8" fillId="0" borderId="2" xfId="1" applyFont="1" applyFill="1" applyBorder="1" applyAlignment="1">
      <alignment horizontal="center" vertical="center" wrapText="1"/>
    </xf>
    <xf numFmtId="164" fontId="6" fillId="0" borderId="4" xfId="1" applyNumberFormat="1" applyFont="1" applyFill="1" applyBorder="1" applyAlignment="1">
      <alignment horizontal="center" vertical="center"/>
    </xf>
    <xf numFmtId="0" fontId="6" fillId="0" borderId="5" xfId="1" applyFont="1" applyBorder="1" applyAlignment="1">
      <alignment horizontal="left" vertical="center" wrapText="1" shrinkToFit="1"/>
    </xf>
    <xf numFmtId="0" fontId="6" fillId="0" borderId="11" xfId="1" applyFont="1" applyBorder="1"/>
    <xf numFmtId="49" fontId="6" fillId="0" borderId="12" xfId="1" applyNumberFormat="1" applyFont="1" applyBorder="1" applyAlignment="1">
      <alignment horizontal="center" vertical="top"/>
    </xf>
    <xf numFmtId="4" fontId="5" fillId="0" borderId="0" xfId="1" applyNumberFormat="1" applyFont="1"/>
    <xf numFmtId="9" fontId="5" fillId="0" borderId="0" xfId="1" applyNumberFormat="1" applyFont="1"/>
    <xf numFmtId="0" fontId="6" fillId="0" borderId="0" xfId="1" applyFont="1" applyBorder="1" applyAlignment="1">
      <alignment horizontal="center" vertical="center" wrapText="1" shrinkToFit="1"/>
    </xf>
    <xf numFmtId="0" fontId="6" fillId="0" borderId="0" xfId="1" applyFont="1" applyBorder="1" applyAlignment="1">
      <alignment vertical="top"/>
    </xf>
    <xf numFmtId="164" fontId="5" fillId="0" borderId="0" xfId="1" applyNumberFormat="1" applyFont="1"/>
    <xf numFmtId="0" fontId="5" fillId="0" borderId="0" xfId="1" applyFont="1" applyBorder="1" applyAlignment="1">
      <alignment horizontal="center" vertical="center" wrapText="1" shrinkToFit="1"/>
    </xf>
    <xf numFmtId="0" fontId="5" fillId="0" borderId="0" xfId="1" applyFont="1" applyBorder="1"/>
    <xf numFmtId="0" fontId="18" fillId="0" borderId="0" xfId="3" applyFont="1" applyFill="1"/>
    <xf numFmtId="0" fontId="18" fillId="0" borderId="0" xfId="3" applyFont="1" applyFill="1" applyAlignment="1">
      <alignment wrapText="1" shrinkToFit="1"/>
    </xf>
    <xf numFmtId="0" fontId="18" fillId="0" borderId="0" xfId="3" applyFont="1" applyFill="1" applyAlignment="1">
      <alignment horizontal="right"/>
    </xf>
    <xf numFmtId="0" fontId="18" fillId="0" borderId="0" xfId="0" applyFont="1" applyFill="1" applyAlignment="1">
      <alignment horizontal="right" vertical="center"/>
    </xf>
    <xf numFmtId="0" fontId="18" fillId="0" borderId="0" xfId="2" applyFont="1" applyFill="1" applyAlignment="1">
      <alignment horizontal="right" vertical="center"/>
    </xf>
    <xf numFmtId="0" fontId="18" fillId="0" borderId="0" xfId="3" applyFont="1" applyFill="1" applyAlignment="1">
      <alignment vertical="center"/>
    </xf>
    <xf numFmtId="0" fontId="19" fillId="0" borderId="0" xfId="3" applyFont="1" applyFill="1"/>
    <xf numFmtId="0" fontId="19" fillId="0" borderId="0" xfId="3" applyFont="1" applyFill="1" applyAlignment="1">
      <alignment wrapText="1" shrinkToFit="1"/>
    </xf>
    <xf numFmtId="0" fontId="18" fillId="0" borderId="0" xfId="3" applyFont="1" applyFill="1" applyAlignment="1">
      <alignment horizontal="center" vertical="center"/>
    </xf>
    <xf numFmtId="168" fontId="18" fillId="0" borderId="0" xfId="3" applyNumberFormat="1" applyFont="1" applyFill="1"/>
    <xf numFmtId="0" fontId="22" fillId="0" borderId="0" xfId="3" applyFont="1" applyFill="1"/>
    <xf numFmtId="164" fontId="18" fillId="0" borderId="0" xfId="41" applyNumberFormat="1" applyFont="1" applyFill="1" applyBorder="1" applyAlignment="1">
      <alignment horizontal="right" vertical="center"/>
    </xf>
    <xf numFmtId="168" fontId="18" fillId="0" borderId="0" xfId="42" applyNumberFormat="1" applyFont="1" applyFill="1"/>
    <xf numFmtId="0" fontId="18" fillId="0" borderId="0" xfId="42" applyFont="1" applyFill="1"/>
    <xf numFmtId="0" fontId="22" fillId="0" borderId="0" xfId="42" applyFont="1" applyFill="1"/>
    <xf numFmtId="0" fontId="18" fillId="0" borderId="0" xfId="3" applyFont="1" applyFill="1" applyAlignment="1">
      <alignment horizontal="justify" wrapText="1" shrinkToFit="1"/>
    </xf>
    <xf numFmtId="0" fontId="18" fillId="0" borderId="0" xfId="100" applyFont="1" applyFill="1" applyAlignment="1">
      <alignment wrapText="1" shrinkToFit="1"/>
    </xf>
    <xf numFmtId="0" fontId="18" fillId="0" borderId="0" xfId="100" applyFont="1" applyFill="1"/>
    <xf numFmtId="164" fontId="18" fillId="0" borderId="0" xfId="100" applyNumberFormat="1" applyFont="1" applyFill="1"/>
    <xf numFmtId="0" fontId="21" fillId="0" borderId="0" xfId="41" applyNumberFormat="1" applyFont="1" applyFill="1" applyBorder="1" applyAlignment="1">
      <alignment horizontal="right" vertical="center" wrapText="1"/>
    </xf>
    <xf numFmtId="164" fontId="21" fillId="0" borderId="0" xfId="41" applyNumberFormat="1" applyFont="1" applyFill="1" applyBorder="1" applyAlignment="1">
      <alignment horizontal="right" vertical="center" wrapText="1"/>
    </xf>
    <xf numFmtId="0" fontId="19" fillId="0" borderId="0" xfId="100" applyFont="1" applyFill="1" applyAlignment="1">
      <alignment horizontal="center" wrapText="1"/>
    </xf>
    <xf numFmtId="164" fontId="19" fillId="0" borderId="0" xfId="100" applyNumberFormat="1" applyFont="1" applyFill="1" applyAlignment="1">
      <alignment horizontal="center" wrapText="1"/>
    </xf>
    <xf numFmtId="164" fontId="18" fillId="0" borderId="0" xfId="100" applyNumberFormat="1" applyFont="1" applyFill="1" applyAlignment="1">
      <alignment horizontal="right"/>
    </xf>
    <xf numFmtId="0" fontId="18" fillId="0" borderId="0" xfId="100" applyFont="1" applyFill="1" applyAlignment="1">
      <alignment horizontal="right" vertical="center"/>
    </xf>
    <xf numFmtId="0" fontId="19" fillId="0" borderId="1" xfId="100" applyFont="1" applyFill="1" applyBorder="1" applyAlignment="1">
      <alignment horizontal="center" vertical="center" wrapText="1"/>
    </xf>
    <xf numFmtId="0" fontId="19" fillId="0" borderId="1" xfId="100" applyFont="1" applyFill="1" applyBorder="1" applyAlignment="1">
      <alignment horizontal="center" wrapText="1" shrinkToFit="1"/>
    </xf>
    <xf numFmtId="0" fontId="19" fillId="0" borderId="1" xfId="100" applyFont="1" applyFill="1" applyBorder="1" applyAlignment="1">
      <alignment horizontal="center"/>
    </xf>
    <xf numFmtId="3" fontId="19" fillId="0" borderId="1" xfId="100" applyNumberFormat="1" applyFont="1" applyFill="1" applyBorder="1" applyAlignment="1">
      <alignment horizontal="center"/>
    </xf>
    <xf numFmtId="0" fontId="19" fillId="0" borderId="15" xfId="100" applyFont="1" applyFill="1" applyBorder="1" applyAlignment="1">
      <alignment vertical="center" wrapText="1" shrinkToFit="1"/>
    </xf>
    <xf numFmtId="0" fontId="19" fillId="0" borderId="2" xfId="100" applyFont="1" applyFill="1" applyBorder="1" applyAlignment="1">
      <alignment horizontal="center" vertical="center"/>
    </xf>
    <xf numFmtId="0" fontId="19" fillId="0" borderId="10" xfId="100" applyFont="1" applyFill="1" applyBorder="1" applyAlignment="1">
      <alignment horizontal="center" vertical="center"/>
    </xf>
    <xf numFmtId="167" fontId="19" fillId="0" borderId="3" xfId="100" applyNumberFormat="1" applyFont="1" applyFill="1" applyBorder="1" applyAlignment="1">
      <alignment horizontal="center" vertical="center"/>
    </xf>
    <xf numFmtId="0" fontId="18" fillId="0" borderId="16" xfId="100" applyFont="1" applyFill="1" applyBorder="1" applyAlignment="1">
      <alignment vertical="center" wrapText="1" shrinkToFit="1"/>
    </xf>
    <xf numFmtId="0" fontId="18" fillId="0" borderId="2" xfId="100" applyFont="1" applyFill="1" applyBorder="1" applyAlignment="1">
      <alignment horizontal="center" vertical="center"/>
    </xf>
    <xf numFmtId="0" fontId="18" fillId="0" borderId="4" xfId="100" applyFont="1" applyFill="1" applyBorder="1" applyAlignment="1">
      <alignment horizontal="center" vertical="center"/>
    </xf>
    <xf numFmtId="167" fontId="18" fillId="0" borderId="2" xfId="100" applyNumberFormat="1" applyFont="1" applyFill="1" applyBorder="1" applyAlignment="1">
      <alignment horizontal="center" vertical="center"/>
    </xf>
    <xf numFmtId="0" fontId="19" fillId="0" borderId="16" xfId="100" applyFont="1" applyFill="1" applyBorder="1" applyAlignment="1">
      <alignment vertical="center" wrapText="1" shrinkToFit="1"/>
    </xf>
    <xf numFmtId="49" fontId="19" fillId="0" borderId="2" xfId="100" applyNumberFormat="1" applyFont="1" applyFill="1" applyBorder="1" applyAlignment="1">
      <alignment horizontal="center" vertical="center"/>
    </xf>
    <xf numFmtId="49" fontId="19" fillId="0" borderId="0" xfId="100" applyNumberFormat="1" applyFont="1" applyFill="1" applyBorder="1" applyAlignment="1">
      <alignment horizontal="center" vertical="center"/>
    </xf>
    <xf numFmtId="167" fontId="19" fillId="0" borderId="2" xfId="88" applyNumberFormat="1" applyFont="1" applyFill="1" applyBorder="1" applyAlignment="1">
      <alignment horizontal="center" vertical="center"/>
    </xf>
    <xf numFmtId="49" fontId="18" fillId="0" borderId="2" xfId="100" applyNumberFormat="1" applyFont="1" applyFill="1" applyBorder="1" applyAlignment="1">
      <alignment horizontal="center" vertical="center"/>
    </xf>
    <xf numFmtId="49" fontId="18" fillId="0" borderId="0" xfId="100" applyNumberFormat="1" applyFont="1" applyFill="1" applyBorder="1" applyAlignment="1">
      <alignment horizontal="center" vertical="center"/>
    </xf>
    <xf numFmtId="167" fontId="18" fillId="0" borderId="2" xfId="88" applyNumberFormat="1" applyFont="1" applyFill="1" applyBorder="1" applyAlignment="1">
      <alignment horizontal="center" vertical="center"/>
    </xf>
    <xf numFmtId="167" fontId="18" fillId="0" borderId="4" xfId="88" applyNumberFormat="1" applyFont="1" applyFill="1" applyBorder="1" applyAlignment="1">
      <alignment horizontal="center" vertical="center"/>
    </xf>
    <xf numFmtId="49" fontId="18" fillId="0" borderId="4" xfId="100" applyNumberFormat="1" applyFont="1" applyFill="1" applyBorder="1" applyAlignment="1">
      <alignment horizontal="center" vertical="center"/>
    </xf>
    <xf numFmtId="0" fontId="19" fillId="0" borderId="16" xfId="100" applyFont="1" applyFill="1" applyBorder="1" applyAlignment="1">
      <alignment horizontal="left" vertical="center" wrapText="1" shrinkToFit="1"/>
    </xf>
    <xf numFmtId="49" fontId="19" fillId="0" borderId="2" xfId="100" applyNumberFormat="1" applyFont="1" applyFill="1" applyBorder="1" applyAlignment="1">
      <alignment horizontal="center" vertical="center" wrapText="1"/>
    </xf>
    <xf numFmtId="1" fontId="18" fillId="0" borderId="4" xfId="100" applyNumberFormat="1" applyFont="1" applyFill="1" applyBorder="1" applyAlignment="1">
      <alignment horizontal="center" vertical="center" wrapText="1"/>
    </xf>
    <xf numFmtId="0" fontId="18" fillId="0" borderId="16" xfId="100" applyFont="1" applyFill="1" applyBorder="1" applyAlignment="1">
      <alignment horizontal="left" vertical="center" wrapText="1" shrinkToFit="1"/>
    </xf>
    <xf numFmtId="49" fontId="18" fillId="0" borderId="2" xfId="100" applyNumberFormat="1" applyFont="1" applyFill="1" applyBorder="1" applyAlignment="1">
      <alignment horizontal="center" vertical="center" wrapText="1"/>
    </xf>
    <xf numFmtId="0" fontId="18" fillId="0" borderId="4" xfId="3" applyFont="1" applyFill="1" applyBorder="1" applyAlignment="1">
      <alignment horizontal="center" vertical="center" wrapText="1"/>
    </xf>
    <xf numFmtId="0" fontId="19" fillId="0" borderId="2" xfId="100" applyFont="1" applyFill="1" applyBorder="1" applyAlignment="1">
      <alignment horizontal="center" vertical="center" wrapText="1"/>
    </xf>
    <xf numFmtId="167" fontId="19" fillId="0" borderId="2" xfId="88" applyNumberFormat="1" applyFont="1" applyFill="1" applyBorder="1" applyAlignment="1">
      <alignment horizontal="center" vertical="center" wrapText="1"/>
    </xf>
    <xf numFmtId="0" fontId="18" fillId="0" borderId="2" xfId="100" applyFont="1" applyFill="1" applyBorder="1" applyAlignment="1">
      <alignment horizontal="center" vertical="center" wrapText="1"/>
    </xf>
    <xf numFmtId="0" fontId="18" fillId="0" borderId="4" xfId="100" applyFont="1" applyFill="1" applyBorder="1" applyAlignment="1">
      <alignment horizontal="center" vertical="center" wrapText="1"/>
    </xf>
    <xf numFmtId="167" fontId="18" fillId="0" borderId="2" xfId="88" applyNumberFormat="1" applyFont="1" applyFill="1" applyBorder="1" applyAlignment="1">
      <alignment horizontal="center" vertical="center" wrapText="1"/>
    </xf>
    <xf numFmtId="0" fontId="19" fillId="0" borderId="4" xfId="100" applyFont="1" applyFill="1" applyBorder="1" applyAlignment="1">
      <alignment horizontal="center" vertical="center"/>
    </xf>
    <xf numFmtId="0" fontId="19" fillId="0" borderId="4" xfId="100" applyFont="1" applyFill="1" applyBorder="1" applyAlignment="1">
      <alignment horizontal="center" vertical="center" wrapText="1"/>
    </xf>
    <xf numFmtId="0" fontId="18" fillId="0" borderId="16" xfId="103" applyNumberFormat="1" applyFont="1" applyFill="1" applyBorder="1" applyAlignment="1" applyProtection="1">
      <alignment horizontal="left" wrapText="1" shrinkToFit="1"/>
      <protection hidden="1"/>
    </xf>
    <xf numFmtId="3" fontId="19" fillId="0" borderId="4" xfId="100" applyNumberFormat="1" applyFont="1" applyFill="1" applyBorder="1" applyAlignment="1">
      <alignment horizontal="center" vertical="center" wrapText="1"/>
    </xf>
    <xf numFmtId="164" fontId="19" fillId="0" borderId="0" xfId="100" applyNumberFormat="1" applyFont="1" applyFill="1"/>
    <xf numFmtId="0" fontId="19" fillId="0" borderId="0" xfId="100" applyFont="1" applyFill="1"/>
    <xf numFmtId="3" fontId="18" fillId="0" borderId="4" xfId="100" applyNumberFormat="1" applyFont="1" applyFill="1" applyBorder="1" applyAlignment="1">
      <alignment horizontal="center" vertical="center" wrapText="1"/>
    </xf>
    <xf numFmtId="0" fontId="19" fillId="0" borderId="16" xfId="103" applyNumberFormat="1" applyFont="1" applyFill="1" applyBorder="1" applyAlignment="1" applyProtection="1">
      <alignment horizontal="left" wrapText="1" shrinkToFit="1"/>
      <protection hidden="1"/>
    </xf>
    <xf numFmtId="0" fontId="19" fillId="0" borderId="16" xfId="41" applyFont="1" applyFill="1" applyBorder="1" applyAlignment="1">
      <alignment vertical="center" wrapText="1" shrinkToFit="1"/>
    </xf>
    <xf numFmtId="3" fontId="18" fillId="0" borderId="4" xfId="41" applyNumberFormat="1" applyFont="1" applyFill="1" applyBorder="1" applyAlignment="1">
      <alignment horizontal="center" vertical="center" wrapText="1"/>
    </xf>
    <xf numFmtId="0" fontId="19" fillId="0" borderId="16" xfId="41" applyFont="1" applyFill="1" applyBorder="1" applyAlignment="1">
      <alignment horizontal="left" vertical="top" wrapText="1" shrinkToFit="1"/>
    </xf>
    <xf numFmtId="3" fontId="19" fillId="0" borderId="4" xfId="41" applyNumberFormat="1" applyFont="1" applyFill="1" applyBorder="1" applyAlignment="1">
      <alignment horizontal="center" vertical="center" wrapText="1"/>
    </xf>
    <xf numFmtId="0" fontId="18" fillId="0" borderId="16" xfId="41" applyFont="1" applyFill="1" applyBorder="1" applyAlignment="1">
      <alignment horizontal="left" vertical="top" wrapText="1" shrinkToFit="1"/>
    </xf>
    <xf numFmtId="0" fontId="24" fillId="0" borderId="16" xfId="41" applyFont="1" applyFill="1" applyBorder="1" applyAlignment="1">
      <alignment horizontal="left" vertical="top" wrapText="1" shrinkToFit="1"/>
    </xf>
    <xf numFmtId="49" fontId="24" fillId="0" borderId="2" xfId="100" applyNumberFormat="1" applyFont="1" applyFill="1" applyBorder="1" applyAlignment="1">
      <alignment horizontal="center" vertical="center" wrapText="1"/>
    </xf>
    <xf numFmtId="3" fontId="24" fillId="0" borderId="4" xfId="41" applyNumberFormat="1" applyFont="1" applyFill="1" applyBorder="1" applyAlignment="1">
      <alignment horizontal="center" vertical="center" wrapText="1"/>
    </xf>
    <xf numFmtId="167" fontId="24" fillId="0" borderId="2" xfId="88" applyNumberFormat="1" applyFont="1" applyFill="1" applyBorder="1" applyAlignment="1">
      <alignment horizontal="center" vertical="center"/>
    </xf>
    <xf numFmtId="4" fontId="19" fillId="0" borderId="16" xfId="103" applyNumberFormat="1" applyFont="1" applyFill="1" applyBorder="1" applyAlignment="1" applyProtection="1">
      <alignment horizontal="left" wrapText="1" shrinkToFit="1"/>
      <protection hidden="1"/>
    </xf>
    <xf numFmtId="0" fontId="19" fillId="0" borderId="4" xfId="41" applyFont="1" applyFill="1" applyBorder="1" applyAlignment="1">
      <alignment horizontal="center" vertical="center" wrapText="1"/>
    </xf>
    <xf numFmtId="4" fontId="18" fillId="0" borderId="16" xfId="103" applyNumberFormat="1" applyFont="1" applyFill="1" applyBorder="1" applyAlignment="1" applyProtection="1">
      <alignment horizontal="left" wrapText="1" shrinkToFit="1"/>
      <protection hidden="1"/>
    </xf>
    <xf numFmtId="0" fontId="18" fillId="0" borderId="4" xfId="41" applyFont="1" applyFill="1" applyBorder="1" applyAlignment="1">
      <alignment horizontal="center" vertical="center" wrapText="1"/>
    </xf>
    <xf numFmtId="0" fontId="18" fillId="0" borderId="16" xfId="41" applyFont="1" applyFill="1" applyBorder="1" applyAlignment="1">
      <alignment vertical="top" wrapText="1" shrinkToFit="1"/>
    </xf>
    <xf numFmtId="0" fontId="18" fillId="0" borderId="4" xfId="41" applyFont="1" applyFill="1" applyBorder="1" applyAlignment="1">
      <alignment horizontal="center" vertical="center"/>
    </xf>
    <xf numFmtId="164" fontId="18" fillId="12" borderId="0" xfId="100" applyNumberFormat="1" applyFont="1" applyFill="1"/>
    <xf numFmtId="0" fontId="18" fillId="12" borderId="0" xfId="100" applyFont="1" applyFill="1"/>
    <xf numFmtId="0" fontId="19" fillId="0" borderId="16" xfId="41" applyFont="1" applyFill="1" applyBorder="1" applyAlignment="1">
      <alignment vertical="top" wrapText="1" shrinkToFit="1"/>
    </xf>
    <xf numFmtId="0" fontId="19" fillId="0" borderId="4" xfId="41" applyFont="1" applyFill="1" applyBorder="1" applyAlignment="1">
      <alignment horizontal="center" vertical="center"/>
    </xf>
    <xf numFmtId="0" fontId="18" fillId="0" borderId="4" xfId="3" applyFont="1" applyFill="1" applyBorder="1" applyAlignment="1" applyProtection="1">
      <alignment horizontal="center" vertical="center" wrapText="1"/>
      <protection locked="0"/>
    </xf>
    <xf numFmtId="167" fontId="19" fillId="0" borderId="2" xfId="100" applyNumberFormat="1" applyFont="1" applyFill="1" applyBorder="1" applyAlignment="1">
      <alignment horizontal="center" vertical="center"/>
    </xf>
    <xf numFmtId="0" fontId="18" fillId="0" borderId="16" xfId="100" applyFont="1" applyFill="1" applyBorder="1" applyAlignment="1">
      <alignment wrapText="1" shrinkToFit="1"/>
    </xf>
    <xf numFmtId="167" fontId="25" fillId="0" borderId="2" xfId="100" applyNumberFormat="1" applyFont="1" applyFill="1" applyBorder="1" applyAlignment="1">
      <alignment horizontal="center" vertical="center"/>
    </xf>
    <xf numFmtId="167" fontId="18" fillId="0" borderId="0" xfId="100" applyNumberFormat="1" applyFont="1" applyFill="1" applyBorder="1" applyAlignment="1">
      <alignment horizontal="center" vertical="center"/>
    </xf>
    <xf numFmtId="0" fontId="26" fillId="0" borderId="0" xfId="48" applyFont="1" applyAlignment="1">
      <alignment wrapText="1"/>
    </xf>
    <xf numFmtId="0" fontId="26" fillId="0" borderId="0" xfId="48" applyFont="1" applyAlignment="1">
      <alignment horizontal="center" vertical="center" wrapText="1"/>
    </xf>
    <xf numFmtId="0" fontId="26" fillId="0" borderId="0" xfId="48" applyFont="1" applyAlignment="1">
      <alignment horizontal="right" vertical="center"/>
    </xf>
    <xf numFmtId="0" fontId="26" fillId="0" borderId="0" xfId="48" applyFont="1"/>
    <xf numFmtId="0" fontId="27" fillId="0" borderId="0" xfId="2" applyFont="1" applyFill="1" applyAlignment="1">
      <alignment horizontal="right"/>
    </xf>
    <xf numFmtId="0" fontId="26" fillId="0" borderId="0" xfId="48" applyFont="1" applyAlignment="1">
      <alignment horizontal="right"/>
    </xf>
    <xf numFmtId="0" fontId="26" fillId="0" borderId="0" xfId="48" applyNumberFormat="1" applyFont="1" applyFill="1" applyBorder="1" applyAlignment="1">
      <alignment horizontal="center" vertical="center" wrapText="1"/>
    </xf>
    <xf numFmtId="0" fontId="28" fillId="0" borderId="1" xfId="48" applyNumberFormat="1" applyFont="1" applyFill="1" applyBorder="1" applyAlignment="1">
      <alignment horizontal="center" vertical="center" wrapText="1"/>
    </xf>
    <xf numFmtId="0" fontId="28" fillId="0" borderId="0" xfId="48" applyFont="1" applyAlignment="1">
      <alignment horizontal="center" vertical="center"/>
    </xf>
    <xf numFmtId="0" fontId="26" fillId="0" borderId="1" xfId="48" applyNumberFormat="1" applyFont="1" applyFill="1" applyBorder="1" applyAlignment="1">
      <alignment horizontal="center" vertical="center" wrapText="1"/>
    </xf>
    <xf numFmtId="0" fontId="28" fillId="0" borderId="0" xfId="41" applyNumberFormat="1" applyFont="1" applyFill="1" applyBorder="1" applyAlignment="1">
      <alignment horizontal="left" vertical="center" wrapText="1"/>
    </xf>
    <xf numFmtId="0" fontId="29" fillId="0" borderId="0" xfId="41" applyFont="1" applyAlignment="1">
      <alignment horizontal="center" vertical="center" wrapText="1"/>
    </xf>
    <xf numFmtId="169" fontId="29" fillId="0" borderId="0" xfId="41" applyNumberFormat="1" applyFont="1" applyFill="1" applyBorder="1" applyAlignment="1" applyProtection="1">
      <alignment horizontal="center" vertical="center" wrapText="1"/>
      <protection hidden="1"/>
    </xf>
    <xf numFmtId="164" fontId="28" fillId="0" borderId="0" xfId="41" applyNumberFormat="1" applyFont="1" applyFill="1" applyBorder="1" applyAlignment="1">
      <alignment horizontal="center" vertical="center" wrapText="1"/>
    </xf>
    <xf numFmtId="4" fontId="28" fillId="0" borderId="0" xfId="48" applyNumberFormat="1" applyFont="1"/>
    <xf numFmtId="0" fontId="28" fillId="0" borderId="0" xfId="48" applyFont="1"/>
    <xf numFmtId="0" fontId="27" fillId="0" borderId="0" xfId="41" applyFont="1" applyAlignment="1">
      <alignment horizontal="left" vertical="center" wrapText="1"/>
    </xf>
    <xf numFmtId="0" fontId="27" fillId="0" borderId="0" xfId="41" applyFont="1" applyAlignment="1">
      <alignment horizontal="center" vertical="center" wrapText="1"/>
    </xf>
    <xf numFmtId="164" fontId="27" fillId="0" borderId="0" xfId="41" applyNumberFormat="1" applyFont="1" applyAlignment="1">
      <alignment horizontal="center" vertical="center" wrapText="1"/>
    </xf>
    <xf numFmtId="164" fontId="26" fillId="0" borderId="0" xfId="41" applyNumberFormat="1" applyFont="1" applyFill="1" applyBorder="1" applyAlignment="1">
      <alignment horizontal="center" vertical="center" wrapText="1"/>
    </xf>
    <xf numFmtId="170" fontId="29" fillId="0" borderId="0" xfId="39" applyNumberFormat="1" applyFont="1" applyFill="1" applyBorder="1" applyAlignment="1" applyProtection="1">
      <alignment horizontal="left" vertical="center" wrapText="1"/>
      <protection hidden="1"/>
    </xf>
    <xf numFmtId="171" fontId="29" fillId="0" borderId="0" xfId="39" applyNumberFormat="1" applyFont="1" applyFill="1" applyBorder="1" applyAlignment="1" applyProtection="1">
      <alignment horizontal="center" vertical="center" wrapText="1"/>
      <protection hidden="1"/>
    </xf>
    <xf numFmtId="172" fontId="29" fillId="0" borderId="0" xfId="39" applyNumberFormat="1" applyFont="1" applyFill="1" applyBorder="1" applyAlignment="1" applyProtection="1">
      <alignment horizontal="center" vertical="center" wrapText="1"/>
      <protection hidden="1"/>
    </xf>
    <xf numFmtId="173" fontId="29" fillId="0" borderId="0" xfId="39" applyNumberFormat="1" applyFont="1" applyFill="1" applyBorder="1" applyAlignment="1" applyProtection="1">
      <alignment horizontal="center" vertical="center" wrapText="1"/>
      <protection hidden="1"/>
    </xf>
    <xf numFmtId="169" fontId="29" fillId="0" borderId="0" xfId="39" applyNumberFormat="1" applyFont="1" applyFill="1" applyBorder="1" applyAlignment="1" applyProtection="1">
      <alignment horizontal="center" vertical="center" wrapText="1"/>
      <protection hidden="1"/>
    </xf>
    <xf numFmtId="170" fontId="27" fillId="0" borderId="0" xfId="39" applyNumberFormat="1" applyFont="1" applyFill="1" applyBorder="1" applyAlignment="1" applyProtection="1">
      <alignment horizontal="left" vertical="center" wrapText="1"/>
      <protection hidden="1"/>
    </xf>
    <xf numFmtId="171" fontId="27" fillId="0" borderId="0" xfId="39" applyNumberFormat="1" applyFont="1" applyFill="1" applyBorder="1" applyAlignment="1" applyProtection="1">
      <alignment horizontal="center" vertical="center" wrapText="1"/>
      <protection hidden="1"/>
    </xf>
    <xf numFmtId="172" fontId="27" fillId="0" borderId="0" xfId="39" applyNumberFormat="1" applyFont="1" applyFill="1" applyBorder="1" applyAlignment="1" applyProtection="1">
      <alignment horizontal="center" vertical="center" wrapText="1"/>
      <protection hidden="1"/>
    </xf>
    <xf numFmtId="173" fontId="27" fillId="0" borderId="0" xfId="39" applyNumberFormat="1" applyFont="1" applyFill="1" applyBorder="1" applyAlignment="1" applyProtection="1">
      <alignment horizontal="center" vertical="center" wrapText="1"/>
      <protection hidden="1"/>
    </xf>
    <xf numFmtId="169" fontId="27" fillId="0" borderId="0" xfId="39" applyNumberFormat="1" applyFont="1" applyFill="1" applyBorder="1" applyAlignment="1" applyProtection="1">
      <alignment horizontal="center" vertical="center" wrapText="1"/>
      <protection hidden="1"/>
    </xf>
    <xf numFmtId="0" fontId="21" fillId="0" borderId="0" xfId="48" applyFont="1"/>
    <xf numFmtId="0" fontId="21" fillId="0" borderId="0" xfId="48" applyFont="1" applyAlignment="1">
      <alignment horizontal="center" vertical="center" wrapText="1"/>
    </xf>
    <xf numFmtId="0" fontId="21" fillId="0" borderId="0" xfId="48" applyFont="1" applyAlignment="1">
      <alignment horizontal="right"/>
    </xf>
    <xf numFmtId="0" fontId="21" fillId="0" borderId="0" xfId="48" applyFont="1" applyAlignment="1">
      <alignment horizontal="right" vertical="center"/>
    </xf>
    <xf numFmtId="0" fontId="21" fillId="0" borderId="0" xfId="48" applyFont="1" applyAlignment="1"/>
    <xf numFmtId="0" fontId="20" fillId="0" borderId="0" xfId="48" applyNumberFormat="1" applyFont="1" applyFill="1" applyBorder="1" applyAlignment="1">
      <alignment horizontal="center" vertical="center" wrapText="1"/>
    </xf>
    <xf numFmtId="0" fontId="20" fillId="0" borderId="1" xfId="48" applyNumberFormat="1" applyFont="1" applyFill="1" applyBorder="1" applyAlignment="1">
      <alignment horizontal="center" vertical="center" wrapText="1"/>
    </xf>
    <xf numFmtId="164" fontId="21" fillId="0" borderId="0" xfId="48" applyNumberFormat="1" applyFont="1"/>
    <xf numFmtId="0" fontId="20" fillId="0" borderId="0" xfId="48" applyFont="1" applyAlignment="1">
      <alignment horizontal="center"/>
    </xf>
    <xf numFmtId="164" fontId="26" fillId="0" borderId="0" xfId="48" applyNumberFormat="1" applyFont="1"/>
    <xf numFmtId="0" fontId="28" fillId="0" borderId="0" xfId="48" applyFont="1" applyAlignment="1">
      <alignment horizontal="center"/>
    </xf>
    <xf numFmtId="0" fontId="29" fillId="0" borderId="0" xfId="41" applyFont="1" applyBorder="1" applyAlignment="1">
      <alignment horizontal="center" vertical="center" wrapText="1"/>
    </xf>
    <xf numFmtId="164" fontId="28" fillId="0" borderId="0" xfId="41" applyNumberFormat="1" applyFont="1" applyFill="1" applyBorder="1" applyAlignment="1">
      <alignment horizontal="right" vertical="center" wrapText="1"/>
    </xf>
    <xf numFmtId="164" fontId="28" fillId="0" borderId="0" xfId="48" applyNumberFormat="1" applyFont="1"/>
    <xf numFmtId="169" fontId="28" fillId="0" borderId="0" xfId="48" applyNumberFormat="1" applyFont="1"/>
    <xf numFmtId="164" fontId="26" fillId="0" borderId="0" xfId="41" applyNumberFormat="1" applyFont="1" applyFill="1" applyBorder="1" applyAlignment="1">
      <alignment horizontal="right" vertical="center" wrapText="1"/>
    </xf>
    <xf numFmtId="170" fontId="29" fillId="0" borderId="0" xfId="104" applyNumberFormat="1" applyFont="1" applyFill="1" applyBorder="1" applyAlignment="1" applyProtection="1">
      <alignment horizontal="left" vertical="center" wrapText="1"/>
      <protection hidden="1"/>
    </xf>
    <xf numFmtId="170" fontId="29" fillId="0" borderId="0" xfId="104" applyNumberFormat="1" applyFont="1" applyFill="1" applyBorder="1" applyAlignment="1" applyProtection="1">
      <alignment horizontal="center" vertical="center" wrapText="1"/>
      <protection hidden="1"/>
    </xf>
    <xf numFmtId="171" fontId="29" fillId="0" borderId="0" xfId="104" applyNumberFormat="1" applyFont="1" applyFill="1" applyBorder="1" applyAlignment="1" applyProtection="1">
      <alignment horizontal="center" vertical="center" wrapText="1"/>
      <protection hidden="1"/>
    </xf>
    <xf numFmtId="172" fontId="29" fillId="0" borderId="0" xfId="104" applyNumberFormat="1" applyFont="1" applyFill="1" applyBorder="1" applyAlignment="1" applyProtection="1">
      <alignment horizontal="center" vertical="center" wrapText="1"/>
      <protection hidden="1"/>
    </xf>
    <xf numFmtId="173" fontId="29" fillId="0" borderId="0" xfId="104" applyNumberFormat="1" applyFont="1" applyFill="1" applyBorder="1" applyAlignment="1" applyProtection="1">
      <alignment horizontal="center" vertical="center" wrapText="1"/>
      <protection hidden="1"/>
    </xf>
    <xf numFmtId="169" fontId="29" fillId="0" borderId="0" xfId="104" applyNumberFormat="1" applyFont="1" applyFill="1" applyBorder="1" applyAlignment="1" applyProtection="1">
      <alignment horizontal="center" vertical="center" wrapText="1"/>
      <protection hidden="1"/>
    </xf>
    <xf numFmtId="170" fontId="27" fillId="0" borderId="0" xfId="104" applyNumberFormat="1" applyFont="1" applyFill="1" applyBorder="1" applyAlignment="1" applyProtection="1">
      <alignment horizontal="left" vertical="center" wrapText="1"/>
      <protection hidden="1"/>
    </xf>
    <xf numFmtId="170" fontId="27" fillId="0" borderId="0" xfId="104" applyNumberFormat="1" applyFont="1" applyFill="1" applyBorder="1" applyAlignment="1" applyProtection="1">
      <alignment horizontal="center" vertical="center" wrapText="1"/>
      <protection hidden="1"/>
    </xf>
    <xf numFmtId="171" fontId="27" fillId="0" borderId="0" xfId="104" applyNumberFormat="1" applyFont="1" applyFill="1" applyBorder="1" applyAlignment="1" applyProtection="1">
      <alignment horizontal="center" vertical="center" wrapText="1"/>
      <protection hidden="1"/>
    </xf>
    <xf numFmtId="172" fontId="27" fillId="0" borderId="0" xfId="104" applyNumberFormat="1" applyFont="1" applyFill="1" applyBorder="1" applyAlignment="1" applyProtection="1">
      <alignment horizontal="center" vertical="center" wrapText="1"/>
      <protection hidden="1"/>
    </xf>
    <xf numFmtId="173" fontId="27" fillId="0" borderId="0" xfId="104" applyNumberFormat="1" applyFont="1" applyFill="1" applyBorder="1" applyAlignment="1" applyProtection="1">
      <alignment horizontal="center" vertical="center" wrapText="1"/>
      <protection hidden="1"/>
    </xf>
    <xf numFmtId="169" fontId="27" fillId="0" borderId="0" xfId="104" applyNumberFormat="1" applyFont="1" applyFill="1" applyBorder="1" applyAlignment="1" applyProtection="1">
      <alignment horizontal="center" vertical="center" wrapText="1"/>
      <protection hidden="1"/>
    </xf>
    <xf numFmtId="0" fontId="6" fillId="11" borderId="1" xfId="41" applyFont="1" applyFill="1" applyBorder="1" applyAlignment="1">
      <alignment horizontal="center" vertical="center" wrapText="1"/>
    </xf>
    <xf numFmtId="0" fontId="25" fillId="0" borderId="1" xfId="41" applyFont="1" applyBorder="1" applyAlignment="1">
      <alignment horizontal="center" vertical="center" wrapText="1"/>
    </xf>
    <xf numFmtId="167" fontId="33" fillId="11" borderId="0" xfId="41" applyNumberFormat="1" applyFont="1" applyFill="1" applyBorder="1" applyAlignment="1">
      <alignment horizontal="center" vertical="center" wrapText="1"/>
    </xf>
    <xf numFmtId="0" fontId="5" fillId="0" borderId="0" xfId="39" applyFont="1" applyFill="1" applyBorder="1" applyAlignment="1">
      <alignment horizontal="left" vertical="center" wrapText="1"/>
    </xf>
    <xf numFmtId="0" fontId="5" fillId="0" borderId="0" xfId="41" applyFont="1" applyFill="1" applyAlignment="1">
      <alignment vertical="center" wrapText="1"/>
    </xf>
    <xf numFmtId="0" fontId="5" fillId="0" borderId="0" xfId="41" applyFont="1" applyFill="1" applyAlignment="1">
      <alignment horizontal="center" vertical="center" wrapText="1"/>
    </xf>
    <xf numFmtId="0" fontId="5" fillId="0" borderId="0" xfId="41" applyFont="1" applyAlignment="1">
      <alignment horizontal="center" vertical="center" wrapText="1"/>
    </xf>
    <xf numFmtId="0" fontId="5" fillId="0" borderId="0" xfId="41" applyFont="1" applyAlignment="1">
      <alignment horizontal="right"/>
    </xf>
    <xf numFmtId="0" fontId="5" fillId="0" borderId="0" xfId="105" applyFont="1" applyFill="1" applyAlignment="1">
      <alignment vertical="center" wrapText="1"/>
    </xf>
    <xf numFmtId="0" fontId="5" fillId="0" borderId="0" xfId="105" applyFont="1" applyFill="1" applyAlignment="1">
      <alignment horizontal="center" vertical="center" wrapText="1"/>
    </xf>
    <xf numFmtId="0" fontId="5" fillId="0" borderId="0" xfId="41" applyFont="1" applyFill="1" applyBorder="1" applyAlignment="1">
      <alignment horizontal="right" vertical="center"/>
    </xf>
    <xf numFmtId="0" fontId="6" fillId="0" borderId="1" xfId="41" applyFont="1" applyFill="1" applyBorder="1" applyAlignment="1">
      <alignment horizontal="center" vertical="center" wrapText="1"/>
    </xf>
    <xf numFmtId="166" fontId="6" fillId="0" borderId="1" xfId="88" applyFont="1" applyFill="1" applyBorder="1" applyAlignment="1">
      <alignment horizontal="center" vertical="center" wrapText="1"/>
    </xf>
    <xf numFmtId="0" fontId="6" fillId="0" borderId="1" xfId="105" applyFont="1" applyFill="1" applyBorder="1" applyAlignment="1">
      <alignment horizontal="center" vertical="center" wrapText="1"/>
    </xf>
    <xf numFmtId="49" fontId="27" fillId="0" borderId="1" xfId="41" applyNumberFormat="1" applyFont="1" applyFill="1" applyBorder="1" applyAlignment="1">
      <alignment horizontal="center" vertical="center" wrapText="1"/>
    </xf>
    <xf numFmtId="164" fontId="27" fillId="0" borderId="0" xfId="41" applyNumberFormat="1" applyFont="1" applyFill="1" applyAlignment="1">
      <alignment vertical="center" wrapText="1"/>
    </xf>
    <xf numFmtId="0" fontId="27" fillId="0" borderId="0" xfId="41" applyFont="1" applyFill="1" applyAlignment="1">
      <alignment horizontal="center" vertical="center" wrapText="1"/>
    </xf>
    <xf numFmtId="167" fontId="28" fillId="0" borderId="0" xfId="41" applyNumberFormat="1" applyFont="1" applyFill="1" applyBorder="1" applyAlignment="1">
      <alignment horizontal="center" vertical="center" wrapText="1"/>
    </xf>
    <xf numFmtId="0" fontId="29" fillId="0" borderId="0" xfId="41" applyFont="1" applyFill="1" applyAlignment="1">
      <alignment vertical="center" wrapText="1"/>
    </xf>
    <xf numFmtId="167" fontId="27" fillId="0" borderId="0" xfId="41" applyNumberFormat="1" applyFont="1" applyAlignment="1">
      <alignment horizontal="center" vertical="center"/>
    </xf>
    <xf numFmtId="0" fontId="27" fillId="0" borderId="0" xfId="41" applyFont="1" applyFill="1" applyAlignment="1">
      <alignment vertical="center" wrapText="1"/>
    </xf>
    <xf numFmtId="0" fontId="29" fillId="0" borderId="0" xfId="41" applyFont="1" applyFill="1" applyAlignment="1">
      <alignment horizontal="center" vertical="center" wrapText="1"/>
    </xf>
    <xf numFmtId="167" fontId="26" fillId="0" borderId="0" xfId="41" applyNumberFormat="1" applyFont="1" applyFill="1" applyBorder="1" applyAlignment="1">
      <alignment horizontal="center" vertical="center" wrapText="1"/>
    </xf>
    <xf numFmtId="0" fontId="8" fillId="11" borderId="2" xfId="1" applyFont="1" applyFill="1" applyBorder="1" applyAlignment="1">
      <alignment horizontal="left" vertical="center" wrapText="1"/>
    </xf>
    <xf numFmtId="0" fontId="8" fillId="11" borderId="2" xfId="1" applyFont="1" applyFill="1" applyBorder="1" applyAlignment="1">
      <alignment horizontal="center" vertical="center" wrapText="1"/>
    </xf>
    <xf numFmtId="0" fontId="6" fillId="11" borderId="2" xfId="1" applyFont="1" applyFill="1" applyBorder="1" applyAlignment="1">
      <alignment vertical="center" wrapText="1"/>
    </xf>
    <xf numFmtId="0" fontId="7" fillId="11" borderId="2" xfId="1" applyFont="1" applyFill="1" applyBorder="1" applyAlignment="1">
      <alignment horizontal="center" vertical="center" wrapText="1"/>
    </xf>
    <xf numFmtId="0" fontId="6" fillId="11" borderId="2" xfId="1" applyFont="1" applyFill="1" applyBorder="1" applyAlignment="1">
      <alignment horizontal="center" vertical="center"/>
    </xf>
    <xf numFmtId="164" fontId="6" fillId="11" borderId="4" xfId="1" applyNumberFormat="1" applyFont="1" applyFill="1" applyBorder="1" applyAlignment="1">
      <alignment horizontal="center" vertical="center"/>
    </xf>
    <xf numFmtId="170" fontId="27" fillId="11" borderId="0" xfId="39" applyNumberFormat="1" applyFont="1" applyFill="1" applyBorder="1" applyAlignment="1" applyProtection="1">
      <alignment horizontal="left" vertical="center" wrapText="1"/>
      <protection hidden="1"/>
    </xf>
    <xf numFmtId="172" fontId="27" fillId="11" borderId="0" xfId="39" applyNumberFormat="1" applyFont="1" applyFill="1" applyBorder="1" applyAlignment="1" applyProtection="1">
      <alignment horizontal="center" vertical="center" wrapText="1"/>
      <protection hidden="1"/>
    </xf>
    <xf numFmtId="173" fontId="27" fillId="11" borderId="0" xfId="39" applyNumberFormat="1" applyFont="1" applyFill="1" applyBorder="1" applyAlignment="1" applyProtection="1">
      <alignment horizontal="center" vertical="center" wrapText="1"/>
      <protection hidden="1"/>
    </xf>
    <xf numFmtId="171" fontId="27" fillId="11" borderId="0" xfId="39" applyNumberFormat="1" applyFont="1" applyFill="1" applyBorder="1" applyAlignment="1" applyProtection="1">
      <alignment horizontal="center" vertical="center" wrapText="1"/>
      <protection hidden="1"/>
    </xf>
    <xf numFmtId="169" fontId="27" fillId="11" borderId="0" xfId="39" applyNumberFormat="1" applyFont="1" applyFill="1" applyBorder="1" applyAlignment="1" applyProtection="1">
      <alignment horizontal="center" vertical="center" wrapText="1"/>
      <protection hidden="1"/>
    </xf>
    <xf numFmtId="170" fontId="27" fillId="11" borderId="0" xfId="104" applyNumberFormat="1" applyFont="1" applyFill="1" applyBorder="1" applyAlignment="1" applyProtection="1">
      <alignment horizontal="left" vertical="center" wrapText="1"/>
      <protection hidden="1"/>
    </xf>
    <xf numFmtId="170" fontId="27" fillId="11" borderId="0" xfId="104" applyNumberFormat="1" applyFont="1" applyFill="1" applyBorder="1" applyAlignment="1" applyProtection="1">
      <alignment horizontal="center" vertical="center" wrapText="1"/>
      <protection hidden="1"/>
    </xf>
    <xf numFmtId="171" fontId="27" fillId="11" borderId="0" xfId="104" applyNumberFormat="1" applyFont="1" applyFill="1" applyBorder="1" applyAlignment="1" applyProtection="1">
      <alignment horizontal="center" vertical="center" wrapText="1"/>
      <protection hidden="1"/>
    </xf>
    <xf numFmtId="172" fontId="27" fillId="11" borderId="0" xfId="104" applyNumberFormat="1" applyFont="1" applyFill="1" applyBorder="1" applyAlignment="1" applyProtection="1">
      <alignment horizontal="center" vertical="center" wrapText="1"/>
      <protection hidden="1"/>
    </xf>
    <xf numFmtId="173" fontId="27" fillId="11" borderId="0" xfId="104" applyNumberFormat="1" applyFont="1" applyFill="1" applyBorder="1" applyAlignment="1" applyProtection="1">
      <alignment horizontal="center" vertical="center" wrapText="1"/>
      <protection hidden="1"/>
    </xf>
    <xf numFmtId="169" fontId="27" fillId="11" borderId="0" xfId="104" applyNumberFormat="1" applyFont="1" applyFill="1" applyBorder="1" applyAlignment="1" applyProtection="1">
      <alignment horizontal="center" vertical="center" wrapText="1"/>
      <protection hidden="1"/>
    </xf>
    <xf numFmtId="0" fontId="34" fillId="0" borderId="13" xfId="3" applyFont="1" applyFill="1" applyBorder="1" applyAlignment="1">
      <alignment horizontal="center" vertical="center" wrapText="1"/>
    </xf>
    <xf numFmtId="0" fontId="34" fillId="0" borderId="13" xfId="3" applyFont="1" applyFill="1" applyBorder="1" applyAlignment="1">
      <alignment horizontal="center" vertical="center" wrapText="1" shrinkToFit="1"/>
    </xf>
    <xf numFmtId="0" fontId="35" fillId="0" borderId="13" xfId="3" applyFont="1" applyFill="1" applyBorder="1" applyAlignment="1">
      <alignment horizontal="center" vertical="top" wrapText="1"/>
    </xf>
    <xf numFmtId="0" fontId="35" fillId="0" borderId="14" xfId="3" applyFont="1" applyFill="1" applyBorder="1" applyAlignment="1">
      <alignment horizontal="center" wrapText="1" shrinkToFit="1"/>
    </xf>
    <xf numFmtId="0" fontId="35" fillId="0" borderId="13" xfId="3" applyFont="1" applyFill="1" applyBorder="1" applyAlignment="1">
      <alignment horizontal="center" vertical="center"/>
    </xf>
    <xf numFmtId="0" fontId="35" fillId="0" borderId="14" xfId="3" applyFont="1" applyFill="1" applyBorder="1" applyAlignment="1">
      <alignment horizontal="center" vertical="center" wrapText="1" shrinkToFit="1"/>
    </xf>
    <xf numFmtId="0" fontId="35" fillId="0" borderId="0" xfId="3" applyFont="1" applyFill="1" applyAlignment="1">
      <alignment vertical="top" wrapText="1"/>
    </xf>
    <xf numFmtId="0" fontId="35" fillId="0" borderId="0" xfId="3" applyFont="1" applyFill="1" applyAlignment="1">
      <alignment wrapText="1" shrinkToFit="1"/>
    </xf>
    <xf numFmtId="167" fontId="35" fillId="0" borderId="0" xfId="3" applyNumberFormat="1" applyFont="1" applyFill="1" applyAlignment="1">
      <alignment horizontal="right"/>
    </xf>
    <xf numFmtId="167" fontId="35" fillId="0" borderId="0" xfId="3" applyNumberFormat="1" applyFont="1" applyFill="1" applyAlignment="1">
      <alignment horizontal="center" vertical="center"/>
    </xf>
    <xf numFmtId="0" fontId="34" fillId="0" borderId="0" xfId="3" applyFont="1" applyFill="1" applyBorder="1" applyAlignment="1">
      <alignment horizontal="center" vertical="top" wrapText="1"/>
    </xf>
    <xf numFmtId="0" fontId="34" fillId="0" borderId="0" xfId="3" applyFont="1" applyFill="1" applyAlignment="1">
      <alignment vertical="top" wrapText="1"/>
    </xf>
    <xf numFmtId="164" fontId="34" fillId="0" borderId="0" xfId="89" applyNumberFormat="1" applyFont="1" applyFill="1" applyBorder="1" applyAlignment="1">
      <alignment horizontal="right" vertical="center" wrapText="1"/>
    </xf>
    <xf numFmtId="164" fontId="34" fillId="0" borderId="0" xfId="89" applyNumberFormat="1" applyFont="1" applyFill="1" applyBorder="1" applyAlignment="1">
      <alignment horizontal="center" vertical="center" wrapText="1"/>
    </xf>
    <xf numFmtId="0" fontId="35" fillId="0" borderId="0" xfId="3" applyFont="1" applyFill="1" applyBorder="1" applyAlignment="1">
      <alignment horizontal="center" vertical="top" wrapText="1"/>
    </xf>
    <xf numFmtId="0" fontId="35" fillId="11" borderId="0" xfId="3" applyFont="1" applyFill="1" applyBorder="1" applyAlignment="1">
      <alignment horizontal="center" vertical="top" wrapText="1"/>
    </xf>
    <xf numFmtId="0" fontId="35" fillId="11" borderId="0" xfId="3" applyFont="1" applyFill="1" applyAlignment="1">
      <alignment vertical="top" wrapText="1"/>
    </xf>
    <xf numFmtId="49" fontId="35" fillId="0" borderId="0" xfId="0" applyNumberFormat="1" applyFont="1" applyAlignment="1">
      <alignment horizontal="center" vertical="top" wrapText="1"/>
    </xf>
    <xf numFmtId="49" fontId="35" fillId="0" borderId="0" xfId="0" applyNumberFormat="1" applyFont="1" applyAlignment="1">
      <alignment vertical="top" wrapText="1"/>
    </xf>
    <xf numFmtId="49" fontId="35" fillId="0" borderId="0" xfId="0" applyNumberFormat="1" applyFont="1" applyAlignment="1">
      <alignment wrapText="1"/>
    </xf>
    <xf numFmtId="49" fontId="35" fillId="0" borderId="0" xfId="0" applyNumberFormat="1" applyFont="1" applyAlignment="1">
      <alignment horizontal="center" vertical="center"/>
    </xf>
    <xf numFmtId="49" fontId="35" fillId="0" borderId="0" xfId="0" applyNumberFormat="1" applyFont="1"/>
    <xf numFmtId="0" fontId="34" fillId="11" borderId="0" xfId="3" applyFont="1" applyFill="1" applyAlignment="1">
      <alignment vertical="top" wrapText="1"/>
    </xf>
    <xf numFmtId="0" fontId="36" fillId="0" borderId="0" xfId="3" applyFont="1" applyFill="1" applyBorder="1" applyAlignment="1">
      <alignment vertical="top" wrapText="1"/>
    </xf>
    <xf numFmtId="164" fontId="36" fillId="11" borderId="0" xfId="89" applyNumberFormat="1" applyFont="1" applyFill="1" applyBorder="1" applyAlignment="1">
      <alignment horizontal="right" vertical="center" wrapText="1"/>
    </xf>
    <xf numFmtId="3" fontId="34" fillId="0" borderId="0" xfId="3" applyNumberFormat="1" applyFont="1" applyFill="1" applyBorder="1" applyAlignment="1">
      <alignment horizontal="center" vertical="top" wrapText="1"/>
    </xf>
    <xf numFmtId="0" fontId="37" fillId="0" borderId="0" xfId="3" applyFont="1" applyFill="1" applyBorder="1" applyAlignment="1">
      <alignment vertical="top" wrapText="1"/>
    </xf>
    <xf numFmtId="0" fontId="37" fillId="11" borderId="0" xfId="3" applyFont="1" applyFill="1" applyBorder="1" applyAlignment="1">
      <alignment vertical="top" wrapText="1"/>
    </xf>
    <xf numFmtId="0" fontId="37" fillId="0" borderId="0" xfId="41" applyFont="1" applyFill="1" applyAlignment="1">
      <alignment horizontal="center" vertical="top" wrapText="1"/>
    </xf>
    <xf numFmtId="0" fontId="37" fillId="11" borderId="0" xfId="41" applyFont="1" applyFill="1" applyAlignment="1">
      <alignment vertical="top" wrapText="1"/>
    </xf>
    <xf numFmtId="0" fontId="35" fillId="0" borderId="0" xfId="3" applyFont="1" applyFill="1" applyBorder="1" applyAlignment="1">
      <alignment horizontal="center" vertical="center" wrapText="1"/>
    </xf>
    <xf numFmtId="0" fontId="37" fillId="0" borderId="0" xfId="3" applyFont="1" applyFill="1" applyBorder="1" applyAlignment="1">
      <alignment vertical="center" wrapText="1"/>
    </xf>
    <xf numFmtId="164" fontId="36" fillId="0" borderId="0" xfId="89" applyNumberFormat="1" applyFont="1" applyFill="1" applyBorder="1" applyAlignment="1">
      <alignment horizontal="center" vertical="center" wrapText="1"/>
    </xf>
    <xf numFmtId="0" fontId="36" fillId="0" borderId="0" xfId="41" applyFont="1" applyFill="1" applyBorder="1" applyAlignment="1">
      <alignment horizontal="justify" vertical="top" wrapText="1"/>
    </xf>
    <xf numFmtId="164" fontId="34" fillId="0" borderId="0" xfId="41" applyNumberFormat="1" applyFont="1" applyFill="1" applyBorder="1" applyAlignment="1">
      <alignment horizontal="right" vertical="center"/>
    </xf>
    <xf numFmtId="0" fontId="36" fillId="0" borderId="0" xfId="41" applyFont="1" applyFill="1" applyBorder="1" applyAlignment="1">
      <alignment vertical="top" wrapText="1"/>
    </xf>
    <xf numFmtId="0" fontId="38" fillId="0" borderId="0" xfId="3" applyFont="1" applyFill="1" applyBorder="1" applyAlignment="1">
      <alignment horizontal="center" vertical="top" wrapText="1"/>
    </xf>
    <xf numFmtId="0" fontId="39" fillId="0" borderId="0" xfId="41" applyFont="1" applyFill="1" applyBorder="1" applyAlignment="1">
      <alignment vertical="top" wrapText="1"/>
    </xf>
    <xf numFmtId="164" fontId="38" fillId="0" borderId="0" xfId="41" applyNumberFormat="1" applyFont="1" applyFill="1" applyBorder="1" applyAlignment="1">
      <alignment horizontal="right" vertical="center"/>
    </xf>
    <xf numFmtId="164" fontId="38" fillId="0" borderId="0" xfId="89" applyNumberFormat="1" applyFont="1" applyFill="1" applyBorder="1" applyAlignment="1">
      <alignment horizontal="center" vertical="center" wrapText="1"/>
    </xf>
    <xf numFmtId="0" fontId="37" fillId="0" borderId="0" xfId="41" applyFont="1" applyFill="1" applyBorder="1" applyAlignment="1">
      <alignment vertical="center" wrapText="1"/>
    </xf>
    <xf numFmtId="164" fontId="35" fillId="0" borderId="0" xfId="41" applyNumberFormat="1" applyFont="1" applyFill="1" applyBorder="1" applyAlignment="1">
      <alignment horizontal="right" vertical="center"/>
    </xf>
    <xf numFmtId="164" fontId="35" fillId="0" borderId="0" xfId="41" applyNumberFormat="1" applyFont="1" applyFill="1" applyAlignment="1">
      <alignment horizontal="center" vertical="center"/>
    </xf>
    <xf numFmtId="0" fontId="39" fillId="0" borderId="0" xfId="41" applyFont="1" applyFill="1" applyBorder="1" applyAlignment="1">
      <alignment vertical="center" wrapText="1"/>
    </xf>
    <xf numFmtId="164" fontId="38" fillId="0" borderId="0" xfId="41" applyNumberFormat="1" applyFont="1" applyFill="1" applyAlignment="1">
      <alignment horizontal="center" vertical="center"/>
    </xf>
    <xf numFmtId="0" fontId="35" fillId="0" borderId="0" xfId="41" applyFont="1" applyFill="1" applyBorder="1" applyAlignment="1">
      <alignment vertical="top" wrapText="1"/>
    </xf>
    <xf numFmtId="0" fontId="35" fillId="0" borderId="0" xfId="3" applyFont="1" applyFill="1" applyBorder="1" applyAlignment="1" applyProtection="1">
      <alignment horizontal="center" vertical="top" wrapText="1"/>
      <protection locked="0"/>
    </xf>
    <xf numFmtId="0" fontId="35" fillId="0" borderId="0" xfId="41" applyFont="1" applyFill="1" applyBorder="1" applyAlignment="1" applyProtection="1">
      <alignment vertical="top" wrapText="1"/>
      <protection locked="0"/>
    </xf>
    <xf numFmtId="0" fontId="37" fillId="0" borderId="0" xfId="41" applyFont="1" applyFill="1" applyBorder="1" applyAlignment="1">
      <alignment vertical="top" wrapText="1"/>
    </xf>
    <xf numFmtId="0" fontId="38" fillId="0" borderId="0" xfId="102" applyFont="1" applyFill="1" applyBorder="1" applyAlignment="1">
      <alignment vertical="top" wrapText="1"/>
    </xf>
    <xf numFmtId="0" fontId="35" fillId="0" borderId="0" xfId="102" applyFont="1" applyFill="1" applyBorder="1" applyAlignment="1">
      <alignment vertical="top" wrapText="1"/>
    </xf>
    <xf numFmtId="0" fontId="37" fillId="0" borderId="0" xfId="41" applyFont="1" applyFill="1" applyBorder="1" applyAlignment="1" applyProtection="1">
      <alignment vertical="top" wrapText="1"/>
      <protection locked="0"/>
    </xf>
    <xf numFmtId="0" fontId="34" fillId="0" borderId="0" xfId="3" applyFont="1" applyFill="1" applyBorder="1" applyAlignment="1" applyProtection="1">
      <alignment horizontal="center" vertical="top" wrapText="1"/>
      <protection locked="0"/>
    </xf>
    <xf numFmtId="0" fontId="36" fillId="0" borderId="0" xfId="41" applyFont="1" applyFill="1" applyBorder="1" applyAlignment="1" applyProtection="1">
      <alignment vertical="top" wrapText="1"/>
      <protection locked="0"/>
    </xf>
    <xf numFmtId="164" fontId="35" fillId="0" borderId="0" xfId="41" applyNumberFormat="1" applyFont="1" applyFill="1" applyBorder="1" applyAlignment="1" applyProtection="1">
      <alignment horizontal="right" vertical="center" wrapText="1"/>
      <protection locked="0"/>
    </xf>
    <xf numFmtId="164" fontId="35" fillId="0" borderId="0" xfId="41" applyNumberFormat="1" applyFont="1" applyFill="1" applyAlignment="1">
      <alignment horizontal="center" vertical="center" wrapText="1"/>
    </xf>
    <xf numFmtId="164" fontId="34" fillId="0" borderId="0" xfId="41" applyNumberFormat="1" applyFont="1" applyFill="1" applyBorder="1" applyAlignment="1" applyProtection="1">
      <alignment horizontal="right" vertical="center" wrapText="1"/>
      <protection locked="0"/>
    </xf>
    <xf numFmtId="0" fontId="36" fillId="0" borderId="0" xfId="3" applyFont="1" applyFill="1" applyBorder="1" applyAlignment="1">
      <alignment horizontal="justify" vertical="top" wrapText="1"/>
    </xf>
    <xf numFmtId="164" fontId="34" fillId="0" borderId="0" xfId="41" applyNumberFormat="1" applyFont="1" applyFill="1" applyAlignment="1">
      <alignment horizontal="right" vertical="center"/>
    </xf>
    <xf numFmtId="164" fontId="34" fillId="0" borderId="0" xfId="3" applyNumberFormat="1" applyFont="1" applyFill="1" applyAlignment="1">
      <alignment horizontal="center" vertical="center"/>
    </xf>
    <xf numFmtId="168" fontId="29" fillId="0" borderId="0" xfId="41" applyNumberFormat="1" applyFont="1" applyFill="1" applyAlignment="1">
      <alignment vertical="center" wrapText="1"/>
    </xf>
    <xf numFmtId="174" fontId="27" fillId="0" borderId="0" xfId="41" applyNumberFormat="1" applyFont="1" applyFill="1" applyAlignment="1">
      <alignment vertical="center" wrapText="1"/>
    </xf>
    <xf numFmtId="174" fontId="29" fillId="0" borderId="0" xfId="41" applyNumberFormat="1" applyFont="1" applyFill="1" applyAlignment="1">
      <alignment vertical="center" wrapText="1"/>
    </xf>
    <xf numFmtId="0" fontId="18" fillId="0" borderId="0" xfId="3" applyFont="1" applyFill="1" applyAlignment="1">
      <alignment horizontal="right" vertical="center"/>
    </xf>
    <xf numFmtId="168" fontId="16" fillId="0" borderId="0" xfId="1" applyNumberFormat="1" applyFont="1"/>
    <xf numFmtId="168" fontId="18" fillId="0" borderId="0" xfId="3" applyNumberFormat="1" applyFont="1" applyFill="1" applyAlignment="1">
      <alignment horizontal="justify" wrapText="1" shrinkToFit="1"/>
    </xf>
    <xf numFmtId="168" fontId="18" fillId="0" borderId="0" xfId="3" applyNumberFormat="1" applyFont="1" applyFill="1" applyAlignment="1">
      <alignment horizontal="right"/>
    </xf>
    <xf numFmtId="168" fontId="18" fillId="0" borderId="0" xfId="3" applyNumberFormat="1" applyFont="1" applyFill="1" applyAlignment="1">
      <alignment horizontal="center" vertical="center"/>
    </xf>
    <xf numFmtId="168" fontId="18" fillId="0" borderId="0" xfId="41" applyNumberFormat="1" applyFont="1" applyFill="1" applyBorder="1" applyAlignment="1">
      <alignment horizontal="right" vertical="center"/>
    </xf>
    <xf numFmtId="168" fontId="18" fillId="0" borderId="0" xfId="3" applyNumberFormat="1" applyFont="1" applyFill="1" applyAlignment="1">
      <alignment vertical="center"/>
    </xf>
    <xf numFmtId="168" fontId="19" fillId="0" borderId="0" xfId="89" applyNumberFormat="1" applyFont="1" applyFill="1" applyBorder="1" applyAlignment="1">
      <alignment horizontal="right" vertical="center" wrapText="1"/>
    </xf>
    <xf numFmtId="168" fontId="18" fillId="0" borderId="0" xfId="89" applyNumberFormat="1" applyFont="1" applyFill="1" applyBorder="1" applyAlignment="1">
      <alignment horizontal="center" vertical="center" wrapText="1"/>
    </xf>
    <xf numFmtId="168" fontId="18" fillId="11" borderId="0" xfId="101" applyNumberFormat="1" applyFont="1" applyFill="1" applyBorder="1" applyAlignment="1">
      <alignment horizontal="center" vertical="center"/>
    </xf>
    <xf numFmtId="168" fontId="19" fillId="0" borderId="0" xfId="3" applyNumberFormat="1" applyFont="1" applyFill="1"/>
    <xf numFmtId="168" fontId="22" fillId="0" borderId="0" xfId="3" applyNumberFormat="1" applyFont="1" applyFill="1"/>
    <xf numFmtId="168" fontId="22" fillId="0" borderId="0" xfId="42" applyNumberFormat="1" applyFont="1" applyFill="1"/>
    <xf numFmtId="168" fontId="23" fillId="0" borderId="0" xfId="42" applyNumberFormat="1" applyFont="1" applyFill="1"/>
    <xf numFmtId="0" fontId="18" fillId="0" borderId="2" xfId="3" applyFont="1" applyFill="1" applyBorder="1" applyAlignment="1">
      <alignment horizontal="center" vertical="center" wrapText="1"/>
    </xf>
    <xf numFmtId="167" fontId="5" fillId="0" borderId="0" xfId="41" applyNumberFormat="1" applyFont="1" applyFill="1" applyAlignment="1">
      <alignment vertical="center" wrapText="1"/>
    </xf>
    <xf numFmtId="167" fontId="26" fillId="0" borderId="0" xfId="48" applyNumberFormat="1" applyFont="1"/>
    <xf numFmtId="49" fontId="6" fillId="0" borderId="2"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11" borderId="2"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xf numFmtId="0" fontId="8" fillId="0" borderId="2" xfId="1" applyFont="1" applyBorder="1" applyAlignment="1">
      <alignment vertical="top" wrapText="1"/>
    </xf>
    <xf numFmtId="0" fontId="5" fillId="0" borderId="2" xfId="1" applyFont="1" applyFill="1" applyBorder="1" applyAlignment="1">
      <alignment horizontal="center" vertical="center"/>
    </xf>
    <xf numFmtId="164" fontId="35" fillId="0" borderId="0" xfId="89" applyNumberFormat="1" applyFont="1" applyFill="1" applyBorder="1" applyAlignment="1">
      <alignment horizontal="right" vertical="center" wrapText="1"/>
    </xf>
    <xf numFmtId="164" fontId="35" fillId="0" borderId="0" xfId="89" applyNumberFormat="1" applyFont="1" applyFill="1" applyBorder="1" applyAlignment="1">
      <alignment horizontal="center" vertical="center" wrapText="1"/>
    </xf>
    <xf numFmtId="3" fontId="35" fillId="0" borderId="0" xfId="89" applyNumberFormat="1" applyFont="1" applyFill="1" applyBorder="1" applyAlignment="1">
      <alignment horizontal="right" vertical="center" wrapText="1"/>
    </xf>
    <xf numFmtId="164" fontId="36" fillId="0" borderId="0" xfId="89" applyNumberFormat="1" applyFont="1" applyFill="1" applyBorder="1" applyAlignment="1">
      <alignment horizontal="right" vertical="center" wrapText="1"/>
    </xf>
    <xf numFmtId="164" fontId="37" fillId="0" borderId="0" xfId="89" applyNumberFormat="1" applyFont="1" applyFill="1" applyBorder="1" applyAlignment="1">
      <alignment horizontal="right" vertical="center" wrapText="1"/>
    </xf>
    <xf numFmtId="49" fontId="19" fillId="0" borderId="2" xfId="100" applyNumberFormat="1" applyFont="1" applyFill="1" applyBorder="1" applyAlignment="1">
      <alignment horizontal="left" vertical="center" wrapText="1"/>
    </xf>
    <xf numFmtId="0" fontId="21" fillId="0" borderId="16" xfId="41" applyFont="1" applyFill="1" applyBorder="1" applyAlignment="1" applyProtection="1">
      <alignment vertical="center" wrapText="1"/>
      <protection locked="0"/>
    </xf>
    <xf numFmtId="0" fontId="20" fillId="0" borderId="16" xfId="41" applyFont="1" applyFill="1" applyBorder="1" applyAlignment="1" applyProtection="1">
      <alignment vertical="center" wrapText="1"/>
      <protection locked="0"/>
    </xf>
    <xf numFmtId="0" fontId="19" fillId="0" borderId="16" xfId="100" applyFont="1" applyFill="1" applyBorder="1" applyAlignment="1">
      <alignment wrapText="1" shrinkToFit="1"/>
    </xf>
    <xf numFmtId="0" fontId="31" fillId="0" borderId="1" xfId="41" applyFont="1" applyBorder="1" applyAlignment="1">
      <alignment horizontal="center" vertical="center" wrapText="1"/>
    </xf>
    <xf numFmtId="164" fontId="5" fillId="11" borderId="2" xfId="1" applyNumberFormat="1" applyFont="1" applyFill="1" applyBorder="1" applyAlignment="1">
      <alignment horizontal="center" vertical="center"/>
    </xf>
    <xf numFmtId="0" fontId="7" fillId="11" borderId="2" xfId="1" applyFont="1" applyFill="1" applyBorder="1" applyAlignment="1">
      <alignment horizontal="left" vertical="center" wrapText="1"/>
    </xf>
    <xf numFmtId="164" fontId="6" fillId="11" borderId="2" xfId="1" applyNumberFormat="1" applyFont="1" applyFill="1" applyBorder="1" applyAlignment="1">
      <alignment horizontal="center" vertical="center"/>
    </xf>
    <xf numFmtId="164" fontId="5" fillId="11" borderId="4" xfId="1" applyNumberFormat="1" applyFont="1" applyFill="1" applyBorder="1" applyAlignment="1">
      <alignment horizontal="center" vertical="center"/>
    </xf>
    <xf numFmtId="0" fontId="5" fillId="11" borderId="2" xfId="1" applyFont="1" applyFill="1" applyBorder="1" applyAlignment="1">
      <alignment vertical="center" wrapText="1"/>
    </xf>
    <xf numFmtId="0" fontId="7" fillId="11" borderId="2" xfId="1" applyFont="1" applyFill="1" applyBorder="1" applyAlignment="1">
      <alignment vertical="top" wrapText="1"/>
    </xf>
    <xf numFmtId="0" fontId="11" fillId="11" borderId="5" xfId="1" applyFont="1" applyFill="1" applyBorder="1" applyAlignment="1">
      <alignment horizontal="left" vertical="top" wrapText="1"/>
    </xf>
    <xf numFmtId="164" fontId="6" fillId="11" borderId="5" xfId="1" applyNumberFormat="1" applyFont="1" applyFill="1" applyBorder="1" applyAlignment="1">
      <alignment horizontal="center" vertical="center"/>
    </xf>
    <xf numFmtId="164" fontId="35" fillId="11" borderId="0" xfId="41" applyNumberFormat="1" applyFont="1" applyFill="1" applyAlignment="1">
      <alignment horizontal="center" vertical="center"/>
    </xf>
    <xf numFmtId="164" fontId="38" fillId="11" borderId="0" xfId="41" applyNumberFormat="1" applyFont="1" applyFill="1" applyAlignment="1">
      <alignment horizontal="center" vertical="center"/>
    </xf>
    <xf numFmtId="164" fontId="34" fillId="11" borderId="0" xfId="41" applyNumberFormat="1" applyFont="1" applyFill="1" applyAlignment="1">
      <alignment horizontal="center" vertical="center" wrapText="1"/>
    </xf>
    <xf numFmtId="164" fontId="35" fillId="11" borderId="0" xfId="41" applyNumberFormat="1" applyFont="1" applyFill="1" applyAlignment="1">
      <alignment horizontal="center" vertical="center" wrapText="1"/>
    </xf>
    <xf numFmtId="0" fontId="19" fillId="11" borderId="4" xfId="100" applyFont="1" applyFill="1" applyBorder="1" applyAlignment="1">
      <alignment horizontal="center" vertical="center" wrapText="1"/>
    </xf>
    <xf numFmtId="0" fontId="18" fillId="11" borderId="4" xfId="100" applyFont="1" applyFill="1" applyBorder="1" applyAlignment="1">
      <alignment horizontal="center" vertical="center" wrapText="1"/>
    </xf>
    <xf numFmtId="1" fontId="18" fillId="11" borderId="4" xfId="100" applyNumberFormat="1" applyFont="1" applyFill="1" applyBorder="1" applyAlignment="1">
      <alignment horizontal="center" vertical="center" wrapText="1"/>
    </xf>
    <xf numFmtId="0" fontId="21" fillId="11" borderId="16" xfId="41" applyFont="1" applyFill="1" applyBorder="1" applyAlignment="1" applyProtection="1">
      <alignment vertical="center" wrapText="1"/>
      <protection locked="0"/>
    </xf>
    <xf numFmtId="0" fontId="18" fillId="11" borderId="2" xfId="100" applyFont="1" applyFill="1" applyBorder="1" applyAlignment="1">
      <alignment horizontal="center" vertical="center" wrapText="1"/>
    </xf>
    <xf numFmtId="0" fontId="18" fillId="11" borderId="4" xfId="100" applyFont="1" applyFill="1" applyBorder="1" applyAlignment="1">
      <alignment horizontal="center" vertical="center"/>
    </xf>
    <xf numFmtId="167" fontId="18" fillId="11" borderId="2" xfId="88" applyNumberFormat="1" applyFont="1" applyFill="1" applyBorder="1" applyAlignment="1">
      <alignment horizontal="center" vertical="center"/>
    </xf>
    <xf numFmtId="49" fontId="18" fillId="11" borderId="2" xfId="100" applyNumberFormat="1" applyFont="1" applyFill="1" applyBorder="1" applyAlignment="1">
      <alignment horizontal="center" vertical="center" wrapText="1"/>
    </xf>
    <xf numFmtId="0" fontId="35" fillId="11" borderId="0" xfId="3" applyFont="1" applyFill="1" applyBorder="1" applyAlignment="1" applyProtection="1">
      <alignment horizontal="center" vertical="center" wrapText="1"/>
      <protection locked="0"/>
    </xf>
    <xf numFmtId="167" fontId="18" fillId="11" borderId="2" xfId="100" applyNumberFormat="1" applyFont="1" applyFill="1" applyBorder="1" applyAlignment="1">
      <alignment horizontal="center" vertical="center"/>
    </xf>
    <xf numFmtId="0" fontId="18" fillId="11" borderId="4" xfId="3" applyFont="1" applyFill="1" applyBorder="1" applyAlignment="1" applyProtection="1">
      <alignment horizontal="center" vertical="center" wrapText="1"/>
      <protection locked="0"/>
    </xf>
    <xf numFmtId="167" fontId="25" fillId="11" borderId="2" xfId="100" applyNumberFormat="1" applyFont="1" applyFill="1" applyBorder="1" applyAlignment="1">
      <alignment horizontal="center" vertical="center"/>
    </xf>
    <xf numFmtId="0" fontId="35" fillId="11" borderId="0" xfId="3" applyFont="1" applyFill="1" applyBorder="1" applyAlignment="1">
      <alignment horizontal="center" vertical="center" wrapText="1"/>
    </xf>
    <xf numFmtId="0" fontId="19" fillId="11" borderId="16" xfId="100" applyFont="1" applyFill="1" applyBorder="1" applyAlignment="1">
      <alignment horizontal="left" vertical="center" wrapText="1" shrinkToFit="1"/>
    </xf>
    <xf numFmtId="49" fontId="19" fillId="11" borderId="2" xfId="100" applyNumberFormat="1" applyFont="1" applyFill="1" applyBorder="1" applyAlignment="1">
      <alignment horizontal="center" vertical="center" wrapText="1"/>
    </xf>
    <xf numFmtId="167" fontId="19" fillId="11" borderId="2" xfId="88" applyNumberFormat="1" applyFont="1" applyFill="1" applyBorder="1" applyAlignment="1">
      <alignment horizontal="center" vertical="center"/>
    </xf>
    <xf numFmtId="0" fontId="18" fillId="11" borderId="16" xfId="100" applyFont="1" applyFill="1" applyBorder="1" applyAlignment="1">
      <alignment horizontal="left" vertical="center" wrapText="1" shrinkToFit="1"/>
    </xf>
    <xf numFmtId="0" fontId="19" fillId="11" borderId="2" xfId="100" applyFont="1" applyFill="1" applyBorder="1" applyAlignment="1">
      <alignment horizontal="center" vertical="center"/>
    </xf>
    <xf numFmtId="3" fontId="19" fillId="11" borderId="4" xfId="100" applyNumberFormat="1" applyFont="1" applyFill="1" applyBorder="1" applyAlignment="1">
      <alignment horizontal="center" vertical="center" wrapText="1"/>
    </xf>
    <xf numFmtId="3" fontId="18" fillId="11" borderId="4" xfId="100" applyNumberFormat="1" applyFont="1" applyFill="1" applyBorder="1" applyAlignment="1">
      <alignment horizontal="center" vertical="center" wrapText="1"/>
    </xf>
    <xf numFmtId="0" fontId="18" fillId="11" borderId="16" xfId="3" applyFont="1" applyFill="1" applyBorder="1" applyAlignment="1">
      <alignment vertical="top" wrapText="1" shrinkToFit="1"/>
    </xf>
    <xf numFmtId="0" fontId="18" fillId="11" borderId="4" xfId="3" applyFont="1" applyFill="1" applyBorder="1" applyAlignment="1">
      <alignment horizontal="center" vertical="center" wrapText="1"/>
    </xf>
    <xf numFmtId="167" fontId="19" fillId="11" borderId="2" xfId="100" applyNumberFormat="1" applyFont="1" applyFill="1" applyBorder="1" applyAlignment="1">
      <alignment horizontal="center" vertical="center"/>
    </xf>
    <xf numFmtId="167" fontId="24" fillId="11" borderId="2" xfId="100" applyNumberFormat="1" applyFont="1" applyFill="1" applyBorder="1" applyAlignment="1">
      <alignment horizontal="center" vertical="center"/>
    </xf>
    <xf numFmtId="0" fontId="18" fillId="11" borderId="16" xfId="100" applyFont="1" applyFill="1" applyBorder="1" applyAlignment="1">
      <alignment wrapText="1" shrinkToFit="1"/>
    </xf>
    <xf numFmtId="0" fontId="18" fillId="11" borderId="2" xfId="100" applyFont="1" applyFill="1" applyBorder="1" applyAlignment="1">
      <alignment horizontal="center" vertical="center"/>
    </xf>
    <xf numFmtId="167" fontId="18" fillId="11" borderId="2" xfId="100" applyNumberFormat="1" applyFont="1" applyFill="1" applyBorder="1" applyAlignment="1">
      <alignment horizontal="center" vertical="center" wrapText="1"/>
    </xf>
    <xf numFmtId="0" fontId="20" fillId="11" borderId="1" xfId="48" applyNumberFormat="1" applyFont="1" applyFill="1" applyBorder="1" applyAlignment="1">
      <alignment horizontal="center" vertical="center" wrapText="1"/>
    </xf>
    <xf numFmtId="0" fontId="26" fillId="11" borderId="1" xfId="48" applyNumberFormat="1" applyFont="1" applyFill="1" applyBorder="1" applyAlignment="1">
      <alignment horizontal="center" vertical="center" wrapText="1"/>
    </xf>
    <xf numFmtId="169" fontId="29" fillId="11" borderId="0" xfId="41" applyNumberFormat="1" applyFont="1" applyFill="1" applyBorder="1" applyAlignment="1" applyProtection="1">
      <alignment horizontal="center" vertical="center" wrapText="1"/>
      <protection hidden="1"/>
    </xf>
    <xf numFmtId="164" fontId="28" fillId="11" borderId="0" xfId="41" applyNumberFormat="1" applyFont="1" applyFill="1" applyBorder="1" applyAlignment="1">
      <alignment horizontal="center" vertical="center" wrapText="1"/>
    </xf>
    <xf numFmtId="164" fontId="27" fillId="11" borderId="0" xfId="41" applyNumberFormat="1" applyFont="1" applyFill="1" applyAlignment="1">
      <alignment horizontal="center" vertical="center" wrapText="1"/>
    </xf>
    <xf numFmtId="164" fontId="26" fillId="11" borderId="0" xfId="41" applyNumberFormat="1" applyFont="1" applyFill="1" applyBorder="1" applyAlignment="1">
      <alignment horizontal="center" vertical="center" wrapText="1"/>
    </xf>
    <xf numFmtId="0" fontId="18" fillId="11" borderId="16" xfId="100" applyFont="1" applyFill="1" applyBorder="1" applyAlignment="1">
      <alignment vertical="center" wrapText="1" shrinkToFit="1"/>
    </xf>
    <xf numFmtId="0" fontId="18" fillId="0" borderId="16" xfId="103" applyNumberFormat="1" applyFont="1" applyFill="1" applyBorder="1" applyAlignment="1" applyProtection="1">
      <alignment horizontal="left" vertical="center" wrapText="1" shrinkToFit="1"/>
      <protection hidden="1"/>
    </xf>
    <xf numFmtId="0" fontId="4" fillId="0" borderId="0" xfId="39" applyFill="1"/>
    <xf numFmtId="0" fontId="4" fillId="11" borderId="0" xfId="39" applyFill="1"/>
    <xf numFmtId="0" fontId="4" fillId="11" borderId="0" xfId="39" applyFill="1" applyAlignment="1">
      <alignment horizontal="left" vertical="center" wrapText="1"/>
    </xf>
    <xf numFmtId="0" fontId="12" fillId="11" borderId="0" xfId="39" applyFont="1" applyFill="1"/>
    <xf numFmtId="0" fontId="8" fillId="11" borderId="0" xfId="39" applyNumberFormat="1" applyFont="1" applyFill="1" applyBorder="1" applyAlignment="1">
      <alignment horizontal="right" vertical="center"/>
    </xf>
    <xf numFmtId="0" fontId="5" fillId="0" borderId="0" xfId="107" applyFont="1" applyFill="1" applyAlignment="1">
      <alignment horizontal="right"/>
    </xf>
    <xf numFmtId="0" fontId="8" fillId="11" borderId="0" xfId="39" applyNumberFormat="1" applyFont="1" applyFill="1" applyBorder="1" applyAlignment="1">
      <alignment horizontal="left" vertical="center" wrapText="1"/>
    </xf>
    <xf numFmtId="0" fontId="17" fillId="11" borderId="0" xfId="39" applyFont="1" applyFill="1" applyAlignment="1">
      <alignment horizontal="left" vertical="center" wrapText="1"/>
    </xf>
    <xf numFmtId="167" fontId="6" fillId="11" borderId="0" xfId="108" applyNumberFormat="1" applyFont="1" applyFill="1" applyAlignment="1">
      <alignment horizontal="center" vertical="center"/>
    </xf>
    <xf numFmtId="0" fontId="21" fillId="11" borderId="0" xfId="39" applyNumberFormat="1" applyFont="1" applyFill="1" applyBorder="1" applyAlignment="1">
      <alignment horizontal="right" vertical="center"/>
    </xf>
    <xf numFmtId="0" fontId="12" fillId="11" borderId="0" xfId="39" applyFont="1" applyFill="1" applyAlignment="1">
      <alignment horizontal="center" vertical="center"/>
    </xf>
    <xf numFmtId="0" fontId="31" fillId="11" borderId="1" xfId="39" applyFont="1" applyFill="1" applyBorder="1" applyAlignment="1">
      <alignment horizontal="center" vertical="center" wrapText="1"/>
    </xf>
    <xf numFmtId="0" fontId="6" fillId="11" borderId="1" xfId="39" applyFont="1" applyFill="1" applyBorder="1" applyAlignment="1">
      <alignment horizontal="center" vertical="center" wrapText="1"/>
    </xf>
    <xf numFmtId="0" fontId="24" fillId="0" borderId="1" xfId="39" applyFont="1" applyFill="1" applyBorder="1" applyAlignment="1">
      <alignment horizontal="center" vertical="center" wrapText="1"/>
    </xf>
    <xf numFmtId="0" fontId="19" fillId="0" borderId="1" xfId="39" applyFont="1" applyFill="1" applyBorder="1" applyAlignment="1">
      <alignment horizontal="center" vertical="center" wrapText="1"/>
    </xf>
    <xf numFmtId="0" fontId="25" fillId="0" borderId="1" xfId="39" applyFont="1" applyFill="1" applyBorder="1" applyAlignment="1">
      <alignment horizontal="center" vertical="center" wrapText="1"/>
    </xf>
    <xf numFmtId="0" fontId="25" fillId="0" borderId="1" xfId="39" applyFont="1" applyBorder="1" applyAlignment="1">
      <alignment horizontal="center" vertical="center" wrapText="1"/>
    </xf>
    <xf numFmtId="0" fontId="25" fillId="0" borderId="17" xfId="39" applyFont="1" applyBorder="1" applyAlignment="1">
      <alignment horizontal="center" vertical="center" wrapText="1"/>
    </xf>
    <xf numFmtId="0" fontId="32" fillId="11" borderId="0" xfId="39" applyFont="1" applyFill="1"/>
    <xf numFmtId="0" fontId="31" fillId="0" borderId="0" xfId="39" applyFont="1" applyFill="1" applyBorder="1" applyAlignment="1">
      <alignment horizontal="center" vertical="center" wrapText="1"/>
    </xf>
    <xf numFmtId="0" fontId="31" fillId="11" borderId="0" xfId="39" applyFont="1" applyFill="1" applyBorder="1" applyAlignment="1">
      <alignment horizontal="center" vertical="center" wrapText="1"/>
    </xf>
    <xf numFmtId="0" fontId="31" fillId="11" borderId="0" xfId="39" applyFont="1" applyFill="1" applyBorder="1" applyAlignment="1">
      <alignment horizontal="left" vertical="center" wrapText="1"/>
    </xf>
    <xf numFmtId="0" fontId="6" fillId="11" borderId="0" xfId="39" applyFont="1" applyFill="1" applyAlignment="1">
      <alignment horizontal="center" vertical="center"/>
    </xf>
    <xf numFmtId="0" fontId="33" fillId="0" borderId="0" xfId="39" applyFont="1" applyFill="1" applyBorder="1" applyAlignment="1">
      <alignment horizontal="center" vertical="center" wrapText="1"/>
    </xf>
    <xf numFmtId="0" fontId="5" fillId="11" borderId="0" xfId="39" applyFont="1" applyFill="1" applyBorder="1" applyAlignment="1">
      <alignment horizontal="left" vertical="center" wrapText="1"/>
    </xf>
    <xf numFmtId="0" fontId="5" fillId="11" borderId="0" xfId="39" applyFont="1" applyFill="1" applyAlignment="1">
      <alignment horizontal="left" vertical="center" wrapText="1"/>
    </xf>
    <xf numFmtId="167" fontId="31" fillId="11" borderId="0" xfId="39" applyNumberFormat="1" applyFont="1" applyFill="1" applyBorder="1" applyAlignment="1">
      <alignment horizontal="center" vertical="center" wrapText="1"/>
    </xf>
    <xf numFmtId="167" fontId="33" fillId="11" borderId="0" xfId="39" applyNumberFormat="1" applyFont="1" applyFill="1" applyBorder="1" applyAlignment="1">
      <alignment horizontal="center" vertical="center" wrapText="1"/>
    </xf>
    <xf numFmtId="167" fontId="6" fillId="0" borderId="0" xfId="39" applyNumberFormat="1" applyFont="1" applyFill="1" applyAlignment="1">
      <alignment horizontal="center" vertical="center"/>
    </xf>
    <xf numFmtId="167" fontId="5" fillId="0" borderId="0" xfId="39" applyNumberFormat="1" applyFont="1" applyFill="1" applyAlignment="1">
      <alignment horizontal="center" vertical="center"/>
    </xf>
    <xf numFmtId="167" fontId="31" fillId="0" borderId="0" xfId="39" applyNumberFormat="1" applyFont="1" applyFill="1" applyBorder="1" applyAlignment="1">
      <alignment horizontal="center" vertical="center" wrapText="1"/>
    </xf>
    <xf numFmtId="0" fontId="5" fillId="11" borderId="0" xfId="39" applyFont="1" applyFill="1"/>
    <xf numFmtId="167" fontId="5" fillId="11" borderId="0" xfId="39" applyNumberFormat="1" applyFont="1" applyFill="1"/>
    <xf numFmtId="167" fontId="5" fillId="11" borderId="0" xfId="39" applyNumberFormat="1" applyFont="1" applyFill="1" applyBorder="1" applyAlignment="1">
      <alignment horizontal="center" vertical="center" wrapText="1"/>
    </xf>
    <xf numFmtId="167" fontId="5" fillId="11" borderId="0" xfId="39" applyNumberFormat="1" applyFont="1" applyFill="1" applyAlignment="1">
      <alignment horizontal="center" vertical="center"/>
    </xf>
    <xf numFmtId="0" fontId="5" fillId="11" borderId="0" xfId="108" applyFont="1" applyFill="1" applyAlignment="1">
      <alignment horizontal="left" vertical="center" wrapText="1"/>
    </xf>
    <xf numFmtId="167" fontId="6" fillId="0" borderId="0" xfId="39" applyNumberFormat="1" applyFont="1" applyFill="1" applyBorder="1" applyAlignment="1">
      <alignment horizontal="center" vertical="center" wrapText="1"/>
    </xf>
    <xf numFmtId="0" fontId="4" fillId="0" borderId="0" xfId="108" applyFill="1" applyAlignment="1">
      <alignment horizontal="left" vertical="center"/>
    </xf>
    <xf numFmtId="0" fontId="5" fillId="0" borderId="0" xfId="39" applyFont="1" applyFill="1"/>
    <xf numFmtId="0" fontId="5" fillId="11" borderId="0" xfId="39" applyFont="1" applyFill="1" applyAlignment="1">
      <alignment vertical="center" wrapText="1"/>
    </xf>
    <xf numFmtId="0" fontId="5" fillId="0" borderId="0" xfId="39" applyFont="1" applyFill="1" applyAlignment="1">
      <alignment wrapText="1"/>
    </xf>
    <xf numFmtId="49" fontId="5" fillId="11" borderId="0" xfId="39" applyNumberFormat="1" applyFont="1" applyFill="1" applyAlignment="1">
      <alignment wrapText="1"/>
    </xf>
    <xf numFmtId="0" fontId="5" fillId="11" borderId="0" xfId="39" applyFont="1" applyFill="1" applyAlignment="1">
      <alignment wrapText="1"/>
    </xf>
    <xf numFmtId="167" fontId="4" fillId="11" borderId="0" xfId="39" applyNumberFormat="1" applyFill="1"/>
    <xf numFmtId="167" fontId="5" fillId="11" borderId="0" xfId="39" applyNumberFormat="1" applyFont="1" applyFill="1" applyAlignment="1">
      <alignment wrapText="1"/>
    </xf>
    <xf numFmtId="0" fontId="4" fillId="11" borderId="0" xfId="39" applyFill="1" applyAlignment="1">
      <alignment horizontal="left" vertical="center"/>
    </xf>
    <xf numFmtId="0" fontId="7" fillId="11" borderId="0" xfId="39" applyNumberFormat="1" applyFont="1" applyFill="1" applyBorder="1" applyAlignment="1">
      <alignment horizontal="center" vertical="center" wrapText="1"/>
    </xf>
    <xf numFmtId="167" fontId="33" fillId="0" borderId="0" xfId="39" applyNumberFormat="1" applyFont="1" applyFill="1" applyBorder="1" applyAlignment="1">
      <alignment horizontal="center" vertical="center" wrapText="1"/>
    </xf>
    <xf numFmtId="169" fontId="26" fillId="0" borderId="0" xfId="48" applyNumberFormat="1" applyFont="1"/>
    <xf numFmtId="0" fontId="6" fillId="0" borderId="0" xfId="1" applyFont="1" applyAlignment="1">
      <alignment horizontal="center" vertical="center" wrapText="1"/>
    </xf>
    <xf numFmtId="0" fontId="6" fillId="0" borderId="1" xfId="3" applyFont="1" applyFill="1" applyBorder="1" applyAlignment="1">
      <alignment horizontal="center" vertical="center" wrapText="1" shrinkToFit="1"/>
    </xf>
    <xf numFmtId="0" fontId="6" fillId="0" borderId="1" xfId="100" applyFont="1" applyBorder="1" applyAlignment="1">
      <alignment horizontal="center" vertical="center" wrapText="1"/>
    </xf>
    <xf numFmtId="0" fontId="6" fillId="0" borderId="1" xfId="3" applyFont="1" applyFill="1" applyBorder="1" applyAlignment="1">
      <alignment horizontal="center" vertical="center" wrapText="1"/>
    </xf>
    <xf numFmtId="0" fontId="19" fillId="0" borderId="0" xfId="3" applyFont="1" applyFill="1" applyAlignment="1">
      <alignment horizontal="center" vertical="center" wrapText="1"/>
    </xf>
    <xf numFmtId="0" fontId="19" fillId="0" borderId="0" xfId="3" applyFont="1" applyFill="1" applyAlignment="1">
      <alignment horizontal="center"/>
    </xf>
    <xf numFmtId="0" fontId="21" fillId="0" borderId="0" xfId="41" applyNumberFormat="1" applyFont="1" applyFill="1" applyBorder="1" applyAlignment="1">
      <alignment horizontal="right" vertical="center" wrapText="1"/>
    </xf>
    <xf numFmtId="0" fontId="19" fillId="0" borderId="0" xfId="100" applyFont="1" applyFill="1" applyAlignment="1">
      <alignment horizontal="center" wrapText="1"/>
    </xf>
    <xf numFmtId="0" fontId="19" fillId="0" borderId="1" xfId="100" applyFont="1" applyFill="1" applyBorder="1" applyAlignment="1">
      <alignment horizontal="center" vertical="center" wrapText="1" shrinkToFit="1"/>
    </xf>
    <xf numFmtId="0" fontId="19" fillId="0" borderId="1" xfId="100" applyFont="1" applyFill="1" applyBorder="1" applyAlignment="1">
      <alignment horizontal="center" vertical="center" wrapText="1"/>
    </xf>
    <xf numFmtId="164" fontId="19" fillId="0" borderId="1" xfId="100" applyNumberFormat="1" applyFont="1" applyFill="1" applyBorder="1" applyAlignment="1">
      <alignment horizontal="center" vertical="center" wrapText="1"/>
    </xf>
    <xf numFmtId="0" fontId="28" fillId="0" borderId="0" xfId="48" applyNumberFormat="1" applyFont="1" applyFill="1" applyBorder="1" applyAlignment="1">
      <alignment horizontal="center" vertical="center" wrapText="1"/>
    </xf>
    <xf numFmtId="0" fontId="21" fillId="0" borderId="0" xfId="48" applyNumberFormat="1" applyFont="1" applyFill="1" applyBorder="1" applyAlignment="1">
      <alignment horizontal="center" vertical="center" wrapText="1"/>
    </xf>
    <xf numFmtId="0" fontId="20" fillId="0" borderId="0" xfId="48" applyNumberFormat="1" applyFont="1" applyFill="1" applyBorder="1" applyAlignment="1">
      <alignment horizontal="center" vertical="center" wrapText="1"/>
    </xf>
    <xf numFmtId="0" fontId="19" fillId="0" borderId="1" xfId="39" applyFont="1" applyFill="1" applyBorder="1" applyAlignment="1">
      <alignment horizontal="center" vertical="center" wrapText="1"/>
    </xf>
    <xf numFmtId="0" fontId="7" fillId="11" borderId="0" xfId="39" applyNumberFormat="1" applyFont="1" applyFill="1" applyBorder="1" applyAlignment="1">
      <alignment horizontal="center" vertical="center" wrapText="1"/>
    </xf>
    <xf numFmtId="0" fontId="30" fillId="0" borderId="1" xfId="39" applyFont="1" applyFill="1" applyBorder="1" applyAlignment="1">
      <alignment horizontal="center" vertical="center" wrapText="1"/>
    </xf>
    <xf numFmtId="0" fontId="31" fillId="11" borderId="1" xfId="39" applyFont="1" applyFill="1" applyBorder="1" applyAlignment="1">
      <alignment horizontal="center" vertical="center" wrapText="1"/>
    </xf>
    <xf numFmtId="0" fontId="6" fillId="11" borderId="1" xfId="39" applyFont="1" applyFill="1" applyBorder="1" applyAlignment="1">
      <alignment horizontal="center" vertical="center" wrapText="1"/>
    </xf>
    <xf numFmtId="0" fontId="24" fillId="0" borderId="1" xfId="39" applyFont="1" applyFill="1" applyBorder="1" applyAlignment="1">
      <alignment horizontal="center" vertical="center" wrapText="1"/>
    </xf>
    <xf numFmtId="0" fontId="6" fillId="11" borderId="17" xfId="39" applyFont="1" applyFill="1" applyBorder="1" applyAlignment="1">
      <alignment horizontal="center" vertical="center" wrapText="1"/>
    </xf>
    <xf numFmtId="0" fontId="31" fillId="0" borderId="1" xfId="41" applyFont="1" applyBorder="1" applyAlignment="1">
      <alignment horizontal="center" vertical="center" wrapText="1"/>
    </xf>
    <xf numFmtId="0" fontId="6" fillId="0" borderId="0" xfId="41" applyFont="1" applyFill="1" applyAlignment="1">
      <alignment horizontal="center" vertical="center" wrapText="1"/>
    </xf>
    <xf numFmtId="0" fontId="6" fillId="0" borderId="0" xfId="105" applyFont="1" applyFill="1" applyAlignment="1">
      <alignment horizontal="center" vertical="center" wrapText="1"/>
    </xf>
  </cellXfs>
  <cellStyles count="218">
    <cellStyle name="20% - Акцент6 2" xfId="109"/>
    <cellStyle name="20% - Акцент6 3" xfId="110"/>
    <cellStyle name="20% - Акцент6 3 2" xfId="111"/>
    <cellStyle name="20% - Акцент6 3 2 2" xfId="112"/>
    <cellStyle name="20% - Акцент6 3 2 2 2" xfId="113"/>
    <cellStyle name="20% - Акцент6 3 2 2 3" xfId="114"/>
    <cellStyle name="S0" xfId="115"/>
    <cellStyle name="S1" xfId="116"/>
    <cellStyle name="S1 2" xfId="117"/>
    <cellStyle name="S10" xfId="118"/>
    <cellStyle name="S10 2" xfId="119"/>
    <cellStyle name="S11" xfId="120"/>
    <cellStyle name="S11 2" xfId="121"/>
    <cellStyle name="S12" xfId="122"/>
    <cellStyle name="S13" xfId="123"/>
    <cellStyle name="S13 2" xfId="124"/>
    <cellStyle name="S14" xfId="125"/>
    <cellStyle name="S14 2" xfId="126"/>
    <cellStyle name="S15" xfId="127"/>
    <cellStyle name="S15 2" xfId="128"/>
    <cellStyle name="S16" xfId="129"/>
    <cellStyle name="S16 2" xfId="130"/>
    <cellStyle name="S17" xfId="131"/>
    <cellStyle name="S17 2" xfId="132"/>
    <cellStyle name="S18" xfId="133"/>
    <cellStyle name="S18 2" xfId="134"/>
    <cellStyle name="S19" xfId="135"/>
    <cellStyle name="S2" xfId="136"/>
    <cellStyle name="S2 2" xfId="137"/>
    <cellStyle name="S20" xfId="138"/>
    <cellStyle name="S21" xfId="139"/>
    <cellStyle name="S22" xfId="140"/>
    <cellStyle name="S22 2" xfId="141"/>
    <cellStyle name="S23" xfId="142"/>
    <cellStyle name="S23 2" xfId="143"/>
    <cellStyle name="S24" xfId="144"/>
    <cellStyle name="S25" xfId="145"/>
    <cellStyle name="S3" xfId="146"/>
    <cellStyle name="S3 2" xfId="147"/>
    <cellStyle name="S4" xfId="148"/>
    <cellStyle name="S4 2" xfId="149"/>
    <cellStyle name="S5" xfId="150"/>
    <cellStyle name="S5 2" xfId="151"/>
    <cellStyle name="S6" xfId="152"/>
    <cellStyle name="S6 2" xfId="153"/>
    <cellStyle name="S7" xfId="154"/>
    <cellStyle name="S7 2" xfId="155"/>
    <cellStyle name="S8" xfId="156"/>
    <cellStyle name="S8 2" xfId="157"/>
    <cellStyle name="S9" xfId="158"/>
    <cellStyle name="S9 2" xfId="159"/>
    <cellStyle name="Акцент1 2" xfId="160"/>
    <cellStyle name="Акцент2 2" xfId="161"/>
    <cellStyle name="Акцент3 2" xfId="162"/>
    <cellStyle name="Акцент4 2" xfId="163"/>
    <cellStyle name="Акцент5 2" xfId="164"/>
    <cellStyle name="Акцент6 2" xfId="165"/>
    <cellStyle name="Ввод  2" xfId="166"/>
    <cellStyle name="Вывод 2" xfId="167"/>
    <cellStyle name="Вычисление 2" xfId="168"/>
    <cellStyle name="Данные (редактируемые)" xfId="4"/>
    <cellStyle name="Данные (редактируемые) 2" xfId="5"/>
    <cellStyle name="Данные (только для чтения)" xfId="6"/>
    <cellStyle name="Данные (только для чтения) 2" xfId="7"/>
    <cellStyle name="Данные для удаления" xfId="8"/>
    <cellStyle name="Данные для удаления 2" xfId="9"/>
    <cellStyle name="Денежный 2" xfId="169"/>
    <cellStyle name="Денежный 3" xfId="170"/>
    <cellStyle name="Заголовки полей" xfId="10"/>
    <cellStyle name="Заголовки полей [печать]" xfId="11"/>
    <cellStyle name="Заголовки полей 2" xfId="12"/>
    <cellStyle name="Заголовки полей 3" xfId="13"/>
    <cellStyle name="Заголовки полей 4" xfId="14"/>
    <cellStyle name="Заголовки полей 5" xfId="15"/>
    <cellStyle name="Заголовки полей 6" xfId="16"/>
    <cellStyle name="Заголовки полей 7" xfId="17"/>
    <cellStyle name="Заголовки полей 8" xfId="18"/>
    <cellStyle name="Заголовок 1 2" xfId="171"/>
    <cellStyle name="Заголовок 2 2" xfId="172"/>
    <cellStyle name="Заголовок 3 2" xfId="173"/>
    <cellStyle name="Заголовок 4 2" xfId="174"/>
    <cellStyle name="Заголовок меры" xfId="19"/>
    <cellStyle name="Заголовок меры 2" xfId="20"/>
    <cellStyle name="Заголовок показателя [печать]" xfId="21"/>
    <cellStyle name="Заголовок показателя константы" xfId="22"/>
    <cellStyle name="Заголовок показателя константы 2" xfId="23"/>
    <cellStyle name="Заголовок результата расчета" xfId="24"/>
    <cellStyle name="Заголовок результата расчета 2" xfId="25"/>
    <cellStyle name="Заголовок свободного показателя" xfId="26"/>
    <cellStyle name="Заголовок свободного показателя 2" xfId="27"/>
    <cellStyle name="Значение фильтра" xfId="28"/>
    <cellStyle name="Значение фильтра [печать]" xfId="29"/>
    <cellStyle name="Значение фильтра [печать] 2" xfId="30"/>
    <cellStyle name="Значение фильтра 2" xfId="31"/>
    <cellStyle name="Значение фильтра 3" xfId="32"/>
    <cellStyle name="Значение фильтра 4" xfId="33"/>
    <cellStyle name="Значение фильтра 5" xfId="34"/>
    <cellStyle name="Значение фильтра 6" xfId="35"/>
    <cellStyle name="Значение фильтра 7" xfId="36"/>
    <cellStyle name="Значение фильтра 8" xfId="37"/>
    <cellStyle name="Информация о задаче" xfId="38"/>
    <cellStyle name="Итог 2" xfId="175"/>
    <cellStyle name="Контрольная ячейка 2" xfId="176"/>
    <cellStyle name="Название 2" xfId="177"/>
    <cellStyle name="Нейтральный 2" xfId="178"/>
    <cellStyle name="Обычный" xfId="0" builtinId="0"/>
    <cellStyle name="Обычный 10" xfId="179"/>
    <cellStyle name="Обычный 10 2" xfId="180"/>
    <cellStyle name="Обычный 10 3" xfId="181"/>
    <cellStyle name="Обычный 10 4" xfId="108"/>
    <cellStyle name="Обычный 11" xfId="182"/>
    <cellStyle name="Обычный 11 2" xfId="183"/>
    <cellStyle name="Обычный 12" xfId="184"/>
    <cellStyle name="Обычный 12 2" xfId="185"/>
    <cellStyle name="Обычный 13" xfId="186"/>
    <cellStyle name="Обычный 13 2" xfId="187"/>
    <cellStyle name="Обычный 14" xfId="188"/>
    <cellStyle name="Обычный 14 2" xfId="189"/>
    <cellStyle name="Обычный 15" xfId="190"/>
    <cellStyle name="Обычный 15 2" xfId="191"/>
    <cellStyle name="Обычный 16" xfId="192"/>
    <cellStyle name="Обычный 17" xfId="193"/>
    <cellStyle name="Обычный 2" xfId="39"/>
    <cellStyle name="Обычный 2 2" xfId="40"/>
    <cellStyle name="Обычный 2 2 2" xfId="41"/>
    <cellStyle name="Обычный 2 2 2 2" xfId="194"/>
    <cellStyle name="Обычный 2 3" xfId="42"/>
    <cellStyle name="Обычный 2 3 2" xfId="195"/>
    <cellStyle name="Обычный 2 4" xfId="43"/>
    <cellStyle name="Обычный 2 4 2" xfId="44"/>
    <cellStyle name="Обычный 2 5" xfId="45"/>
    <cellStyle name="Обычный 2 5 2" xfId="46"/>
    <cellStyle name="Обычный 2 6" xfId="196"/>
    <cellStyle name="Обычный 2 7" xfId="197"/>
    <cellStyle name="Обычный 3" xfId="47"/>
    <cellStyle name="Обычный 3 2" xfId="198"/>
    <cellStyle name="Обычный 3 3" xfId="199"/>
    <cellStyle name="Обычный 4" xfId="2"/>
    <cellStyle name="Обычный 4 2" xfId="107"/>
    <cellStyle name="Обычный 5" xfId="48"/>
    <cellStyle name="Обычный 5 2" xfId="200"/>
    <cellStyle name="Обычный 5 3" xfId="201"/>
    <cellStyle name="Обычный 6" xfId="104"/>
    <cellStyle name="Обычный 6 2" xfId="202"/>
    <cellStyle name="Обычный 7" xfId="106"/>
    <cellStyle name="Обычный 8" xfId="203"/>
    <cellStyle name="Обычный 8 2" xfId="204"/>
    <cellStyle name="Обычный 9" xfId="205"/>
    <cellStyle name="Обычный 9 2" xfId="206"/>
    <cellStyle name="Обычный_tmp" xfId="103"/>
    <cellStyle name="Обычный_Взаимные Москв 9мес2006" xfId="102"/>
    <cellStyle name="Обычный_Доходы РБ-2009 по КБК" xfId="100"/>
    <cellStyle name="Обычный_Инвестиц.программа на 2005г. для Минфина по новой структк" xfId="105"/>
    <cellStyle name="Обычный_прил.финпом" xfId="1"/>
    <cellStyle name="Обычный_республиканский  2005 г" xfId="3"/>
    <cellStyle name="Обычный_Сводка 2010 год" xfId="101"/>
    <cellStyle name="Отдельная ячейка" xfId="49"/>
    <cellStyle name="Отдельная ячейка - константа" xfId="50"/>
    <cellStyle name="Отдельная ячейка - константа [печать]" xfId="51"/>
    <cellStyle name="Отдельная ячейка - константа [печать] 2" xfId="52"/>
    <cellStyle name="Отдельная ячейка - константа 2" xfId="53"/>
    <cellStyle name="Отдельная ячейка - константа 3" xfId="54"/>
    <cellStyle name="Отдельная ячейка - константа 4" xfId="55"/>
    <cellStyle name="Отдельная ячейка - константа 5" xfId="56"/>
    <cellStyle name="Отдельная ячейка - константа 6" xfId="57"/>
    <cellStyle name="Отдельная ячейка - константа 7" xfId="58"/>
    <cellStyle name="Отдельная ячейка - константа 8" xfId="59"/>
    <cellStyle name="Отдельная ячейка [печать]" xfId="60"/>
    <cellStyle name="Отдельная ячейка [печать] 2" xfId="61"/>
    <cellStyle name="Отдельная ячейка 2" xfId="62"/>
    <cellStyle name="Отдельная ячейка 3" xfId="63"/>
    <cellStyle name="Отдельная ячейка 4" xfId="64"/>
    <cellStyle name="Отдельная ячейка 5" xfId="65"/>
    <cellStyle name="Отдельная ячейка 6" xfId="66"/>
    <cellStyle name="Отдельная ячейка 7" xfId="67"/>
    <cellStyle name="Отдельная ячейка 8" xfId="68"/>
    <cellStyle name="Отдельная ячейка-результат" xfId="69"/>
    <cellStyle name="Отдельная ячейка-результат [печать]" xfId="70"/>
    <cellStyle name="Отдельная ячейка-результат [печать] 2" xfId="71"/>
    <cellStyle name="Отдельная ячейка-результат 2" xfId="72"/>
    <cellStyle name="Отдельная ячейка-результат 3" xfId="73"/>
    <cellStyle name="Отдельная ячейка-результат 4" xfId="74"/>
    <cellStyle name="Отдельная ячейка-результат 5" xfId="75"/>
    <cellStyle name="Отдельная ячейка-результат 6" xfId="76"/>
    <cellStyle name="Отдельная ячейка-результат 7" xfId="77"/>
    <cellStyle name="Отдельная ячейка-результат 8" xfId="78"/>
    <cellStyle name="Плохой 2" xfId="207"/>
    <cellStyle name="Пояснение 2" xfId="208"/>
    <cellStyle name="Примечание 2" xfId="79"/>
    <cellStyle name="Процентный 2" xfId="209"/>
    <cellStyle name="Свойства элементов измерения" xfId="80"/>
    <cellStyle name="Свойства элементов измерения [печать]" xfId="81"/>
    <cellStyle name="Свойства элементов измерения [печать] 2" xfId="82"/>
    <cellStyle name="Связанная ячейка 2" xfId="210"/>
    <cellStyle name="Текст предупреждения 2" xfId="211"/>
    <cellStyle name="Финансовый 2" xfId="83"/>
    <cellStyle name="Финансовый 2 2" xfId="84"/>
    <cellStyle name="Финансовый 2 3" xfId="212"/>
    <cellStyle name="Финансовый 3" xfId="85"/>
    <cellStyle name="Финансовый 3 2" xfId="86"/>
    <cellStyle name="Финансовый 3 2 2" xfId="87"/>
    <cellStyle name="Финансовый 4" xfId="88"/>
    <cellStyle name="Финансовый 4 2" xfId="213"/>
    <cellStyle name="Финансовый 4 3" xfId="214"/>
    <cellStyle name="Финансовый 5" xfId="89"/>
    <cellStyle name="Финансовый 5 2" xfId="215"/>
    <cellStyle name="Финансовый 6" xfId="216"/>
    <cellStyle name="Хороший 2" xfId="217"/>
    <cellStyle name="Элементы осей" xfId="90"/>
    <cellStyle name="Элементы осей [печать]" xfId="91"/>
    <cellStyle name="Элементы осей [печать] 2" xfId="92"/>
    <cellStyle name="Элементы осей 2" xfId="93"/>
    <cellStyle name="Элементы осей 3" xfId="94"/>
    <cellStyle name="Элементы осей 4" xfId="95"/>
    <cellStyle name="Элементы осей 5" xfId="96"/>
    <cellStyle name="Элементы осей 6" xfId="97"/>
    <cellStyle name="Элементы осей 7" xfId="98"/>
    <cellStyle name="Элементы осей 8"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1"/>
  <sheetViews>
    <sheetView view="pageBreakPreview" zoomScale="90" zoomScaleNormal="100" zoomScaleSheetLayoutView="90" workbookViewId="0">
      <selection activeCell="F28" sqref="F28"/>
    </sheetView>
  </sheetViews>
  <sheetFormatPr defaultRowHeight="15" x14ac:dyDescent="0.2"/>
  <cols>
    <col min="1" max="1" width="27.140625" style="9" customWidth="1"/>
    <col min="2" max="2" width="57.140625" style="9" customWidth="1"/>
    <col min="3" max="3" width="16.85546875" style="9" customWidth="1"/>
    <col min="4" max="4" width="17.28515625" style="9" customWidth="1"/>
    <col min="5" max="16384" width="9.140625" style="9"/>
  </cols>
  <sheetData>
    <row r="1" spans="1:4" ht="15.75" x14ac:dyDescent="0.25">
      <c r="D1" s="1" t="s">
        <v>0</v>
      </c>
    </row>
    <row r="2" spans="1:4" ht="15.75" x14ac:dyDescent="0.25">
      <c r="D2" s="1" t="s">
        <v>1</v>
      </c>
    </row>
    <row r="3" spans="1:4" ht="15.75" x14ac:dyDescent="0.25">
      <c r="D3" s="1" t="s">
        <v>2</v>
      </c>
    </row>
    <row r="4" spans="1:4" ht="15.75" x14ac:dyDescent="0.25">
      <c r="D4" s="1" t="s">
        <v>1442</v>
      </c>
    </row>
    <row r="6" spans="1:4" ht="66.75" customHeight="1" x14ac:dyDescent="0.2">
      <c r="A6" s="428" t="s">
        <v>1443</v>
      </c>
      <c r="B6" s="428"/>
      <c r="C6" s="428"/>
      <c r="D6" s="428"/>
    </row>
    <row r="7" spans="1:4" ht="15.75" x14ac:dyDescent="0.25">
      <c r="A7" s="3"/>
      <c r="B7" s="3"/>
      <c r="C7" s="3"/>
    </row>
    <row r="8" spans="1:4" ht="15.75" x14ac:dyDescent="0.25">
      <c r="C8" s="10"/>
      <c r="D8" s="10" t="s">
        <v>31</v>
      </c>
    </row>
    <row r="9" spans="1:4" ht="15.75" x14ac:dyDescent="0.2">
      <c r="A9" s="11" t="s">
        <v>3</v>
      </c>
      <c r="B9" s="11" t="s">
        <v>4</v>
      </c>
      <c r="C9" s="11" t="s">
        <v>5</v>
      </c>
      <c r="D9" s="11" t="s">
        <v>6</v>
      </c>
    </row>
    <row r="10" spans="1:4" ht="31.5" x14ac:dyDescent="0.2">
      <c r="A10" s="316" t="s">
        <v>7</v>
      </c>
      <c r="B10" s="4" t="s">
        <v>8</v>
      </c>
      <c r="C10" s="13">
        <f>SUM(C11:C12)</f>
        <v>550477.5</v>
      </c>
      <c r="D10" s="13">
        <f>SUM(D11:D12)</f>
        <v>500000</v>
      </c>
    </row>
    <row r="11" spans="1:4" ht="47.25" x14ac:dyDescent="0.2">
      <c r="A11" s="317" t="s">
        <v>9</v>
      </c>
      <c r="B11" s="5" t="s">
        <v>1710</v>
      </c>
      <c r="C11" s="15">
        <v>1850477.5</v>
      </c>
      <c r="D11" s="15">
        <v>1800000</v>
      </c>
    </row>
    <row r="12" spans="1:4" ht="47.25" x14ac:dyDescent="0.2">
      <c r="A12" s="317" t="s">
        <v>10</v>
      </c>
      <c r="B12" s="219" t="s">
        <v>1711</v>
      </c>
      <c r="C12" s="332">
        <v>-1300000</v>
      </c>
      <c r="D12" s="332">
        <v>-1300000</v>
      </c>
    </row>
    <row r="13" spans="1:4" ht="31.5" x14ac:dyDescent="0.2">
      <c r="A13" s="316" t="s">
        <v>11</v>
      </c>
      <c r="B13" s="333" t="s">
        <v>12</v>
      </c>
      <c r="C13" s="334">
        <f>SUM(C14:C19)</f>
        <v>801475.8888999999</v>
      </c>
      <c r="D13" s="334">
        <f>SUM(D14:D19)</f>
        <v>801475.8888999999</v>
      </c>
    </row>
    <row r="14" spans="1:4" ht="78.75" x14ac:dyDescent="0.2">
      <c r="A14" s="318" t="s">
        <v>13</v>
      </c>
      <c r="B14" s="219" t="s">
        <v>29</v>
      </c>
      <c r="C14" s="335">
        <v>1784084</v>
      </c>
      <c r="D14" s="335">
        <v>1784084</v>
      </c>
    </row>
    <row r="15" spans="1:4" ht="63" x14ac:dyDescent="0.2">
      <c r="A15" s="318" t="s">
        <v>1377</v>
      </c>
      <c r="B15" s="219" t="s">
        <v>26</v>
      </c>
      <c r="C15" s="335">
        <v>307036</v>
      </c>
      <c r="D15" s="335">
        <v>307036</v>
      </c>
    </row>
    <row r="16" spans="1:4" ht="63" x14ac:dyDescent="0.2">
      <c r="A16" s="318" t="s">
        <v>1712</v>
      </c>
      <c r="B16" s="219" t="s">
        <v>26</v>
      </c>
      <c r="C16" s="335">
        <v>949185.18</v>
      </c>
      <c r="D16" s="335">
        <v>949185.18</v>
      </c>
    </row>
    <row r="17" spans="1:4" ht="63" x14ac:dyDescent="0.2">
      <c r="A17" s="318" t="s">
        <v>14</v>
      </c>
      <c r="B17" s="219" t="s">
        <v>1714</v>
      </c>
      <c r="C17" s="335">
        <v>-94988.2</v>
      </c>
      <c r="D17" s="335">
        <v>-94988.2</v>
      </c>
    </row>
    <row r="18" spans="1:4" ht="78.75" x14ac:dyDescent="0.2">
      <c r="A18" s="318" t="s">
        <v>14</v>
      </c>
      <c r="B18" s="219" t="s">
        <v>30</v>
      </c>
      <c r="C18" s="335">
        <v>-1784084</v>
      </c>
      <c r="D18" s="335">
        <v>-1784084</v>
      </c>
    </row>
    <row r="19" spans="1:4" ht="63" x14ac:dyDescent="0.2">
      <c r="A19" s="318" t="s">
        <v>1713</v>
      </c>
      <c r="B19" s="219" t="s">
        <v>1714</v>
      </c>
      <c r="C19" s="335">
        <v>-359757.09110000002</v>
      </c>
      <c r="D19" s="335">
        <v>-359757.09110000002</v>
      </c>
    </row>
    <row r="20" spans="1:4" ht="31.5" x14ac:dyDescent="0.2">
      <c r="A20" s="319" t="s">
        <v>15</v>
      </c>
      <c r="B20" s="221" t="s">
        <v>16</v>
      </c>
      <c r="C20" s="334">
        <f>+C21+C22</f>
        <v>114424.52886999999</v>
      </c>
      <c r="D20" s="334">
        <f>+D21+D22</f>
        <v>-5195141.1442700028</v>
      </c>
    </row>
    <row r="21" spans="1:4" ht="31.5" x14ac:dyDescent="0.2">
      <c r="A21" s="317" t="s">
        <v>17</v>
      </c>
      <c r="B21" s="336" t="s">
        <v>18</v>
      </c>
      <c r="C21" s="332"/>
      <c r="D21" s="332">
        <v>-102701529.20551001</v>
      </c>
    </row>
    <row r="22" spans="1:4" ht="31.5" x14ac:dyDescent="0.2">
      <c r="A22" s="317" t="s">
        <v>19</v>
      </c>
      <c r="B22" s="336" t="s">
        <v>20</v>
      </c>
      <c r="C22" s="332">
        <v>114424.52886999999</v>
      </c>
      <c r="D22" s="332">
        <v>97506388.061240003</v>
      </c>
    </row>
    <row r="23" spans="1:4" ht="31.5" x14ac:dyDescent="0.2">
      <c r="A23" s="319" t="s">
        <v>21</v>
      </c>
      <c r="B23" s="337" t="s">
        <v>22</v>
      </c>
      <c r="C23" s="334">
        <f>SUM(C24:C28)</f>
        <v>443278.98</v>
      </c>
      <c r="D23" s="334">
        <f>SUM(D24:D28)</f>
        <v>5438312.9709400004</v>
      </c>
    </row>
    <row r="24" spans="1:4" ht="63" x14ac:dyDescent="0.2">
      <c r="A24" s="317" t="s">
        <v>23</v>
      </c>
      <c r="B24" s="336" t="s">
        <v>27</v>
      </c>
      <c r="C24" s="332">
        <v>-800000</v>
      </c>
      <c r="D24" s="332">
        <v>-156100.4</v>
      </c>
    </row>
    <row r="25" spans="1:4" ht="63" x14ac:dyDescent="0.2">
      <c r="A25" s="317" t="s">
        <v>24</v>
      </c>
      <c r="B25" s="336" t="s">
        <v>28</v>
      </c>
      <c r="C25" s="332">
        <v>1243278.98</v>
      </c>
      <c r="D25" s="332">
        <v>158799.5</v>
      </c>
    </row>
    <row r="26" spans="1:4" ht="220.5" x14ac:dyDescent="0.2">
      <c r="A26" s="317" t="s">
        <v>1715</v>
      </c>
      <c r="B26" s="336" t="s">
        <v>1718</v>
      </c>
      <c r="C26" s="332">
        <v>0</v>
      </c>
      <c r="D26" s="332">
        <v>27501.162660000002</v>
      </c>
    </row>
    <row r="27" spans="1:4" ht="220.5" x14ac:dyDescent="0.2">
      <c r="A27" s="317" t="s">
        <v>1716</v>
      </c>
      <c r="B27" s="336" t="s">
        <v>1718</v>
      </c>
      <c r="C27" s="332">
        <v>0</v>
      </c>
      <c r="D27" s="332">
        <v>508449.32475000003</v>
      </c>
    </row>
    <row r="28" spans="1:4" ht="220.5" x14ac:dyDescent="0.2">
      <c r="A28" s="317" t="s">
        <v>1717</v>
      </c>
      <c r="B28" s="336" t="s">
        <v>1718</v>
      </c>
      <c r="C28" s="332">
        <v>0</v>
      </c>
      <c r="D28" s="332">
        <v>4899663.3835300002</v>
      </c>
    </row>
    <row r="29" spans="1:4" ht="15.75" x14ac:dyDescent="0.2">
      <c r="A29" s="317"/>
      <c r="B29" s="336"/>
      <c r="C29" s="332"/>
      <c r="D29" s="332"/>
    </row>
    <row r="30" spans="1:4" ht="15.75" x14ac:dyDescent="0.2">
      <c r="A30" s="8"/>
      <c r="B30" s="338" t="s">
        <v>25</v>
      </c>
      <c r="C30" s="339">
        <f>C10+C13+C23+C20</f>
        <v>1909656.8977699999</v>
      </c>
      <c r="D30" s="339">
        <f>D10+D13+D23+D20</f>
        <v>1544647.7155699972</v>
      </c>
    </row>
    <row r="31" spans="1:4" s="300" customFormat="1" x14ac:dyDescent="0.2"/>
    <row r="32" spans="1:4" s="300" customFormat="1" x14ac:dyDescent="0.2"/>
    <row r="33" s="300" customFormat="1" x14ac:dyDescent="0.2"/>
    <row r="34" s="300" customFormat="1" x14ac:dyDescent="0.2"/>
    <row r="35" s="300" customFormat="1" x14ac:dyDescent="0.2"/>
    <row r="36" s="300" customFormat="1" x14ac:dyDescent="0.2"/>
    <row r="37" s="300" customFormat="1" x14ac:dyDescent="0.2"/>
    <row r="38" s="300" customFormat="1" x14ac:dyDescent="0.2"/>
    <row r="39" s="300" customFormat="1" x14ac:dyDescent="0.2"/>
    <row r="40" s="300" customFormat="1" x14ac:dyDescent="0.2"/>
    <row r="41" s="300" customFormat="1" x14ac:dyDescent="0.2"/>
  </sheetData>
  <mergeCells count="1">
    <mergeCell ref="A6:D6"/>
  </mergeCells>
  <pageMargins left="0.51181102362204722" right="0.15748031496062992" top="0.47244094488188981" bottom="0.23622047244094491" header="0.19685039370078741" footer="0.23622047244094491"/>
  <pageSetup paperSize="9" scale="77" orientation="portrait" useFirstPageNumber="1" r:id="rId1"/>
  <headerFooter scaleWithDoc="0">
    <oddHeader>&amp;R&amp;"Times New Roman,обычный"&amp;P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9"/>
  <sheetViews>
    <sheetView view="pageBreakPreview" zoomScale="80" zoomScaleNormal="100" zoomScaleSheetLayoutView="80" workbookViewId="0">
      <selection activeCell="C12" sqref="C12"/>
    </sheetView>
  </sheetViews>
  <sheetFormatPr defaultRowHeight="15.75" x14ac:dyDescent="0.25"/>
  <cols>
    <col min="1" max="1" width="62.7109375" style="19" customWidth="1"/>
    <col min="2" max="2" width="11.7109375" style="20" customWidth="1"/>
    <col min="3" max="3" width="29.42578125" style="20" bestFit="1" customWidth="1"/>
    <col min="4" max="5" width="16.140625" style="20" customWidth="1"/>
    <col min="6" max="6" width="12.7109375" style="20" bestFit="1" customWidth="1"/>
    <col min="7" max="16384" width="9.140625" style="20"/>
  </cols>
  <sheetData>
    <row r="1" spans="1:6" x14ac:dyDescent="0.25">
      <c r="E1" s="21" t="s">
        <v>32</v>
      </c>
    </row>
    <row r="2" spans="1:6" x14ac:dyDescent="0.25">
      <c r="E2" s="1" t="s">
        <v>1</v>
      </c>
      <c r="F2" s="22"/>
    </row>
    <row r="3" spans="1:6" x14ac:dyDescent="0.25">
      <c r="E3" s="21" t="s">
        <v>2</v>
      </c>
      <c r="F3" s="22"/>
    </row>
    <row r="4" spans="1:6" x14ac:dyDescent="0.25">
      <c r="E4" s="21" t="s">
        <v>1442</v>
      </c>
      <c r="F4" s="22"/>
    </row>
    <row r="5" spans="1:6" x14ac:dyDescent="0.25">
      <c r="E5" s="21"/>
    </row>
    <row r="6" spans="1:6" ht="31.5" customHeight="1" x14ac:dyDescent="0.25">
      <c r="A6" s="428" t="s">
        <v>1444</v>
      </c>
      <c r="B6" s="428"/>
      <c r="C6" s="428"/>
      <c r="D6" s="428"/>
      <c r="E6" s="428"/>
      <c r="F6" s="2"/>
    </row>
    <row r="7" spans="1:6" x14ac:dyDescent="0.25">
      <c r="A7" s="23"/>
      <c r="B7" s="3"/>
      <c r="C7" s="3"/>
      <c r="D7" s="3"/>
      <c r="E7" s="3"/>
      <c r="F7" s="2"/>
    </row>
    <row r="8" spans="1:6" x14ac:dyDescent="0.25">
      <c r="D8" s="24"/>
      <c r="E8" s="24" t="s">
        <v>31</v>
      </c>
    </row>
    <row r="9" spans="1:6" x14ac:dyDescent="0.25">
      <c r="A9" s="429" t="s">
        <v>33</v>
      </c>
      <c r="B9" s="430" t="s">
        <v>34</v>
      </c>
      <c r="C9" s="430"/>
      <c r="D9" s="431" t="s">
        <v>5</v>
      </c>
      <c r="E9" s="431" t="s">
        <v>35</v>
      </c>
    </row>
    <row r="10" spans="1:6" ht="94.5" x14ac:dyDescent="0.25">
      <c r="A10" s="429"/>
      <c r="B10" s="11" t="s">
        <v>36</v>
      </c>
      <c r="C10" s="11" t="s">
        <v>37</v>
      </c>
      <c r="D10" s="431"/>
      <c r="E10" s="431"/>
    </row>
    <row r="11" spans="1:6" x14ac:dyDescent="0.25">
      <c r="A11" s="25" t="s">
        <v>38</v>
      </c>
      <c r="B11" s="26">
        <v>920</v>
      </c>
      <c r="C11" s="27"/>
      <c r="D11" s="28">
        <f>+D12+D15+D22+D25</f>
        <v>1849499.1983799997</v>
      </c>
      <c r="E11" s="28">
        <f>+E12+E15+E22+E25</f>
        <v>1544647.7155699972</v>
      </c>
    </row>
    <row r="12" spans="1:6" ht="31.5" x14ac:dyDescent="0.25">
      <c r="A12" s="4" t="s">
        <v>8</v>
      </c>
      <c r="B12" s="29"/>
      <c r="C12" s="12" t="s">
        <v>7</v>
      </c>
      <c r="D12" s="30">
        <f>+D13+D14</f>
        <v>550477.5</v>
      </c>
      <c r="E12" s="30">
        <f>+E13+E14</f>
        <v>500000</v>
      </c>
    </row>
    <row r="13" spans="1:6" ht="31.5" x14ac:dyDescent="0.25">
      <c r="A13" s="5" t="s">
        <v>1710</v>
      </c>
      <c r="B13" s="31">
        <v>920</v>
      </c>
      <c r="C13" s="14" t="s">
        <v>9</v>
      </c>
      <c r="D13" s="15">
        <v>1850477.5</v>
      </c>
      <c r="E13" s="15">
        <v>1800000</v>
      </c>
    </row>
    <row r="14" spans="1:6" ht="31.5" x14ac:dyDescent="0.25">
      <c r="A14" s="5" t="s">
        <v>1711</v>
      </c>
      <c r="B14" s="31">
        <v>920</v>
      </c>
      <c r="C14" s="14" t="s">
        <v>10</v>
      </c>
      <c r="D14" s="16">
        <v>-1300000</v>
      </c>
      <c r="E14" s="16">
        <v>-1300000</v>
      </c>
    </row>
    <row r="15" spans="1:6" ht="31.5" x14ac:dyDescent="0.25">
      <c r="A15" s="4" t="s">
        <v>12</v>
      </c>
      <c r="B15" s="32"/>
      <c r="C15" s="12" t="s">
        <v>11</v>
      </c>
      <c r="D15" s="33">
        <f>SUM(D16:D21)</f>
        <v>801475.8888999999</v>
      </c>
      <c r="E15" s="33">
        <f>SUM(E16:E21)</f>
        <v>801475.8888999999</v>
      </c>
    </row>
    <row r="16" spans="1:6" ht="78.75" x14ac:dyDescent="0.25">
      <c r="A16" s="219" t="s">
        <v>29</v>
      </c>
      <c r="B16" s="220">
        <v>920</v>
      </c>
      <c r="C16" s="318" t="s">
        <v>13</v>
      </c>
      <c r="D16" s="16">
        <v>1784084</v>
      </c>
      <c r="E16" s="16">
        <v>1784084</v>
      </c>
    </row>
    <row r="17" spans="1:7" ht="47.25" x14ac:dyDescent="0.25">
      <c r="A17" s="219" t="s">
        <v>26</v>
      </c>
      <c r="B17" s="220">
        <v>920</v>
      </c>
      <c r="C17" s="318" t="s">
        <v>1377</v>
      </c>
      <c r="D17" s="16">
        <v>307036</v>
      </c>
      <c r="E17" s="16">
        <v>307036</v>
      </c>
    </row>
    <row r="18" spans="1:7" ht="47.25" x14ac:dyDescent="0.25">
      <c r="A18" s="219" t="s">
        <v>26</v>
      </c>
      <c r="B18" s="220">
        <v>920</v>
      </c>
      <c r="C18" s="318" t="s">
        <v>1712</v>
      </c>
      <c r="D18" s="16">
        <v>949185.18</v>
      </c>
      <c r="E18" s="16">
        <v>949185.18</v>
      </c>
    </row>
    <row r="19" spans="1:7" ht="47.25" x14ac:dyDescent="0.25">
      <c r="A19" s="219" t="s">
        <v>1714</v>
      </c>
      <c r="B19" s="220">
        <v>920</v>
      </c>
      <c r="C19" s="318" t="s">
        <v>14</v>
      </c>
      <c r="D19" s="16">
        <v>-94988.2</v>
      </c>
      <c r="E19" s="16">
        <v>-94988.2</v>
      </c>
    </row>
    <row r="20" spans="1:7" ht="78.75" x14ac:dyDescent="0.25">
      <c r="A20" s="219" t="s">
        <v>30</v>
      </c>
      <c r="B20" s="220">
        <v>920</v>
      </c>
      <c r="C20" s="318" t="s">
        <v>14</v>
      </c>
      <c r="D20" s="16">
        <v>-1784084</v>
      </c>
      <c r="E20" s="16">
        <v>-1784084</v>
      </c>
    </row>
    <row r="21" spans="1:7" ht="47.25" x14ac:dyDescent="0.25">
      <c r="A21" s="219" t="s">
        <v>1714</v>
      </c>
      <c r="B21" s="220">
        <v>920</v>
      </c>
      <c r="C21" s="318" t="s">
        <v>1713</v>
      </c>
      <c r="D21" s="16">
        <v>-359757.09110000002</v>
      </c>
      <c r="E21" s="16">
        <v>-359757.09110000002</v>
      </c>
    </row>
    <row r="22" spans="1:7" s="36" customFormat="1" ht="31.5" x14ac:dyDescent="0.25">
      <c r="A22" s="221" t="s">
        <v>16</v>
      </c>
      <c r="B22" s="222"/>
      <c r="C22" s="223" t="s">
        <v>15</v>
      </c>
      <c r="D22" s="224">
        <f>+D23+D24</f>
        <v>54266.82947999984</v>
      </c>
      <c r="E22" s="224">
        <f>+E23+E24</f>
        <v>-5195141.1442700028</v>
      </c>
    </row>
    <row r="23" spans="1:7" ht="31.5" x14ac:dyDescent="0.25">
      <c r="A23" s="6" t="s">
        <v>18</v>
      </c>
      <c r="B23" s="34">
        <v>920</v>
      </c>
      <c r="C23" s="14" t="s">
        <v>17</v>
      </c>
      <c r="D23" s="15">
        <v>-63773120.714319997</v>
      </c>
      <c r="E23" s="35">
        <v>-102701529.20551001</v>
      </c>
    </row>
    <row r="24" spans="1:7" ht="31.5" x14ac:dyDescent="0.25">
      <c r="A24" s="6" t="s">
        <v>20</v>
      </c>
      <c r="B24" s="37">
        <v>920</v>
      </c>
      <c r="C24" s="14" t="s">
        <v>19</v>
      </c>
      <c r="D24" s="15">
        <v>63827387.543799996</v>
      </c>
      <c r="E24" s="35">
        <v>97506388.061240003</v>
      </c>
    </row>
    <row r="25" spans="1:7" ht="31.5" x14ac:dyDescent="0.25">
      <c r="A25" s="7" t="s">
        <v>22</v>
      </c>
      <c r="B25" s="32"/>
      <c r="C25" s="17" t="s">
        <v>21</v>
      </c>
      <c r="D25" s="38">
        <f>SUM(D26:D30)</f>
        <v>443278.98</v>
      </c>
      <c r="E25" s="38">
        <f>SUM(E26:E30)</f>
        <v>5438312.9709400004</v>
      </c>
    </row>
    <row r="26" spans="1:7" ht="63" x14ac:dyDescent="0.25">
      <c r="A26" s="320" t="s">
        <v>27</v>
      </c>
      <c r="B26" s="37">
        <v>920</v>
      </c>
      <c r="C26" s="321" t="s">
        <v>23</v>
      </c>
      <c r="D26" s="16">
        <v>-800000</v>
      </c>
      <c r="E26" s="16">
        <v>-156100.4</v>
      </c>
    </row>
    <row r="27" spans="1:7" ht="63" x14ac:dyDescent="0.25">
      <c r="A27" s="320" t="s">
        <v>28</v>
      </c>
      <c r="B27" s="37">
        <v>920</v>
      </c>
      <c r="C27" s="321" t="s">
        <v>24</v>
      </c>
      <c r="D27" s="16">
        <v>1243278.98</v>
      </c>
      <c r="E27" s="16">
        <v>158799.5</v>
      </c>
    </row>
    <row r="28" spans="1:7" ht="210.75" customHeight="1" x14ac:dyDescent="0.25">
      <c r="A28" s="320" t="s">
        <v>1718</v>
      </c>
      <c r="B28" s="37">
        <v>920</v>
      </c>
      <c r="C28" s="321" t="s">
        <v>1715</v>
      </c>
      <c r="D28" s="16">
        <v>0</v>
      </c>
      <c r="E28" s="16">
        <v>27501.162660000002</v>
      </c>
    </row>
    <row r="29" spans="1:7" ht="208.5" customHeight="1" x14ac:dyDescent="0.25">
      <c r="A29" s="6" t="s">
        <v>1718</v>
      </c>
      <c r="B29" s="37">
        <v>920</v>
      </c>
      <c r="C29" s="14" t="s">
        <v>1716</v>
      </c>
      <c r="D29" s="15">
        <v>0</v>
      </c>
      <c r="E29" s="35">
        <v>508449.32475000003</v>
      </c>
    </row>
    <row r="30" spans="1:7" ht="213" customHeight="1" x14ac:dyDescent="0.25">
      <c r="A30" s="6" t="s">
        <v>1718</v>
      </c>
      <c r="B30" s="37">
        <v>920</v>
      </c>
      <c r="C30" s="14" t="s">
        <v>1717</v>
      </c>
      <c r="D30" s="15">
        <v>0</v>
      </c>
      <c r="E30" s="35">
        <v>4899663.3835300002</v>
      </c>
    </row>
    <row r="31" spans="1:7" x14ac:dyDescent="0.25">
      <c r="A31" s="39" t="s">
        <v>25</v>
      </c>
      <c r="B31" s="40"/>
      <c r="C31" s="41"/>
      <c r="D31" s="339">
        <f>+D11</f>
        <v>1849499.1983799997</v>
      </c>
      <c r="E31" s="18">
        <f>+E11</f>
        <v>1544647.7155699972</v>
      </c>
      <c r="F31" s="42"/>
      <c r="G31" s="43"/>
    </row>
    <row r="32" spans="1:7" x14ac:dyDescent="0.25">
      <c r="A32" s="44"/>
      <c r="C32" s="45"/>
      <c r="D32" s="46"/>
      <c r="E32" s="46"/>
    </row>
    <row r="33" spans="1:5" x14ac:dyDescent="0.25">
      <c r="A33" s="47"/>
      <c r="C33" s="48"/>
      <c r="D33" s="24"/>
    </row>
    <row r="34" spans="1:5" x14ac:dyDescent="0.25">
      <c r="A34" s="47"/>
      <c r="C34" s="48"/>
      <c r="D34" s="300"/>
      <c r="E34" s="300"/>
    </row>
    <row r="35" spans="1:5" x14ac:dyDescent="0.25">
      <c r="A35" s="47"/>
      <c r="C35" s="48"/>
      <c r="D35" s="300"/>
      <c r="E35" s="300"/>
    </row>
    <row r="36" spans="1:5" x14ac:dyDescent="0.25">
      <c r="A36" s="47"/>
      <c r="C36" s="48"/>
      <c r="D36" s="300"/>
      <c r="E36" s="300"/>
    </row>
    <row r="37" spans="1:5" x14ac:dyDescent="0.25">
      <c r="D37" s="46"/>
      <c r="E37" s="46"/>
    </row>
    <row r="39" spans="1:5" x14ac:dyDescent="0.25">
      <c r="D39" s="46"/>
    </row>
  </sheetData>
  <mergeCells count="5">
    <mergeCell ref="A6:E6"/>
    <mergeCell ref="A9:A10"/>
    <mergeCell ref="B9:C9"/>
    <mergeCell ref="D9:D10"/>
    <mergeCell ref="E9:E10"/>
  </mergeCells>
  <pageMargins left="0.47244094488188981" right="0.19685039370078741" top="0.43307086614173229" bottom="0.19685039370078741" header="0.19685039370078741" footer="0.19685039370078741"/>
  <pageSetup paperSize="9" scale="72" orientation="portrait" useFirstPageNumber="1" r:id="rId1"/>
  <headerFooter scaleWithDoc="0">
    <oddHeader>&amp;R&amp;"Times New Roman,обычный"&amp;P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90"/>
  <sheetViews>
    <sheetView view="pageBreakPreview" zoomScale="85" zoomScaleNormal="100" zoomScaleSheetLayoutView="85" workbookViewId="0">
      <selection activeCell="A6" sqref="A6:E6"/>
    </sheetView>
  </sheetViews>
  <sheetFormatPr defaultColWidth="26.140625" defaultRowHeight="15" x14ac:dyDescent="0.25"/>
  <cols>
    <col min="1" max="1" width="25" style="49" customWidth="1"/>
    <col min="2" max="2" width="65.42578125" style="50" customWidth="1"/>
    <col min="3" max="4" width="15.85546875" style="51" customWidth="1"/>
    <col min="5" max="5" width="15.85546875" style="57" customWidth="1"/>
    <col min="6" max="7" width="15.42578125" style="58" bestFit="1" customWidth="1"/>
    <col min="8" max="11" width="26.140625" style="58"/>
    <col min="12" max="12" width="26.140625" style="49" customWidth="1"/>
    <col min="13" max="16384" width="26.140625" style="49"/>
  </cols>
  <sheetData>
    <row r="1" spans="1:11" x14ac:dyDescent="0.25">
      <c r="E1" s="52" t="s">
        <v>39</v>
      </c>
    </row>
    <row r="2" spans="1:11" x14ac:dyDescent="0.25">
      <c r="E2" s="53" t="s">
        <v>1</v>
      </c>
    </row>
    <row r="3" spans="1:11" x14ac:dyDescent="0.25">
      <c r="E3" s="52" t="s">
        <v>2</v>
      </c>
    </row>
    <row r="4" spans="1:11" x14ac:dyDescent="0.25">
      <c r="E4" s="52" t="s">
        <v>1442</v>
      </c>
    </row>
    <row r="6" spans="1:11" s="54" customFormat="1" ht="45" customHeight="1" x14ac:dyDescent="0.2">
      <c r="A6" s="432" t="s">
        <v>1445</v>
      </c>
      <c r="B6" s="432"/>
      <c r="C6" s="432"/>
      <c r="D6" s="432"/>
      <c r="E6" s="432"/>
      <c r="F6" s="305"/>
      <c r="G6" s="305"/>
      <c r="H6" s="305"/>
      <c r="I6" s="305"/>
      <c r="J6" s="305"/>
      <c r="K6" s="305"/>
    </row>
    <row r="7" spans="1:11" x14ac:dyDescent="0.25">
      <c r="A7" s="433"/>
      <c r="B7" s="433"/>
      <c r="C7" s="433"/>
      <c r="D7" s="433"/>
      <c r="E7" s="433"/>
    </row>
    <row r="8" spans="1:11" ht="15.75" thickBot="1" x14ac:dyDescent="0.3">
      <c r="A8" s="55"/>
      <c r="B8" s="56"/>
      <c r="E8" s="299" t="s">
        <v>31</v>
      </c>
    </row>
    <row r="9" spans="1:11" s="57" customFormat="1" ht="27.75" thickBot="1" x14ac:dyDescent="0.25">
      <c r="A9" s="236" t="s">
        <v>40</v>
      </c>
      <c r="B9" s="237" t="s">
        <v>41</v>
      </c>
      <c r="C9" s="236" t="s">
        <v>5</v>
      </c>
      <c r="D9" s="236" t="s">
        <v>6</v>
      </c>
      <c r="E9" s="236" t="s">
        <v>42</v>
      </c>
      <c r="F9" s="303"/>
      <c r="G9" s="303"/>
      <c r="H9" s="303"/>
      <c r="I9" s="303"/>
      <c r="J9" s="303"/>
      <c r="K9" s="303"/>
    </row>
    <row r="10" spans="1:11" ht="15.75" thickBot="1" x14ac:dyDescent="0.3">
      <c r="A10" s="238">
        <v>1</v>
      </c>
      <c r="B10" s="239">
        <v>2</v>
      </c>
      <c r="C10" s="240">
        <v>3</v>
      </c>
      <c r="D10" s="241">
        <v>4</v>
      </c>
      <c r="E10" s="240">
        <v>5</v>
      </c>
    </row>
    <row r="11" spans="1:11" x14ac:dyDescent="0.25">
      <c r="A11" s="242"/>
      <c r="B11" s="243"/>
      <c r="C11" s="244"/>
      <c r="D11" s="244"/>
      <c r="E11" s="245"/>
    </row>
    <row r="12" spans="1:11" x14ac:dyDescent="0.25">
      <c r="A12" s="246" t="s">
        <v>43</v>
      </c>
      <c r="B12" s="247" t="s">
        <v>44</v>
      </c>
      <c r="C12" s="248">
        <f>C13+C16+C27+C29+C32+C35+C36+C37+C43+C47+C48+C49+C50+C51</f>
        <v>9763866</v>
      </c>
      <c r="D12" s="248">
        <f>D13+D16+D27+D29+D32+D35+D36+D37+D43+D47+D48+D49+D50+D51</f>
        <v>9604741.6635299996</v>
      </c>
      <c r="E12" s="249">
        <f>D12/C12*100</f>
        <v>98.370273245556632</v>
      </c>
      <c r="F12" s="306"/>
      <c r="G12" s="306"/>
    </row>
    <row r="13" spans="1:11" x14ac:dyDescent="0.25">
      <c r="A13" s="246" t="s">
        <v>45</v>
      </c>
      <c r="B13" s="247" t="s">
        <v>46</v>
      </c>
      <c r="C13" s="248">
        <f>C14+C15</f>
        <v>5836473</v>
      </c>
      <c r="D13" s="248">
        <f>D14+D15</f>
        <v>5612647.5293899998</v>
      </c>
      <c r="E13" s="249">
        <f t="shared" ref="E13:E50" si="0">D13/C13*100</f>
        <v>96.165056008825871</v>
      </c>
    </row>
    <row r="14" spans="1:11" x14ac:dyDescent="0.25">
      <c r="A14" s="250" t="s">
        <v>47</v>
      </c>
      <c r="B14" s="242" t="s">
        <v>48</v>
      </c>
      <c r="C14" s="322">
        <v>1130510</v>
      </c>
      <c r="D14" s="322">
        <v>1017239.7867300001</v>
      </c>
      <c r="E14" s="323">
        <f t="shared" si="0"/>
        <v>89.980609347108825</v>
      </c>
    </row>
    <row r="15" spans="1:11" x14ac:dyDescent="0.25">
      <c r="A15" s="250" t="s">
        <v>49</v>
      </c>
      <c r="B15" s="242" t="s">
        <v>50</v>
      </c>
      <c r="C15" s="322">
        <v>4705963</v>
      </c>
      <c r="D15" s="322">
        <v>4595407.74266</v>
      </c>
      <c r="E15" s="323">
        <f t="shared" si="0"/>
        <v>97.650741041950397</v>
      </c>
    </row>
    <row r="16" spans="1:11" ht="27" x14ac:dyDescent="0.25">
      <c r="A16" s="246" t="s">
        <v>51</v>
      </c>
      <c r="B16" s="247" t="s">
        <v>52</v>
      </c>
      <c r="C16" s="248">
        <f>SUM(C17:C26)</f>
        <v>1702944</v>
      </c>
      <c r="D16" s="248">
        <f>SUM(D17:D26)</f>
        <v>1718063.7173200001</v>
      </c>
      <c r="E16" s="249">
        <f t="shared" si="0"/>
        <v>100.88785757605652</v>
      </c>
    </row>
    <row r="17" spans="1:7" ht="121.5" x14ac:dyDescent="0.25">
      <c r="A17" s="251" t="s">
        <v>53</v>
      </c>
      <c r="B17" s="252" t="s">
        <v>54</v>
      </c>
      <c r="C17" s="322">
        <v>115586</v>
      </c>
      <c r="D17" s="322">
        <v>116739.67476000001</v>
      </c>
      <c r="E17" s="323">
        <f t="shared" si="0"/>
        <v>100.99810942501688</v>
      </c>
      <c r="F17" s="307"/>
      <c r="G17" s="308"/>
    </row>
    <row r="18" spans="1:7" ht="162" x14ac:dyDescent="0.25">
      <c r="A18" s="251" t="s">
        <v>55</v>
      </c>
      <c r="B18" s="252" t="s">
        <v>56</v>
      </c>
      <c r="C18" s="322">
        <v>22287</v>
      </c>
      <c r="D18" s="322">
        <v>22491.398559999998</v>
      </c>
      <c r="E18" s="323">
        <f t="shared" si="0"/>
        <v>100.91712011486516</v>
      </c>
    </row>
    <row r="19" spans="1:7" ht="94.5" x14ac:dyDescent="0.25">
      <c r="A19" s="253" t="s">
        <v>57</v>
      </c>
      <c r="B19" s="254" t="s">
        <v>58</v>
      </c>
      <c r="C19" s="322">
        <v>589</v>
      </c>
      <c r="D19" s="322">
        <v>508.33641999999998</v>
      </c>
      <c r="E19" s="323">
        <f t="shared" si="0"/>
        <v>86.304994906621388</v>
      </c>
    </row>
    <row r="20" spans="1:7" ht="95.25" x14ac:dyDescent="0.25">
      <c r="A20" s="253" t="s">
        <v>59</v>
      </c>
      <c r="B20" s="255" t="s">
        <v>60</v>
      </c>
      <c r="C20" s="322">
        <v>3</v>
      </c>
      <c r="D20" s="322">
        <v>-0.84745999999999999</v>
      </c>
      <c r="E20" s="323">
        <f t="shared" si="0"/>
        <v>-28.248666666666665</v>
      </c>
    </row>
    <row r="21" spans="1:7" ht="81.75" x14ac:dyDescent="0.25">
      <c r="A21" s="253" t="s">
        <v>61</v>
      </c>
      <c r="B21" s="255" t="s">
        <v>62</v>
      </c>
      <c r="C21" s="322">
        <v>20</v>
      </c>
      <c r="D21" s="322">
        <v>19.973470000000002</v>
      </c>
      <c r="E21" s="323">
        <f t="shared" si="0"/>
        <v>99.867350000000016</v>
      </c>
    </row>
    <row r="22" spans="1:7" ht="81.75" x14ac:dyDescent="0.25">
      <c r="A22" s="253" t="s">
        <v>63</v>
      </c>
      <c r="B22" s="255" t="s">
        <v>64</v>
      </c>
      <c r="C22" s="322">
        <v>269</v>
      </c>
      <c r="D22" s="322">
        <v>286.07299</v>
      </c>
      <c r="E22" s="323">
        <f t="shared" si="0"/>
        <v>106.34683643122678</v>
      </c>
    </row>
    <row r="23" spans="1:7" ht="54" x14ac:dyDescent="0.25">
      <c r="A23" s="250" t="s">
        <v>65</v>
      </c>
      <c r="B23" s="242" t="s">
        <v>66</v>
      </c>
      <c r="C23" s="322">
        <v>805825</v>
      </c>
      <c r="D23" s="322">
        <v>817657.71886999998</v>
      </c>
      <c r="E23" s="323">
        <f t="shared" si="0"/>
        <v>101.46839808519219</v>
      </c>
    </row>
    <row r="24" spans="1:7" ht="67.5" x14ac:dyDescent="0.25">
      <c r="A24" s="250" t="s">
        <v>67</v>
      </c>
      <c r="B24" s="242" t="s">
        <v>68</v>
      </c>
      <c r="C24" s="322">
        <v>4173</v>
      </c>
      <c r="D24" s="322">
        <v>4270.5428300000003</v>
      </c>
      <c r="E24" s="323">
        <f t="shared" si="0"/>
        <v>102.33747495806375</v>
      </c>
    </row>
    <row r="25" spans="1:7" ht="54" x14ac:dyDescent="0.25">
      <c r="A25" s="250" t="s">
        <v>69</v>
      </c>
      <c r="B25" s="242" t="s">
        <v>70</v>
      </c>
      <c r="C25" s="322">
        <v>843446</v>
      </c>
      <c r="D25" s="322">
        <v>845113.05848000001</v>
      </c>
      <c r="E25" s="323">
        <f t="shared" si="0"/>
        <v>100.19764851336066</v>
      </c>
    </row>
    <row r="26" spans="1:7" ht="54" x14ac:dyDescent="0.25">
      <c r="A26" s="250" t="s">
        <v>71</v>
      </c>
      <c r="B26" s="242" t="s">
        <v>72</v>
      </c>
      <c r="C26" s="322">
        <v>-89254</v>
      </c>
      <c r="D26" s="322">
        <v>-89022.211599999995</v>
      </c>
      <c r="E26" s="323">
        <f t="shared" si="0"/>
        <v>99.740304748246572</v>
      </c>
    </row>
    <row r="27" spans="1:7" x14ac:dyDescent="0.25">
      <c r="A27" s="246" t="s">
        <v>73</v>
      </c>
      <c r="B27" s="247" t="s">
        <v>74</v>
      </c>
      <c r="C27" s="248">
        <f>C28</f>
        <v>15429</v>
      </c>
      <c r="D27" s="248">
        <f>D28</f>
        <v>16050.903060000001</v>
      </c>
      <c r="E27" s="249">
        <f t="shared" si="0"/>
        <v>104.03074120163329</v>
      </c>
    </row>
    <row r="28" spans="1:7" x14ac:dyDescent="0.25">
      <c r="A28" s="256" t="s">
        <v>75</v>
      </c>
      <c r="B28" s="257" t="s">
        <v>76</v>
      </c>
      <c r="C28" s="324">
        <v>15429</v>
      </c>
      <c r="D28" s="322">
        <v>16050.903060000001</v>
      </c>
      <c r="E28" s="323">
        <f t="shared" si="0"/>
        <v>104.03074120163329</v>
      </c>
    </row>
    <row r="29" spans="1:7" x14ac:dyDescent="0.25">
      <c r="A29" s="246" t="s">
        <v>77</v>
      </c>
      <c r="B29" s="247" t="s">
        <v>78</v>
      </c>
      <c r="C29" s="248">
        <f>C30+C31</f>
        <v>548266</v>
      </c>
      <c r="D29" s="248">
        <f>D30+D31</f>
        <v>523293.56775000005</v>
      </c>
      <c r="E29" s="249">
        <f t="shared" si="0"/>
        <v>95.445197723367855</v>
      </c>
    </row>
    <row r="30" spans="1:7" x14ac:dyDescent="0.25">
      <c r="A30" s="250" t="s">
        <v>79</v>
      </c>
      <c r="B30" s="242" t="s">
        <v>80</v>
      </c>
      <c r="C30" s="322">
        <v>333642</v>
      </c>
      <c r="D30" s="322">
        <v>312054.50972000003</v>
      </c>
      <c r="E30" s="323">
        <f t="shared" si="0"/>
        <v>93.52974437271088</v>
      </c>
    </row>
    <row r="31" spans="1:7" x14ac:dyDescent="0.25">
      <c r="A31" s="250" t="s">
        <v>81</v>
      </c>
      <c r="B31" s="252" t="s">
        <v>82</v>
      </c>
      <c r="C31" s="322">
        <v>214624</v>
      </c>
      <c r="D31" s="322">
        <v>211239.05803000001</v>
      </c>
      <c r="E31" s="323">
        <f t="shared" si="0"/>
        <v>98.422850207805297</v>
      </c>
    </row>
    <row r="32" spans="1:7" ht="27" x14ac:dyDescent="0.25">
      <c r="A32" s="246" t="s">
        <v>83</v>
      </c>
      <c r="B32" s="258" t="s">
        <v>84</v>
      </c>
      <c r="C32" s="248">
        <f>C33+C34</f>
        <v>664297</v>
      </c>
      <c r="D32" s="248">
        <f>D33+D34</f>
        <v>666707.05863999994</v>
      </c>
      <c r="E32" s="249">
        <f t="shared" si="0"/>
        <v>100.36279836278051</v>
      </c>
    </row>
    <row r="33" spans="1:5" x14ac:dyDescent="0.25">
      <c r="A33" s="250" t="s">
        <v>85</v>
      </c>
      <c r="B33" s="252" t="s">
        <v>86</v>
      </c>
      <c r="C33" s="322">
        <v>658795</v>
      </c>
      <c r="D33" s="322">
        <v>661181.72389999998</v>
      </c>
      <c r="E33" s="323">
        <f t="shared" si="0"/>
        <v>100.3622862802541</v>
      </c>
    </row>
    <row r="34" spans="1:5" ht="27" x14ac:dyDescent="0.25">
      <c r="A34" s="250" t="s">
        <v>87</v>
      </c>
      <c r="B34" s="242" t="s">
        <v>88</v>
      </c>
      <c r="C34" s="322">
        <v>5502</v>
      </c>
      <c r="D34" s="322">
        <v>5525.3347400000002</v>
      </c>
      <c r="E34" s="323">
        <f t="shared" si="0"/>
        <v>100.42411377680844</v>
      </c>
    </row>
    <row r="35" spans="1:5" x14ac:dyDescent="0.25">
      <c r="A35" s="246" t="s">
        <v>89</v>
      </c>
      <c r="B35" s="247" t="s">
        <v>90</v>
      </c>
      <c r="C35" s="248">
        <v>32221</v>
      </c>
      <c r="D35" s="248">
        <v>32225.6672</v>
      </c>
      <c r="E35" s="249">
        <f>D35/C35*100</f>
        <v>100.01448496322274</v>
      </c>
    </row>
    <row r="36" spans="1:5" ht="27" x14ac:dyDescent="0.25">
      <c r="A36" s="246" t="s">
        <v>91</v>
      </c>
      <c r="B36" s="259" t="s">
        <v>92</v>
      </c>
      <c r="C36" s="325">
        <v>2111</v>
      </c>
      <c r="D36" s="248">
        <v>2086.6548899999998</v>
      </c>
      <c r="E36" s="249">
        <f>D36/C36*100</f>
        <v>98.846749881572705</v>
      </c>
    </row>
    <row r="37" spans="1:5" ht="40.5" x14ac:dyDescent="0.25">
      <c r="A37" s="261" t="s">
        <v>93</v>
      </c>
      <c r="B37" s="259" t="s">
        <v>94</v>
      </c>
      <c r="C37" s="325">
        <f>C38+C40+C41+C42+C39</f>
        <v>568346</v>
      </c>
      <c r="D37" s="325">
        <f>D38+D39+D40+D41+D42</f>
        <v>655932.20814999996</v>
      </c>
      <c r="E37" s="268">
        <f t="shared" si="0"/>
        <v>115.41071955287798</v>
      </c>
    </row>
    <row r="38" spans="1:5" ht="54" x14ac:dyDescent="0.25">
      <c r="A38" s="250" t="s">
        <v>95</v>
      </c>
      <c r="B38" s="262" t="s">
        <v>96</v>
      </c>
      <c r="C38" s="322">
        <v>377</v>
      </c>
      <c r="D38" s="322">
        <v>520</v>
      </c>
      <c r="E38" s="323">
        <f t="shared" si="0"/>
        <v>137.93103448275863</v>
      </c>
    </row>
    <row r="39" spans="1:5" x14ac:dyDescent="0.25">
      <c r="A39" s="251" t="s">
        <v>1148</v>
      </c>
      <c r="B39" s="263" t="s">
        <v>97</v>
      </c>
      <c r="C39" s="322">
        <v>559750</v>
      </c>
      <c r="D39" s="322">
        <v>649560.77995</v>
      </c>
      <c r="E39" s="323">
        <f t="shared" si="0"/>
        <v>116.04480213488164</v>
      </c>
    </row>
    <row r="40" spans="1:5" ht="27" x14ac:dyDescent="0.25">
      <c r="A40" s="250" t="s">
        <v>98</v>
      </c>
      <c r="B40" s="262" t="s">
        <v>99</v>
      </c>
      <c r="C40" s="322">
        <v>547</v>
      </c>
      <c r="D40" s="322">
        <v>528.12440000000004</v>
      </c>
      <c r="E40" s="323">
        <f t="shared" si="0"/>
        <v>96.549250457038397</v>
      </c>
    </row>
    <row r="41" spans="1:5" ht="67.5" x14ac:dyDescent="0.25">
      <c r="A41" s="250" t="s">
        <v>100</v>
      </c>
      <c r="B41" s="262" t="s">
        <v>101</v>
      </c>
      <c r="C41" s="322">
        <v>4777</v>
      </c>
      <c r="D41" s="322">
        <v>4544.8037999999997</v>
      </c>
      <c r="E41" s="323">
        <f t="shared" si="0"/>
        <v>95.139288256227744</v>
      </c>
    </row>
    <row r="42" spans="1:5" x14ac:dyDescent="0.25">
      <c r="A42" s="250" t="s">
        <v>102</v>
      </c>
      <c r="B42" s="262" t="s">
        <v>103</v>
      </c>
      <c r="C42" s="326">
        <v>2895</v>
      </c>
      <c r="D42" s="322">
        <v>778.5</v>
      </c>
      <c r="E42" s="323">
        <f t="shared" si="0"/>
        <v>26.891191709844559</v>
      </c>
    </row>
    <row r="43" spans="1:5" x14ac:dyDescent="0.25">
      <c r="A43" s="246" t="s">
        <v>104</v>
      </c>
      <c r="B43" s="259" t="s">
        <v>105</v>
      </c>
      <c r="C43" s="325">
        <f>C44+C45+C46</f>
        <v>64135</v>
      </c>
      <c r="D43" s="325">
        <f>D44+D45+D46</f>
        <v>47847.455750000001</v>
      </c>
      <c r="E43" s="268">
        <f t="shared" si="0"/>
        <v>74.604281203710926</v>
      </c>
    </row>
    <row r="44" spans="1:5" x14ac:dyDescent="0.25">
      <c r="A44" s="250" t="s">
        <v>106</v>
      </c>
      <c r="B44" s="262" t="s">
        <v>107</v>
      </c>
      <c r="C44" s="322">
        <v>49728</v>
      </c>
      <c r="D44" s="322">
        <v>33360.885340000001</v>
      </c>
      <c r="E44" s="323">
        <f t="shared" si="0"/>
        <v>67.086722450128704</v>
      </c>
    </row>
    <row r="45" spans="1:5" x14ac:dyDescent="0.25">
      <c r="A45" s="264" t="s">
        <v>108</v>
      </c>
      <c r="B45" s="265" t="s">
        <v>109</v>
      </c>
      <c r="C45" s="322">
        <v>5909</v>
      </c>
      <c r="D45" s="322">
        <v>5900.1814199999999</v>
      </c>
      <c r="E45" s="323">
        <f t="shared" si="0"/>
        <v>99.850760196310702</v>
      </c>
    </row>
    <row r="46" spans="1:5" x14ac:dyDescent="0.25">
      <c r="A46" s="266" t="s">
        <v>110</v>
      </c>
      <c r="B46" s="267" t="s">
        <v>111</v>
      </c>
      <c r="C46" s="322">
        <v>8498</v>
      </c>
      <c r="D46" s="322">
        <v>8586.3889899999995</v>
      </c>
      <c r="E46" s="323">
        <f t="shared" si="0"/>
        <v>101.0401152035773</v>
      </c>
    </row>
    <row r="47" spans="1:5" ht="27" x14ac:dyDescent="0.25">
      <c r="A47" s="246" t="s">
        <v>112</v>
      </c>
      <c r="B47" s="259" t="s">
        <v>113</v>
      </c>
      <c r="C47" s="325">
        <v>55674</v>
      </c>
      <c r="D47" s="325">
        <v>50294.764280000003</v>
      </c>
      <c r="E47" s="268">
        <f t="shared" si="0"/>
        <v>90.33797514099939</v>
      </c>
    </row>
    <row r="48" spans="1:5" ht="27" x14ac:dyDescent="0.25">
      <c r="A48" s="246" t="s">
        <v>114</v>
      </c>
      <c r="B48" s="259" t="s">
        <v>115</v>
      </c>
      <c r="C48" s="248">
        <v>16961</v>
      </c>
      <c r="D48" s="248">
        <v>16961.40438</v>
      </c>
      <c r="E48" s="249">
        <f t="shared" si="0"/>
        <v>100.00238417546134</v>
      </c>
    </row>
    <row r="49" spans="1:11" x14ac:dyDescent="0.25">
      <c r="A49" s="246" t="s">
        <v>116</v>
      </c>
      <c r="B49" s="259" t="s">
        <v>117</v>
      </c>
      <c r="C49" s="248">
        <v>800</v>
      </c>
      <c r="D49" s="248">
        <v>649.11099999999999</v>
      </c>
      <c r="E49" s="249">
        <f t="shared" si="0"/>
        <v>81.138874999999999</v>
      </c>
    </row>
    <row r="50" spans="1:11" x14ac:dyDescent="0.25">
      <c r="A50" s="246" t="s">
        <v>118</v>
      </c>
      <c r="B50" s="259" t="s">
        <v>119</v>
      </c>
      <c r="C50" s="325">
        <v>256209</v>
      </c>
      <c r="D50" s="325">
        <v>261717.32127000001</v>
      </c>
      <c r="E50" s="268">
        <f t="shared" si="0"/>
        <v>102.1499327775371</v>
      </c>
    </row>
    <row r="51" spans="1:11" x14ac:dyDescent="0.25">
      <c r="A51" s="246" t="s">
        <v>120</v>
      </c>
      <c r="B51" s="259" t="s">
        <v>121</v>
      </c>
      <c r="C51" s="325">
        <v>0</v>
      </c>
      <c r="D51" s="248">
        <v>264.30045000000001</v>
      </c>
      <c r="E51" s="249"/>
    </row>
    <row r="52" spans="1:11" x14ac:dyDescent="0.25">
      <c r="A52" s="246"/>
      <c r="B52" s="259"/>
      <c r="C52" s="260"/>
      <c r="D52" s="260"/>
      <c r="E52" s="268"/>
    </row>
    <row r="53" spans="1:11" s="55" customFormat="1" x14ac:dyDescent="0.25">
      <c r="A53" s="246" t="s">
        <v>122</v>
      </c>
      <c r="B53" s="269" t="s">
        <v>123</v>
      </c>
      <c r="C53" s="270">
        <f>C54+C170+C177+C188+C173+C175</f>
        <v>47875193.054320008</v>
      </c>
      <c r="D53" s="270">
        <f>D54+D170+D177+D188+D173+D175</f>
        <v>47742491.309109993</v>
      </c>
      <c r="E53" s="249">
        <f>+D53/C53*100</f>
        <v>99.722817315724555</v>
      </c>
      <c r="F53" s="309"/>
      <c r="G53" s="309"/>
      <c r="H53" s="310"/>
      <c r="I53" s="310"/>
      <c r="J53" s="309"/>
      <c r="K53" s="309"/>
    </row>
    <row r="54" spans="1:11" ht="27" x14ac:dyDescent="0.25">
      <c r="A54" s="246" t="s">
        <v>124</v>
      </c>
      <c r="B54" s="271" t="s">
        <v>125</v>
      </c>
      <c r="C54" s="270">
        <f>+C55+C61+C131+C148</f>
        <v>47434165.116420001</v>
      </c>
      <c r="D54" s="270">
        <f>+D55+D61+D131+D148</f>
        <v>47312668.485849999</v>
      </c>
      <c r="E54" s="249">
        <f>+D54/C54*100</f>
        <v>99.743862614063488</v>
      </c>
    </row>
    <row r="55" spans="1:11" s="59" customFormat="1" x14ac:dyDescent="0.25">
      <c r="A55" s="272" t="s">
        <v>126</v>
      </c>
      <c r="B55" s="273" t="s">
        <v>127</v>
      </c>
      <c r="C55" s="274">
        <f>SUM(C56:C60)</f>
        <v>24323183.699999996</v>
      </c>
      <c r="D55" s="274">
        <f>SUM(D56:D60)</f>
        <v>24323183.699999996</v>
      </c>
      <c r="E55" s="275">
        <f>+D55/C55*100</f>
        <v>100</v>
      </c>
      <c r="F55" s="310"/>
      <c r="G55" s="310"/>
      <c r="H55" s="310"/>
      <c r="I55" s="310"/>
      <c r="J55" s="310"/>
      <c r="K55" s="310"/>
    </row>
    <row r="56" spans="1:11" ht="27" x14ac:dyDescent="0.25">
      <c r="A56" s="250" t="s">
        <v>128</v>
      </c>
      <c r="B56" s="276" t="s">
        <v>129</v>
      </c>
      <c r="C56" s="277">
        <v>20488443.399999999</v>
      </c>
      <c r="D56" s="277">
        <v>20488443.399999999</v>
      </c>
      <c r="E56" s="278">
        <f>+D56/C56*100</f>
        <v>100</v>
      </c>
    </row>
    <row r="57" spans="1:11" ht="27" x14ac:dyDescent="0.25">
      <c r="A57" s="250" t="s">
        <v>130</v>
      </c>
      <c r="B57" s="276" t="s">
        <v>131</v>
      </c>
      <c r="C57" s="277">
        <v>2337887.4</v>
      </c>
      <c r="D57" s="277">
        <v>2337887.4</v>
      </c>
      <c r="E57" s="278">
        <f t="shared" ref="E57:E60" si="1">+D57/C57*100</f>
        <v>100</v>
      </c>
    </row>
    <row r="58" spans="1:11" ht="40.5" x14ac:dyDescent="0.25">
      <c r="A58" s="250" t="s">
        <v>132</v>
      </c>
      <c r="B58" s="276" t="s">
        <v>133</v>
      </c>
      <c r="C58" s="277">
        <v>1409458</v>
      </c>
      <c r="D58" s="277">
        <v>1409458</v>
      </c>
      <c r="E58" s="278">
        <f t="shared" si="1"/>
        <v>100</v>
      </c>
    </row>
    <row r="59" spans="1:11" ht="40.5" x14ac:dyDescent="0.25">
      <c r="A59" s="250" t="s">
        <v>1719</v>
      </c>
      <c r="B59" s="276" t="s">
        <v>1720</v>
      </c>
      <c r="C59" s="277">
        <v>4053</v>
      </c>
      <c r="D59" s="277">
        <v>4053</v>
      </c>
      <c r="E59" s="278">
        <f t="shared" si="1"/>
        <v>100</v>
      </c>
    </row>
    <row r="60" spans="1:11" ht="40.5" x14ac:dyDescent="0.25">
      <c r="A60" s="250" t="s">
        <v>134</v>
      </c>
      <c r="B60" s="276" t="s">
        <v>135</v>
      </c>
      <c r="C60" s="277">
        <v>83341.899999999994</v>
      </c>
      <c r="D60" s="277">
        <v>83341.899999999994</v>
      </c>
      <c r="E60" s="278">
        <f t="shared" si="1"/>
        <v>100</v>
      </c>
    </row>
    <row r="61" spans="1:11" s="62" customFormat="1" ht="27" x14ac:dyDescent="0.25">
      <c r="A61" s="272" t="s">
        <v>136</v>
      </c>
      <c r="B61" s="279" t="s">
        <v>137</v>
      </c>
      <c r="C61" s="274">
        <f>SUM(C62:C130)</f>
        <v>15348716.959180007</v>
      </c>
      <c r="D61" s="274">
        <f>SUM(D62:D130)</f>
        <v>15265881.067750003</v>
      </c>
      <c r="E61" s="280">
        <f>+D61/C61*100</f>
        <v>99.460307388231172</v>
      </c>
      <c r="F61" s="311"/>
      <c r="G61" s="61"/>
      <c r="H61" s="61"/>
      <c r="I61" s="61"/>
      <c r="J61" s="61"/>
      <c r="K61" s="61"/>
    </row>
    <row r="62" spans="1:11" s="62" customFormat="1" ht="27" x14ac:dyDescent="0.25">
      <c r="A62" s="250" t="s">
        <v>1391</v>
      </c>
      <c r="B62" s="281" t="s">
        <v>1378</v>
      </c>
      <c r="C62" s="277">
        <v>728681.5</v>
      </c>
      <c r="D62" s="277">
        <v>728681.48019000003</v>
      </c>
      <c r="E62" s="278">
        <f>+D62/C62*100</f>
        <v>99.999997281391117</v>
      </c>
      <c r="F62" s="311"/>
      <c r="G62" s="61"/>
      <c r="H62" s="61"/>
      <c r="I62" s="61"/>
      <c r="J62" s="61"/>
      <c r="K62" s="61"/>
    </row>
    <row r="63" spans="1:11" s="62" customFormat="1" ht="27" x14ac:dyDescent="0.25">
      <c r="A63" s="250" t="s">
        <v>1721</v>
      </c>
      <c r="B63" s="281" t="s">
        <v>1742</v>
      </c>
      <c r="C63" s="277">
        <v>5139</v>
      </c>
      <c r="D63" s="277">
        <v>5139</v>
      </c>
      <c r="E63" s="278">
        <f t="shared" ref="E63:E126" si="2">+D63/C63*100</f>
        <v>100</v>
      </c>
      <c r="F63" s="311"/>
      <c r="G63" s="61"/>
      <c r="H63" s="61"/>
      <c r="I63" s="61"/>
      <c r="J63" s="61"/>
      <c r="K63" s="61"/>
    </row>
    <row r="64" spans="1:11" s="62" customFormat="1" ht="27" x14ac:dyDescent="0.25">
      <c r="A64" s="250" t="s">
        <v>1392</v>
      </c>
      <c r="B64" s="281" t="s">
        <v>1379</v>
      </c>
      <c r="C64" s="277">
        <v>4314.6000000000004</v>
      </c>
      <c r="D64" s="277">
        <v>4314.6000000000004</v>
      </c>
      <c r="E64" s="278">
        <f t="shared" si="2"/>
        <v>100</v>
      </c>
      <c r="F64" s="311"/>
      <c r="G64" s="61"/>
      <c r="H64" s="61"/>
      <c r="I64" s="61"/>
      <c r="J64" s="61"/>
      <c r="K64" s="61"/>
    </row>
    <row r="65" spans="1:11" s="62" customFormat="1" ht="40.5" x14ac:dyDescent="0.25">
      <c r="A65" s="250" t="s">
        <v>1393</v>
      </c>
      <c r="B65" s="281" t="s">
        <v>1380</v>
      </c>
      <c r="C65" s="277">
        <v>123838</v>
      </c>
      <c r="D65" s="277">
        <v>123838</v>
      </c>
      <c r="E65" s="278">
        <f t="shared" si="2"/>
        <v>100</v>
      </c>
      <c r="F65" s="311"/>
      <c r="G65" s="61"/>
      <c r="H65" s="61"/>
      <c r="I65" s="61"/>
      <c r="J65" s="61"/>
      <c r="K65" s="61"/>
    </row>
    <row r="66" spans="1:11" s="62" customFormat="1" ht="40.5" x14ac:dyDescent="0.25">
      <c r="A66" s="282" t="s">
        <v>138</v>
      </c>
      <c r="B66" s="283" t="s">
        <v>1743</v>
      </c>
      <c r="C66" s="277">
        <v>3585.1</v>
      </c>
      <c r="D66" s="277">
        <v>3585.1</v>
      </c>
      <c r="E66" s="278">
        <f t="shared" si="2"/>
        <v>100</v>
      </c>
      <c r="F66" s="311"/>
      <c r="G66" s="61"/>
      <c r="H66" s="61"/>
      <c r="I66" s="61"/>
      <c r="J66" s="61"/>
      <c r="K66" s="61"/>
    </row>
    <row r="67" spans="1:11" s="62" customFormat="1" ht="54" x14ac:dyDescent="0.25">
      <c r="A67" s="282" t="s">
        <v>139</v>
      </c>
      <c r="B67" s="283" t="s">
        <v>140</v>
      </c>
      <c r="C67" s="277">
        <v>290332.59999999998</v>
      </c>
      <c r="D67" s="277">
        <v>290332.59999999998</v>
      </c>
      <c r="E67" s="278">
        <f t="shared" si="2"/>
        <v>100</v>
      </c>
      <c r="F67" s="311"/>
      <c r="G67" s="61"/>
      <c r="H67" s="61"/>
      <c r="I67" s="61"/>
      <c r="J67" s="61"/>
      <c r="K67" s="61"/>
    </row>
    <row r="68" spans="1:11" s="62" customFormat="1" ht="54" x14ac:dyDescent="0.25">
      <c r="A68" s="282" t="s">
        <v>141</v>
      </c>
      <c r="B68" s="283" t="s">
        <v>142</v>
      </c>
      <c r="C68" s="277">
        <v>1075765.3999999999</v>
      </c>
      <c r="D68" s="277">
        <v>1075339.30204</v>
      </c>
      <c r="E68" s="278">
        <f t="shared" si="2"/>
        <v>99.960391181943578</v>
      </c>
      <c r="F68" s="311"/>
      <c r="G68" s="61"/>
      <c r="H68" s="61"/>
      <c r="I68" s="61"/>
      <c r="J68" s="61"/>
      <c r="K68" s="61"/>
    </row>
    <row r="69" spans="1:11" s="62" customFormat="1" ht="67.5" x14ac:dyDescent="0.25">
      <c r="A69" s="282" t="s">
        <v>143</v>
      </c>
      <c r="B69" s="283" t="s">
        <v>144</v>
      </c>
      <c r="C69" s="277">
        <v>89.1</v>
      </c>
      <c r="D69" s="277">
        <v>19.8</v>
      </c>
      <c r="E69" s="278">
        <f t="shared" si="2"/>
        <v>22.222222222222225</v>
      </c>
      <c r="F69" s="311"/>
      <c r="G69" s="61"/>
      <c r="H69" s="61"/>
      <c r="I69" s="61"/>
      <c r="J69" s="61"/>
      <c r="K69" s="61"/>
    </row>
    <row r="70" spans="1:11" s="62" customFormat="1" ht="67.5" x14ac:dyDescent="0.25">
      <c r="A70" s="282" t="s">
        <v>1722</v>
      </c>
      <c r="B70" s="283" t="s">
        <v>1744</v>
      </c>
      <c r="C70" s="277">
        <v>19823.099999999999</v>
      </c>
      <c r="D70" s="277">
        <v>19823.099999999999</v>
      </c>
      <c r="E70" s="278">
        <f t="shared" si="2"/>
        <v>100</v>
      </c>
      <c r="F70" s="311"/>
      <c r="G70" s="61"/>
      <c r="H70" s="61"/>
      <c r="I70" s="61"/>
      <c r="J70" s="61"/>
      <c r="K70" s="61"/>
    </row>
    <row r="71" spans="1:11" s="62" customFormat="1" ht="54" x14ac:dyDescent="0.25">
      <c r="A71" s="282" t="s">
        <v>145</v>
      </c>
      <c r="B71" s="283" t="s">
        <v>1381</v>
      </c>
      <c r="C71" s="277">
        <v>27094</v>
      </c>
      <c r="D71" s="277">
        <v>26960.13121</v>
      </c>
      <c r="E71" s="278">
        <f t="shared" si="2"/>
        <v>99.505909832435222</v>
      </c>
      <c r="F71" s="311"/>
      <c r="G71" s="61"/>
      <c r="H71" s="61"/>
      <c r="I71" s="61"/>
      <c r="J71" s="61"/>
      <c r="K71" s="61"/>
    </row>
    <row r="72" spans="1:11" s="62" customFormat="1" ht="40.5" x14ac:dyDescent="0.25">
      <c r="A72" s="282" t="s">
        <v>1723</v>
      </c>
      <c r="B72" s="283" t="s">
        <v>1745</v>
      </c>
      <c r="C72" s="277">
        <v>64442.3</v>
      </c>
      <c r="D72" s="277">
        <v>64442.3</v>
      </c>
      <c r="E72" s="278">
        <f t="shared" si="2"/>
        <v>100</v>
      </c>
      <c r="F72" s="311"/>
      <c r="G72" s="61"/>
      <c r="H72" s="61"/>
      <c r="I72" s="61"/>
      <c r="J72" s="61"/>
      <c r="K72" s="61"/>
    </row>
    <row r="73" spans="1:11" s="62" customFormat="1" ht="94.5" x14ac:dyDescent="0.25">
      <c r="A73" s="282" t="s">
        <v>146</v>
      </c>
      <c r="B73" s="283" t="s">
        <v>147</v>
      </c>
      <c r="C73" s="277">
        <v>58410</v>
      </c>
      <c r="D73" s="277">
        <v>58410</v>
      </c>
      <c r="E73" s="278">
        <f t="shared" si="2"/>
        <v>100</v>
      </c>
      <c r="F73" s="311"/>
      <c r="G73" s="61"/>
      <c r="H73" s="61"/>
      <c r="I73" s="61"/>
      <c r="J73" s="61"/>
      <c r="K73" s="61"/>
    </row>
    <row r="74" spans="1:11" s="62" customFormat="1" ht="40.5" x14ac:dyDescent="0.25">
      <c r="A74" s="282" t="s">
        <v>1724</v>
      </c>
      <c r="B74" s="283" t="s">
        <v>1746</v>
      </c>
      <c r="C74" s="277">
        <v>27580</v>
      </c>
      <c r="D74" s="277">
        <v>27580</v>
      </c>
      <c r="E74" s="278">
        <f t="shared" si="2"/>
        <v>100</v>
      </c>
      <c r="F74" s="311"/>
      <c r="G74" s="61"/>
      <c r="H74" s="61"/>
      <c r="I74" s="61"/>
      <c r="J74" s="61"/>
      <c r="K74" s="61"/>
    </row>
    <row r="75" spans="1:11" s="62" customFormat="1" ht="67.5" x14ac:dyDescent="0.25">
      <c r="A75" s="282" t="s">
        <v>1725</v>
      </c>
      <c r="B75" s="283" t="s">
        <v>1747</v>
      </c>
      <c r="C75" s="277">
        <v>180732.7</v>
      </c>
      <c r="D75" s="277">
        <v>180732.69994999998</v>
      </c>
      <c r="E75" s="278">
        <f t="shared" si="2"/>
        <v>99.99999997233482</v>
      </c>
      <c r="F75" s="311"/>
      <c r="G75" s="61"/>
      <c r="H75" s="61"/>
      <c r="I75" s="61"/>
      <c r="J75" s="61"/>
      <c r="K75" s="61"/>
    </row>
    <row r="76" spans="1:11" s="62" customFormat="1" ht="67.5" x14ac:dyDescent="0.25">
      <c r="A76" s="282" t="s">
        <v>1726</v>
      </c>
      <c r="B76" s="283" t="s">
        <v>1748</v>
      </c>
      <c r="C76" s="277">
        <v>58087.5</v>
      </c>
      <c r="D76" s="277">
        <v>58087.163430000001</v>
      </c>
      <c r="E76" s="278">
        <f t="shared" si="2"/>
        <v>99.999420581020019</v>
      </c>
      <c r="F76" s="311"/>
      <c r="G76" s="61"/>
      <c r="H76" s="61"/>
      <c r="I76" s="61"/>
      <c r="J76" s="61"/>
      <c r="K76" s="61"/>
    </row>
    <row r="77" spans="1:11" s="62" customFormat="1" ht="54" x14ac:dyDescent="0.25">
      <c r="A77" s="282" t="s">
        <v>1727</v>
      </c>
      <c r="B77" s="283" t="s">
        <v>1749</v>
      </c>
      <c r="C77" s="277">
        <v>11132.5</v>
      </c>
      <c r="D77" s="277">
        <v>11132.5</v>
      </c>
      <c r="E77" s="278">
        <f t="shared" si="2"/>
        <v>100</v>
      </c>
      <c r="F77" s="311"/>
      <c r="G77" s="61"/>
      <c r="H77" s="61"/>
      <c r="I77" s="61"/>
      <c r="J77" s="61"/>
      <c r="K77" s="61"/>
    </row>
    <row r="78" spans="1:11" s="62" customFormat="1" ht="27" x14ac:dyDescent="0.25">
      <c r="A78" s="282" t="s">
        <v>148</v>
      </c>
      <c r="B78" s="283" t="s">
        <v>149</v>
      </c>
      <c r="C78" s="277">
        <v>6146.9</v>
      </c>
      <c r="D78" s="277">
        <v>6142.1975000000002</v>
      </c>
      <c r="E78" s="278">
        <f t="shared" si="2"/>
        <v>99.923498023393918</v>
      </c>
      <c r="F78" s="311"/>
      <c r="G78" s="61"/>
      <c r="H78" s="61"/>
      <c r="I78" s="61"/>
      <c r="J78" s="61"/>
      <c r="K78" s="61"/>
    </row>
    <row r="79" spans="1:11" s="62" customFormat="1" ht="40.5" x14ac:dyDescent="0.25">
      <c r="A79" s="282" t="s">
        <v>150</v>
      </c>
      <c r="B79" s="283" t="s">
        <v>151</v>
      </c>
      <c r="C79" s="277">
        <v>11254.5</v>
      </c>
      <c r="D79" s="277">
        <v>11253.609560000001</v>
      </c>
      <c r="E79" s="278">
        <f t="shared" si="2"/>
        <v>99.992088142520771</v>
      </c>
      <c r="F79" s="311"/>
      <c r="G79" s="61"/>
      <c r="H79" s="61"/>
      <c r="I79" s="61"/>
      <c r="J79" s="61"/>
      <c r="K79" s="61"/>
    </row>
    <row r="80" spans="1:11" s="62" customFormat="1" ht="54" x14ac:dyDescent="0.25">
      <c r="A80" s="282" t="s">
        <v>1728</v>
      </c>
      <c r="B80" s="283" t="s">
        <v>1750</v>
      </c>
      <c r="C80" s="277">
        <v>107606.7</v>
      </c>
      <c r="D80" s="277">
        <v>107606.69989</v>
      </c>
      <c r="E80" s="278">
        <f t="shared" si="2"/>
        <v>99.999999897775893</v>
      </c>
      <c r="F80" s="311"/>
      <c r="G80" s="61"/>
      <c r="H80" s="61"/>
      <c r="I80" s="61"/>
      <c r="J80" s="61"/>
      <c r="K80" s="61"/>
    </row>
    <row r="81" spans="1:11" s="62" customFormat="1" ht="40.5" x14ac:dyDescent="0.25">
      <c r="A81" s="282" t="s">
        <v>152</v>
      </c>
      <c r="B81" s="283" t="s">
        <v>153</v>
      </c>
      <c r="C81" s="277">
        <v>7145.1</v>
      </c>
      <c r="D81" s="277">
        <v>7145.1</v>
      </c>
      <c r="E81" s="278">
        <f t="shared" si="2"/>
        <v>100</v>
      </c>
      <c r="F81" s="311"/>
      <c r="G81" s="61"/>
      <c r="H81" s="61"/>
      <c r="I81" s="61"/>
      <c r="J81" s="61"/>
      <c r="K81" s="61"/>
    </row>
    <row r="82" spans="1:11" s="62" customFormat="1" ht="81" x14ac:dyDescent="0.25">
      <c r="A82" s="282" t="s">
        <v>154</v>
      </c>
      <c r="B82" s="283" t="s">
        <v>1751</v>
      </c>
      <c r="C82" s="277">
        <v>878.4</v>
      </c>
      <c r="D82" s="277">
        <v>878.4</v>
      </c>
      <c r="E82" s="278">
        <f t="shared" si="2"/>
        <v>100</v>
      </c>
      <c r="F82" s="311"/>
      <c r="G82" s="61"/>
      <c r="H82" s="61"/>
      <c r="I82" s="61"/>
      <c r="J82" s="61"/>
      <c r="K82" s="61"/>
    </row>
    <row r="83" spans="1:11" s="62" customFormat="1" ht="40.5" x14ac:dyDescent="0.25">
      <c r="A83" s="282" t="s">
        <v>1729</v>
      </c>
      <c r="B83" s="283" t="s">
        <v>1752</v>
      </c>
      <c r="C83" s="277">
        <v>203747.76019999999</v>
      </c>
      <c r="D83" s="277">
        <v>203747.76019999999</v>
      </c>
      <c r="E83" s="278">
        <f t="shared" si="2"/>
        <v>100</v>
      </c>
      <c r="F83" s="311"/>
      <c r="G83" s="61"/>
      <c r="H83" s="61"/>
      <c r="I83" s="61"/>
      <c r="J83" s="61"/>
      <c r="K83" s="61"/>
    </row>
    <row r="84" spans="1:11" s="62" customFormat="1" ht="40.5" x14ac:dyDescent="0.25">
      <c r="A84" s="282" t="s">
        <v>1730</v>
      </c>
      <c r="B84" s="283" t="s">
        <v>1753</v>
      </c>
      <c r="C84" s="277">
        <v>354264.5</v>
      </c>
      <c r="D84" s="277">
        <v>354264.5</v>
      </c>
      <c r="E84" s="278">
        <f t="shared" si="2"/>
        <v>100</v>
      </c>
      <c r="F84" s="311"/>
      <c r="G84" s="61"/>
      <c r="H84" s="61"/>
      <c r="I84" s="61"/>
      <c r="J84" s="61"/>
      <c r="K84" s="61"/>
    </row>
    <row r="85" spans="1:11" s="62" customFormat="1" ht="27" x14ac:dyDescent="0.25">
      <c r="A85" s="282" t="s">
        <v>155</v>
      </c>
      <c r="B85" s="283" t="s">
        <v>156</v>
      </c>
      <c r="C85" s="277">
        <v>963623.1</v>
      </c>
      <c r="D85" s="277">
        <v>956441.07172999997</v>
      </c>
      <c r="E85" s="278">
        <f t="shared" si="2"/>
        <v>99.254684920899052</v>
      </c>
      <c r="F85" s="311"/>
      <c r="G85" s="61"/>
      <c r="H85" s="61"/>
      <c r="I85" s="61"/>
      <c r="J85" s="61"/>
      <c r="K85" s="61"/>
    </row>
    <row r="86" spans="1:11" s="62" customFormat="1" ht="94.5" x14ac:dyDescent="0.25">
      <c r="A86" s="282" t="s">
        <v>157</v>
      </c>
      <c r="B86" s="283" t="s">
        <v>158</v>
      </c>
      <c r="C86" s="277">
        <v>18324.900000000001</v>
      </c>
      <c r="D86" s="277">
        <v>18324.87</v>
      </c>
      <c r="E86" s="278">
        <f t="shared" si="2"/>
        <v>99.999836288328979</v>
      </c>
      <c r="F86" s="311"/>
      <c r="G86" s="61"/>
      <c r="H86" s="61"/>
      <c r="I86" s="61"/>
      <c r="J86" s="61"/>
      <c r="K86" s="61"/>
    </row>
    <row r="87" spans="1:11" s="62" customFormat="1" ht="67.5" x14ac:dyDescent="0.25">
      <c r="A87" s="282" t="s">
        <v>1394</v>
      </c>
      <c r="B87" s="283" t="s">
        <v>1382</v>
      </c>
      <c r="C87" s="277">
        <v>7920</v>
      </c>
      <c r="D87" s="277">
        <v>7920</v>
      </c>
      <c r="E87" s="278">
        <f t="shared" si="2"/>
        <v>100</v>
      </c>
      <c r="F87" s="311"/>
      <c r="G87" s="61"/>
      <c r="H87" s="61"/>
      <c r="I87" s="61"/>
      <c r="J87" s="61"/>
      <c r="K87" s="61"/>
    </row>
    <row r="88" spans="1:11" s="62" customFormat="1" ht="67.5" x14ac:dyDescent="0.25">
      <c r="A88" s="250" t="s">
        <v>1395</v>
      </c>
      <c r="B88" s="281" t="s">
        <v>1383</v>
      </c>
      <c r="C88" s="277">
        <v>522391.9</v>
      </c>
      <c r="D88" s="277">
        <v>522391.07079999999</v>
      </c>
      <c r="E88" s="278">
        <f t="shared" si="2"/>
        <v>99.999841268595475</v>
      </c>
      <c r="F88" s="311"/>
      <c r="G88" s="61"/>
      <c r="H88" s="61"/>
      <c r="I88" s="61"/>
      <c r="J88" s="61"/>
      <c r="K88" s="61"/>
    </row>
    <row r="89" spans="1:11" s="62" customFormat="1" ht="54" x14ac:dyDescent="0.25">
      <c r="A89" s="250" t="s">
        <v>159</v>
      </c>
      <c r="B89" s="281" t="s">
        <v>160</v>
      </c>
      <c r="C89" s="277">
        <v>2367.4</v>
      </c>
      <c r="D89" s="277">
        <v>2367.4</v>
      </c>
      <c r="E89" s="278">
        <f t="shared" si="2"/>
        <v>100</v>
      </c>
      <c r="F89" s="311"/>
      <c r="G89" s="61"/>
      <c r="H89" s="61"/>
      <c r="I89" s="61"/>
      <c r="J89" s="61"/>
      <c r="K89" s="61"/>
    </row>
    <row r="90" spans="1:11" s="62" customFormat="1" ht="27" x14ac:dyDescent="0.25">
      <c r="A90" s="282" t="s">
        <v>161</v>
      </c>
      <c r="B90" s="283" t="s">
        <v>162</v>
      </c>
      <c r="C90" s="277">
        <v>143683.29999999999</v>
      </c>
      <c r="D90" s="277">
        <v>143683.29999999999</v>
      </c>
      <c r="E90" s="278">
        <f t="shared" si="2"/>
        <v>100</v>
      </c>
      <c r="F90" s="311"/>
      <c r="G90" s="61"/>
      <c r="H90" s="61"/>
      <c r="I90" s="61"/>
      <c r="J90" s="61"/>
      <c r="K90" s="61"/>
    </row>
    <row r="91" spans="1:11" s="62" customFormat="1" ht="67.5" x14ac:dyDescent="0.25">
      <c r="A91" s="282" t="s">
        <v>163</v>
      </c>
      <c r="B91" s="283" t="s">
        <v>164</v>
      </c>
      <c r="C91" s="277">
        <v>542.29999999999995</v>
      </c>
      <c r="D91" s="277">
        <v>542.29999999999995</v>
      </c>
      <c r="E91" s="278">
        <f t="shared" si="2"/>
        <v>100</v>
      </c>
      <c r="F91" s="311"/>
      <c r="G91" s="61"/>
      <c r="H91" s="61"/>
      <c r="I91" s="61"/>
      <c r="J91" s="61"/>
      <c r="K91" s="61"/>
    </row>
    <row r="92" spans="1:11" s="62" customFormat="1" ht="40.5" x14ac:dyDescent="0.25">
      <c r="A92" s="282" t="s">
        <v>165</v>
      </c>
      <c r="B92" s="283" t="s">
        <v>166</v>
      </c>
      <c r="C92" s="277">
        <v>1423280.1</v>
      </c>
      <c r="D92" s="277">
        <v>1423210.0905200001</v>
      </c>
      <c r="E92" s="278">
        <f t="shared" si="2"/>
        <v>99.995081117202446</v>
      </c>
      <c r="F92" s="311">
        <f>120000*5%</f>
        <v>6000</v>
      </c>
      <c r="G92" s="61"/>
      <c r="H92" s="61"/>
      <c r="I92" s="61"/>
      <c r="J92" s="61"/>
      <c r="K92" s="61"/>
    </row>
    <row r="93" spans="1:11" s="62" customFormat="1" ht="54" x14ac:dyDescent="0.25">
      <c r="A93" s="282" t="s">
        <v>167</v>
      </c>
      <c r="B93" s="283" t="s">
        <v>168</v>
      </c>
      <c r="C93" s="277">
        <v>425343.7</v>
      </c>
      <c r="D93" s="277">
        <v>425343.64260000002</v>
      </c>
      <c r="E93" s="278">
        <f t="shared" si="2"/>
        <v>99.999986505031117</v>
      </c>
      <c r="F93" s="311"/>
      <c r="G93" s="61"/>
      <c r="H93" s="61"/>
      <c r="I93" s="61"/>
      <c r="J93" s="61"/>
      <c r="K93" s="61"/>
    </row>
    <row r="94" spans="1:11" s="62" customFormat="1" ht="40.5" x14ac:dyDescent="0.25">
      <c r="A94" s="250" t="s">
        <v>1396</v>
      </c>
      <c r="B94" s="281" t="s">
        <v>1384</v>
      </c>
      <c r="C94" s="277">
        <v>1230803.5821800001</v>
      </c>
      <c r="D94" s="277">
        <v>1230803.5821800001</v>
      </c>
      <c r="E94" s="278">
        <f t="shared" si="2"/>
        <v>100</v>
      </c>
      <c r="F94" s="311"/>
      <c r="G94" s="61"/>
      <c r="H94" s="61"/>
      <c r="I94" s="61"/>
      <c r="J94" s="61"/>
      <c r="K94" s="61"/>
    </row>
    <row r="95" spans="1:11" s="62" customFormat="1" ht="40.5" x14ac:dyDescent="0.25">
      <c r="A95" s="250" t="s">
        <v>1731</v>
      </c>
      <c r="B95" s="281" t="s">
        <v>1754</v>
      </c>
      <c r="C95" s="277">
        <v>43156.9</v>
      </c>
      <c r="D95" s="277">
        <v>43156.9</v>
      </c>
      <c r="E95" s="278">
        <f t="shared" si="2"/>
        <v>100</v>
      </c>
      <c r="F95" s="312"/>
      <c r="G95" s="311"/>
      <c r="H95" s="61"/>
      <c r="I95" s="61"/>
      <c r="J95" s="61"/>
      <c r="K95" s="61"/>
    </row>
    <row r="96" spans="1:11" s="62" customFormat="1" ht="27" x14ac:dyDescent="0.25">
      <c r="A96" s="250" t="s">
        <v>169</v>
      </c>
      <c r="B96" s="281" t="s">
        <v>1385</v>
      </c>
      <c r="C96" s="277">
        <v>303699.90000000002</v>
      </c>
      <c r="D96" s="277">
        <v>301978.32197000005</v>
      </c>
      <c r="E96" s="278">
        <f t="shared" si="2"/>
        <v>99.433131841663439</v>
      </c>
      <c r="F96" s="311"/>
      <c r="G96" s="61"/>
      <c r="H96" s="61"/>
      <c r="I96" s="61"/>
      <c r="J96" s="61"/>
      <c r="K96" s="61"/>
    </row>
    <row r="97" spans="1:11" s="62" customFormat="1" ht="67.5" x14ac:dyDescent="0.25">
      <c r="A97" s="282" t="s">
        <v>1732</v>
      </c>
      <c r="B97" s="283" t="s">
        <v>1755</v>
      </c>
      <c r="C97" s="277">
        <v>14442.4</v>
      </c>
      <c r="D97" s="277">
        <v>13482.22574</v>
      </c>
      <c r="E97" s="278">
        <f t="shared" si="2"/>
        <v>93.351698748130502</v>
      </c>
      <c r="F97" s="311"/>
      <c r="G97" s="61"/>
      <c r="H97" s="61"/>
      <c r="I97" s="61"/>
      <c r="J97" s="61"/>
      <c r="K97" s="61"/>
    </row>
    <row r="98" spans="1:11" s="62" customFormat="1" ht="40.5" x14ac:dyDescent="0.25">
      <c r="A98" s="282" t="s">
        <v>1397</v>
      </c>
      <c r="B98" s="283" t="s">
        <v>1756</v>
      </c>
      <c r="C98" s="277">
        <v>387087.9</v>
      </c>
      <c r="D98" s="277">
        <v>387087.9</v>
      </c>
      <c r="E98" s="278">
        <f t="shared" si="2"/>
        <v>100</v>
      </c>
      <c r="F98" s="312"/>
      <c r="G98" s="311"/>
      <c r="H98" s="61"/>
      <c r="I98" s="61"/>
      <c r="J98" s="61"/>
      <c r="K98" s="61"/>
    </row>
    <row r="99" spans="1:11" s="62" customFormat="1" ht="67.5" x14ac:dyDescent="0.25">
      <c r="A99" s="282" t="s">
        <v>170</v>
      </c>
      <c r="B99" s="283" t="s">
        <v>1757</v>
      </c>
      <c r="C99" s="277">
        <v>297</v>
      </c>
      <c r="D99" s="277">
        <v>297</v>
      </c>
      <c r="E99" s="278">
        <f t="shared" si="2"/>
        <v>100</v>
      </c>
      <c r="F99" s="311"/>
      <c r="G99" s="61"/>
      <c r="H99" s="61"/>
      <c r="I99" s="61"/>
      <c r="J99" s="61"/>
      <c r="K99" s="61"/>
    </row>
    <row r="100" spans="1:11" s="62" customFormat="1" ht="54" x14ac:dyDescent="0.25">
      <c r="A100" s="282" t="s">
        <v>171</v>
      </c>
      <c r="B100" s="283" t="s">
        <v>172</v>
      </c>
      <c r="C100" s="277">
        <v>628174</v>
      </c>
      <c r="D100" s="277">
        <v>628174</v>
      </c>
      <c r="E100" s="278">
        <f t="shared" si="2"/>
        <v>100</v>
      </c>
      <c r="F100" s="311"/>
      <c r="G100" s="61"/>
      <c r="H100" s="61"/>
      <c r="I100" s="61"/>
      <c r="J100" s="61"/>
      <c r="K100" s="61"/>
    </row>
    <row r="101" spans="1:11" s="62" customFormat="1" ht="40.5" x14ac:dyDescent="0.25">
      <c r="A101" s="282" t="s">
        <v>173</v>
      </c>
      <c r="B101" s="283" t="s">
        <v>174</v>
      </c>
      <c r="C101" s="277">
        <v>186.8</v>
      </c>
      <c r="D101" s="277">
        <v>186.8</v>
      </c>
      <c r="E101" s="278">
        <f t="shared" si="2"/>
        <v>100</v>
      </c>
      <c r="F101" s="311"/>
      <c r="G101" s="61"/>
      <c r="H101" s="61"/>
      <c r="I101" s="61"/>
      <c r="J101" s="61"/>
      <c r="K101" s="61"/>
    </row>
    <row r="102" spans="1:11" s="62" customFormat="1" ht="54" x14ac:dyDescent="0.25">
      <c r="A102" s="282" t="s">
        <v>175</v>
      </c>
      <c r="B102" s="283" t="s">
        <v>176</v>
      </c>
      <c r="C102" s="277">
        <v>6916.1</v>
      </c>
      <c r="D102" s="277">
        <v>6916.1</v>
      </c>
      <c r="E102" s="278">
        <f t="shared" si="2"/>
        <v>100</v>
      </c>
      <c r="F102" s="311"/>
      <c r="G102" s="61"/>
      <c r="H102" s="61"/>
      <c r="I102" s="61"/>
      <c r="J102" s="61"/>
      <c r="K102" s="61"/>
    </row>
    <row r="103" spans="1:11" s="62" customFormat="1" ht="40.5" x14ac:dyDescent="0.25">
      <c r="A103" s="282" t="s">
        <v>177</v>
      </c>
      <c r="B103" s="283" t="s">
        <v>178</v>
      </c>
      <c r="C103" s="277">
        <v>6282.3</v>
      </c>
      <c r="D103" s="277">
        <v>6282.3</v>
      </c>
      <c r="E103" s="278">
        <f t="shared" si="2"/>
        <v>100</v>
      </c>
      <c r="F103" s="311"/>
      <c r="G103" s="61"/>
      <c r="H103" s="61"/>
      <c r="I103" s="61"/>
      <c r="J103" s="61"/>
      <c r="K103" s="61"/>
    </row>
    <row r="104" spans="1:11" s="62" customFormat="1" ht="27" x14ac:dyDescent="0.25">
      <c r="A104" s="282" t="s">
        <v>179</v>
      </c>
      <c r="B104" s="283" t="s">
        <v>180</v>
      </c>
      <c r="C104" s="277">
        <v>44184</v>
      </c>
      <c r="D104" s="277">
        <v>44184</v>
      </c>
      <c r="E104" s="278">
        <f t="shared" si="2"/>
        <v>100</v>
      </c>
      <c r="F104" s="311"/>
      <c r="G104" s="61"/>
      <c r="H104" s="61"/>
      <c r="I104" s="61"/>
      <c r="J104" s="61"/>
      <c r="K104" s="61"/>
    </row>
    <row r="105" spans="1:11" s="62" customFormat="1" ht="54" x14ac:dyDescent="0.25">
      <c r="A105" s="282" t="s">
        <v>1398</v>
      </c>
      <c r="B105" s="283" t="s">
        <v>1386</v>
      </c>
      <c r="C105" s="277">
        <v>2658081.7000000002</v>
      </c>
      <c r="D105" s="277">
        <v>2653641.5241999999</v>
      </c>
      <c r="E105" s="278">
        <f t="shared" si="2"/>
        <v>99.832955631122985</v>
      </c>
      <c r="F105" s="311"/>
      <c r="G105" s="61"/>
      <c r="H105" s="61"/>
      <c r="I105" s="61"/>
      <c r="J105" s="61"/>
      <c r="K105" s="61"/>
    </row>
    <row r="106" spans="1:11" s="62" customFormat="1" ht="27" x14ac:dyDescent="0.25">
      <c r="A106" s="282" t="s">
        <v>181</v>
      </c>
      <c r="B106" s="283" t="s">
        <v>182</v>
      </c>
      <c r="C106" s="277">
        <v>174891</v>
      </c>
      <c r="D106" s="277">
        <v>174891</v>
      </c>
      <c r="E106" s="278">
        <f t="shared" si="2"/>
        <v>100</v>
      </c>
      <c r="F106" s="311"/>
      <c r="G106" s="61"/>
      <c r="H106" s="61"/>
      <c r="I106" s="61"/>
      <c r="J106" s="61"/>
      <c r="K106" s="61"/>
    </row>
    <row r="107" spans="1:11" s="62" customFormat="1" ht="40.5" x14ac:dyDescent="0.25">
      <c r="A107" s="282" t="s">
        <v>183</v>
      </c>
      <c r="B107" s="283" t="s">
        <v>184</v>
      </c>
      <c r="C107" s="277">
        <v>70319.8</v>
      </c>
      <c r="D107" s="277">
        <v>70319.8</v>
      </c>
      <c r="E107" s="278">
        <f t="shared" si="2"/>
        <v>100</v>
      </c>
      <c r="F107" s="311"/>
      <c r="G107" s="61"/>
      <c r="H107" s="61"/>
      <c r="I107" s="61"/>
      <c r="J107" s="61"/>
      <c r="K107" s="61"/>
    </row>
    <row r="108" spans="1:11" s="62" customFormat="1" ht="40.5" x14ac:dyDescent="0.25">
      <c r="A108" s="282" t="s">
        <v>185</v>
      </c>
      <c r="B108" s="283" t="s">
        <v>186</v>
      </c>
      <c r="C108" s="277">
        <v>90367.9</v>
      </c>
      <c r="D108" s="277">
        <v>90344.942060000001</v>
      </c>
      <c r="E108" s="278">
        <f t="shared" si="2"/>
        <v>99.974595027659163</v>
      </c>
      <c r="F108" s="311"/>
      <c r="G108" s="61"/>
      <c r="H108" s="61"/>
      <c r="I108" s="61"/>
      <c r="J108" s="61"/>
      <c r="K108" s="61"/>
    </row>
    <row r="109" spans="1:11" s="62" customFormat="1" ht="27" x14ac:dyDescent="0.25">
      <c r="A109" s="282" t="s">
        <v>1399</v>
      </c>
      <c r="B109" s="283" t="s">
        <v>1387</v>
      </c>
      <c r="C109" s="277">
        <v>77991.899999999994</v>
      </c>
      <c r="D109" s="277">
        <v>77991.899999999994</v>
      </c>
      <c r="E109" s="278">
        <f t="shared" si="2"/>
        <v>100</v>
      </c>
      <c r="F109" s="311"/>
      <c r="G109" s="61"/>
      <c r="H109" s="61"/>
      <c r="I109" s="61"/>
      <c r="J109" s="61"/>
      <c r="K109" s="61"/>
    </row>
    <row r="110" spans="1:11" s="62" customFormat="1" ht="40.5" x14ac:dyDescent="0.25">
      <c r="A110" s="282" t="s">
        <v>187</v>
      </c>
      <c r="B110" s="283" t="s">
        <v>188</v>
      </c>
      <c r="C110" s="277">
        <v>6198.5</v>
      </c>
      <c r="D110" s="277">
        <v>6198.5</v>
      </c>
      <c r="E110" s="278">
        <f t="shared" si="2"/>
        <v>100</v>
      </c>
      <c r="F110" s="311"/>
      <c r="G110" s="61"/>
      <c r="H110" s="61"/>
      <c r="I110" s="61"/>
      <c r="J110" s="61"/>
      <c r="K110" s="61"/>
    </row>
    <row r="111" spans="1:11" s="62" customFormat="1" ht="40.5" x14ac:dyDescent="0.25">
      <c r="A111" s="282" t="s">
        <v>1733</v>
      </c>
      <c r="B111" s="283" t="s">
        <v>1758</v>
      </c>
      <c r="C111" s="277">
        <v>11061.5</v>
      </c>
      <c r="D111" s="277">
        <v>11061.5</v>
      </c>
      <c r="E111" s="278">
        <f t="shared" si="2"/>
        <v>100</v>
      </c>
      <c r="F111" s="311"/>
      <c r="G111" s="61"/>
      <c r="H111" s="61"/>
      <c r="I111" s="61"/>
      <c r="J111" s="61"/>
      <c r="K111" s="61"/>
    </row>
    <row r="112" spans="1:11" s="62" customFormat="1" ht="27" x14ac:dyDescent="0.25">
      <c r="A112" s="282" t="s">
        <v>189</v>
      </c>
      <c r="B112" s="283" t="s">
        <v>190</v>
      </c>
      <c r="C112" s="277">
        <v>41756.300000000003</v>
      </c>
      <c r="D112" s="277">
        <v>41756.300000000003</v>
      </c>
      <c r="E112" s="278">
        <f t="shared" si="2"/>
        <v>100</v>
      </c>
      <c r="F112" s="311"/>
      <c r="G112" s="61"/>
      <c r="H112" s="61"/>
      <c r="I112" s="61"/>
      <c r="J112" s="61"/>
      <c r="K112" s="61"/>
    </row>
    <row r="113" spans="1:11" s="62" customFormat="1" ht="40.5" x14ac:dyDescent="0.25">
      <c r="A113" s="282" t="s">
        <v>191</v>
      </c>
      <c r="B113" s="283" t="s">
        <v>192</v>
      </c>
      <c r="C113" s="277">
        <v>234698.8</v>
      </c>
      <c r="D113" s="277">
        <v>234698.8</v>
      </c>
      <c r="E113" s="278">
        <f t="shared" si="2"/>
        <v>100</v>
      </c>
      <c r="F113" s="311"/>
      <c r="G113" s="61"/>
      <c r="H113" s="61"/>
      <c r="I113" s="61"/>
      <c r="J113" s="61"/>
      <c r="K113" s="61"/>
    </row>
    <row r="114" spans="1:11" s="62" customFormat="1" ht="40.5" x14ac:dyDescent="0.25">
      <c r="A114" s="282" t="s">
        <v>1734</v>
      </c>
      <c r="B114" s="283" t="s">
        <v>1759</v>
      </c>
      <c r="C114" s="277">
        <v>59835.6</v>
      </c>
      <c r="D114" s="277">
        <v>0</v>
      </c>
      <c r="E114" s="278">
        <f t="shared" si="2"/>
        <v>0</v>
      </c>
      <c r="F114" s="311"/>
      <c r="G114" s="61"/>
      <c r="H114" s="61"/>
      <c r="I114" s="61"/>
      <c r="J114" s="61"/>
      <c r="K114" s="61"/>
    </row>
    <row r="115" spans="1:11" s="62" customFormat="1" ht="67.5" x14ac:dyDescent="0.25">
      <c r="A115" s="282" t="s">
        <v>193</v>
      </c>
      <c r="B115" s="283" t="s">
        <v>194</v>
      </c>
      <c r="C115" s="277">
        <v>42085.2</v>
      </c>
      <c r="D115" s="277">
        <v>41517.522119999994</v>
      </c>
      <c r="E115" s="278">
        <f t="shared" si="2"/>
        <v>98.651122294773458</v>
      </c>
      <c r="F115" s="311"/>
      <c r="G115" s="61"/>
      <c r="H115" s="61"/>
      <c r="I115" s="61"/>
      <c r="J115" s="61"/>
      <c r="K115" s="61"/>
    </row>
    <row r="116" spans="1:11" s="62" customFormat="1" ht="27" x14ac:dyDescent="0.25">
      <c r="A116" s="282" t="s">
        <v>195</v>
      </c>
      <c r="B116" s="283" t="s">
        <v>196</v>
      </c>
      <c r="C116" s="277">
        <v>195140.8</v>
      </c>
      <c r="D116" s="277">
        <v>195140.8</v>
      </c>
      <c r="E116" s="278">
        <f t="shared" si="2"/>
        <v>100</v>
      </c>
      <c r="F116" s="311"/>
      <c r="G116" s="61"/>
      <c r="H116" s="61"/>
      <c r="I116" s="61"/>
      <c r="J116" s="61"/>
      <c r="K116" s="61"/>
    </row>
    <row r="117" spans="1:11" s="62" customFormat="1" ht="27" x14ac:dyDescent="0.25">
      <c r="A117" s="282" t="s">
        <v>197</v>
      </c>
      <c r="B117" s="283" t="s">
        <v>198</v>
      </c>
      <c r="C117" s="277">
        <v>100000</v>
      </c>
      <c r="D117" s="277">
        <v>100000</v>
      </c>
      <c r="E117" s="340">
        <f t="shared" si="2"/>
        <v>100</v>
      </c>
      <c r="F117" s="311"/>
      <c r="G117" s="61"/>
      <c r="H117" s="61"/>
      <c r="I117" s="61"/>
      <c r="J117" s="61"/>
      <c r="K117" s="61"/>
    </row>
    <row r="118" spans="1:11" s="62" customFormat="1" ht="40.5" x14ac:dyDescent="0.25">
      <c r="A118" s="282" t="s">
        <v>1735</v>
      </c>
      <c r="B118" s="283" t="s">
        <v>1760</v>
      </c>
      <c r="C118" s="277">
        <v>16361.8</v>
      </c>
      <c r="D118" s="277">
        <v>16361.8</v>
      </c>
      <c r="E118" s="340">
        <f t="shared" si="2"/>
        <v>100</v>
      </c>
      <c r="F118" s="311"/>
      <c r="G118" s="61"/>
      <c r="H118" s="61"/>
      <c r="I118" s="61"/>
      <c r="J118" s="61"/>
      <c r="K118" s="61"/>
    </row>
    <row r="119" spans="1:11" s="62" customFormat="1" ht="27" x14ac:dyDescent="0.25">
      <c r="A119" s="282" t="s">
        <v>199</v>
      </c>
      <c r="B119" s="283" t="s">
        <v>200</v>
      </c>
      <c r="C119" s="277">
        <v>48802.5</v>
      </c>
      <c r="D119" s="277">
        <v>49207.07834</v>
      </c>
      <c r="E119" s="340">
        <f t="shared" si="2"/>
        <v>100.82901150555811</v>
      </c>
      <c r="F119" s="311"/>
      <c r="G119" s="61"/>
      <c r="H119" s="61"/>
      <c r="I119" s="61"/>
      <c r="J119" s="61"/>
      <c r="K119" s="61"/>
    </row>
    <row r="120" spans="1:11" s="62" customFormat="1" ht="54" x14ac:dyDescent="0.25">
      <c r="A120" s="282" t="s">
        <v>201</v>
      </c>
      <c r="B120" s="283" t="s">
        <v>202</v>
      </c>
      <c r="C120" s="277">
        <v>22278.6</v>
      </c>
      <c r="D120" s="277">
        <v>22278.6</v>
      </c>
      <c r="E120" s="340">
        <f t="shared" si="2"/>
        <v>100</v>
      </c>
      <c r="F120" s="311"/>
      <c r="G120" s="61"/>
      <c r="H120" s="61"/>
      <c r="I120" s="61"/>
      <c r="J120" s="61"/>
      <c r="K120" s="61"/>
    </row>
    <row r="121" spans="1:11" s="62" customFormat="1" ht="27" x14ac:dyDescent="0.25">
      <c r="A121" s="282" t="s">
        <v>1736</v>
      </c>
      <c r="B121" s="283" t="s">
        <v>1761</v>
      </c>
      <c r="C121" s="277">
        <v>5025</v>
      </c>
      <c r="D121" s="277">
        <v>5025</v>
      </c>
      <c r="E121" s="340">
        <f t="shared" si="2"/>
        <v>100</v>
      </c>
      <c r="F121" s="311"/>
      <c r="G121" s="61"/>
      <c r="H121" s="61"/>
      <c r="I121" s="61"/>
      <c r="J121" s="61"/>
      <c r="K121" s="61"/>
    </row>
    <row r="122" spans="1:11" s="62" customFormat="1" ht="40.5" x14ac:dyDescent="0.25">
      <c r="A122" s="282" t="s">
        <v>1400</v>
      </c>
      <c r="B122" s="283" t="s">
        <v>1388</v>
      </c>
      <c r="C122" s="277">
        <v>120972.6</v>
      </c>
      <c r="D122" s="277">
        <v>120972.6</v>
      </c>
      <c r="E122" s="340">
        <f t="shared" si="2"/>
        <v>100</v>
      </c>
      <c r="F122" s="311"/>
      <c r="G122" s="61"/>
      <c r="H122" s="61"/>
      <c r="I122" s="61"/>
      <c r="J122" s="61"/>
      <c r="K122" s="61"/>
    </row>
    <row r="123" spans="1:11" s="62" customFormat="1" ht="27" x14ac:dyDescent="0.25">
      <c r="A123" s="282" t="s">
        <v>1401</v>
      </c>
      <c r="B123" s="283" t="s">
        <v>1389</v>
      </c>
      <c r="C123" s="277">
        <v>567933.4</v>
      </c>
      <c r="D123" s="277">
        <v>567385.70019</v>
      </c>
      <c r="E123" s="340">
        <f t="shared" si="2"/>
        <v>99.903562669496111</v>
      </c>
      <c r="F123" s="311"/>
      <c r="G123" s="61"/>
      <c r="H123" s="61"/>
      <c r="I123" s="61"/>
      <c r="J123" s="61"/>
      <c r="K123" s="61"/>
    </row>
    <row r="124" spans="1:11" s="62" customFormat="1" ht="54" x14ac:dyDescent="0.25">
      <c r="A124" s="282" t="s">
        <v>1402</v>
      </c>
      <c r="B124" s="283" t="s">
        <v>1390</v>
      </c>
      <c r="C124" s="277">
        <v>36827.199999999997</v>
      </c>
      <c r="D124" s="277">
        <v>36827.199999999997</v>
      </c>
      <c r="E124" s="340">
        <f t="shared" si="2"/>
        <v>100</v>
      </c>
      <c r="F124" s="311"/>
      <c r="G124" s="61"/>
      <c r="H124" s="61"/>
      <c r="I124" s="61"/>
      <c r="J124" s="61"/>
      <c r="K124" s="61"/>
    </row>
    <row r="125" spans="1:11" s="62" customFormat="1" ht="67.5" x14ac:dyDescent="0.25">
      <c r="A125" s="282" t="s">
        <v>1737</v>
      </c>
      <c r="B125" s="283" t="s">
        <v>1762</v>
      </c>
      <c r="C125" s="277">
        <v>86754.016799999998</v>
      </c>
      <c r="D125" s="277">
        <v>86754.016799999998</v>
      </c>
      <c r="E125" s="340">
        <f t="shared" si="2"/>
        <v>100</v>
      </c>
      <c r="F125" s="311"/>
      <c r="G125" s="61"/>
      <c r="H125" s="61"/>
      <c r="I125" s="61"/>
      <c r="J125" s="61"/>
      <c r="K125" s="61"/>
    </row>
    <row r="126" spans="1:11" s="62" customFormat="1" ht="54" x14ac:dyDescent="0.25">
      <c r="A126" s="282" t="s">
        <v>1738</v>
      </c>
      <c r="B126" s="283" t="s">
        <v>1763</v>
      </c>
      <c r="C126" s="277">
        <v>16242.5</v>
      </c>
      <c r="D126" s="277">
        <v>16242.5</v>
      </c>
      <c r="E126" s="340">
        <f t="shared" si="2"/>
        <v>100</v>
      </c>
      <c r="F126" s="311"/>
      <c r="G126" s="61"/>
      <c r="H126" s="61"/>
      <c r="I126" s="61"/>
      <c r="J126" s="61"/>
      <c r="K126" s="61"/>
    </row>
    <row r="127" spans="1:11" s="62" customFormat="1" ht="81" x14ac:dyDescent="0.25">
      <c r="A127" s="282" t="s">
        <v>203</v>
      </c>
      <c r="B127" s="283" t="s">
        <v>204</v>
      </c>
      <c r="C127" s="277">
        <v>578633.69999999995</v>
      </c>
      <c r="D127" s="277">
        <v>578633.69999999995</v>
      </c>
      <c r="E127" s="340">
        <f t="shared" ref="E127:E130" si="3">+D127/C127*100</f>
        <v>100</v>
      </c>
      <c r="F127" s="311"/>
      <c r="G127" s="61"/>
      <c r="H127" s="61"/>
      <c r="I127" s="61"/>
      <c r="J127" s="61"/>
      <c r="K127" s="61"/>
    </row>
    <row r="128" spans="1:11" s="62" customFormat="1" ht="81" x14ac:dyDescent="0.25">
      <c r="A128" s="282" t="s">
        <v>1739</v>
      </c>
      <c r="B128" s="283" t="s">
        <v>1764</v>
      </c>
      <c r="C128" s="277">
        <v>229300.8</v>
      </c>
      <c r="D128" s="277">
        <v>222552.83734999999</v>
      </c>
      <c r="E128" s="340">
        <f t="shared" si="3"/>
        <v>97.057156952788645</v>
      </c>
      <c r="F128" s="311"/>
      <c r="G128" s="61"/>
      <c r="H128" s="61"/>
      <c r="I128" s="61"/>
      <c r="J128" s="61"/>
      <c r="K128" s="61"/>
    </row>
    <row r="129" spans="1:11" s="62" customFormat="1" ht="54" x14ac:dyDescent="0.25">
      <c r="A129" s="282" t="s">
        <v>1740</v>
      </c>
      <c r="B129" s="283" t="s">
        <v>1765</v>
      </c>
      <c r="C129" s="277">
        <v>313503.90000000002</v>
      </c>
      <c r="D129" s="277">
        <v>313098.72717999999</v>
      </c>
      <c r="E129" s="340">
        <f t="shared" si="3"/>
        <v>99.870759878904209</v>
      </c>
      <c r="F129" s="311"/>
      <c r="G129" s="61"/>
      <c r="H129" s="61"/>
      <c r="I129" s="61"/>
      <c r="J129" s="61"/>
      <c r="K129" s="61"/>
    </row>
    <row r="130" spans="1:11" s="62" customFormat="1" x14ac:dyDescent="0.25">
      <c r="A130" s="282" t="s">
        <v>1741</v>
      </c>
      <c r="B130" s="283" t="s">
        <v>1766</v>
      </c>
      <c r="C130" s="277">
        <v>853.1</v>
      </c>
      <c r="D130" s="277">
        <v>749.8</v>
      </c>
      <c r="E130" s="340">
        <f t="shared" si="3"/>
        <v>87.891220255538613</v>
      </c>
      <c r="F130" s="311"/>
      <c r="G130" s="61"/>
      <c r="H130" s="61"/>
      <c r="I130" s="61"/>
      <c r="J130" s="61"/>
      <c r="K130" s="61"/>
    </row>
    <row r="131" spans="1:11" s="62" customFormat="1" x14ac:dyDescent="0.25">
      <c r="A131" s="272" t="s">
        <v>205</v>
      </c>
      <c r="B131" s="273" t="s">
        <v>206</v>
      </c>
      <c r="C131" s="274">
        <f>SUM(C132:C147)</f>
        <v>1520224.0560000001</v>
      </c>
      <c r="D131" s="274">
        <f>SUM(D132:D147)</f>
        <v>1485375.41916</v>
      </c>
      <c r="E131" s="341">
        <f>+D131/C131*100</f>
        <v>97.707664426012741</v>
      </c>
      <c r="F131" s="311"/>
      <c r="G131" s="61"/>
      <c r="H131" s="61"/>
      <c r="I131" s="61"/>
      <c r="J131" s="61"/>
      <c r="K131" s="61"/>
    </row>
    <row r="132" spans="1:11" s="62" customFormat="1" ht="40.5" x14ac:dyDescent="0.25">
      <c r="A132" s="250" t="s">
        <v>207</v>
      </c>
      <c r="B132" s="284" t="s">
        <v>1403</v>
      </c>
      <c r="C132" s="277">
        <v>26547.5</v>
      </c>
      <c r="D132" s="277">
        <v>25992.821339999999</v>
      </c>
      <c r="E132" s="340">
        <f>+D132/C132*100</f>
        <v>97.910618099632728</v>
      </c>
      <c r="F132" s="311"/>
      <c r="G132" s="61"/>
      <c r="H132" s="61"/>
      <c r="I132" s="61"/>
      <c r="J132" s="61"/>
      <c r="K132" s="61"/>
    </row>
    <row r="133" spans="1:11" s="62" customFormat="1" ht="54" x14ac:dyDescent="0.25">
      <c r="A133" s="250" t="s">
        <v>208</v>
      </c>
      <c r="B133" s="284" t="s">
        <v>209</v>
      </c>
      <c r="C133" s="277">
        <v>630.1</v>
      </c>
      <c r="D133" s="277">
        <v>630.1</v>
      </c>
      <c r="E133" s="340">
        <f t="shared" ref="E133:E147" si="4">+D133/C133*100</f>
        <v>100</v>
      </c>
      <c r="F133" s="311"/>
      <c r="G133" s="61"/>
      <c r="H133" s="61"/>
      <c r="I133" s="61"/>
      <c r="J133" s="61"/>
      <c r="K133" s="61"/>
    </row>
    <row r="134" spans="1:11" s="62" customFormat="1" ht="27" x14ac:dyDescent="0.25">
      <c r="A134" s="250" t="s">
        <v>210</v>
      </c>
      <c r="B134" s="284" t="s">
        <v>211</v>
      </c>
      <c r="C134" s="277">
        <v>5801.1</v>
      </c>
      <c r="D134" s="277">
        <v>5801.0950000000003</v>
      </c>
      <c r="E134" s="340">
        <f t="shared" si="4"/>
        <v>99.999913809449922</v>
      </c>
      <c r="F134" s="311"/>
      <c r="G134" s="61"/>
      <c r="H134" s="61"/>
      <c r="I134" s="61"/>
      <c r="J134" s="61"/>
      <c r="K134" s="61"/>
    </row>
    <row r="135" spans="1:11" s="63" customFormat="1" ht="27" x14ac:dyDescent="0.25">
      <c r="A135" s="250" t="s">
        <v>212</v>
      </c>
      <c r="B135" s="284" t="s">
        <v>213</v>
      </c>
      <c r="C135" s="277">
        <v>244431.2</v>
      </c>
      <c r="D135" s="277">
        <v>244431.2</v>
      </c>
      <c r="E135" s="340">
        <f t="shared" si="4"/>
        <v>100</v>
      </c>
      <c r="F135" s="312"/>
      <c r="G135" s="311"/>
      <c r="H135" s="311"/>
      <c r="I135" s="311"/>
      <c r="J135" s="311"/>
      <c r="K135" s="311"/>
    </row>
    <row r="136" spans="1:11" s="63" customFormat="1" ht="54" x14ac:dyDescent="0.25">
      <c r="A136" s="250" t="s">
        <v>214</v>
      </c>
      <c r="B136" s="284" t="s">
        <v>1768</v>
      </c>
      <c r="C136" s="277">
        <v>13819.2</v>
      </c>
      <c r="D136" s="277">
        <v>6056.1540000000005</v>
      </c>
      <c r="E136" s="340">
        <f t="shared" si="4"/>
        <v>43.824201111497047</v>
      </c>
      <c r="F136" s="312"/>
      <c r="G136" s="311"/>
      <c r="H136" s="311"/>
      <c r="I136" s="311"/>
      <c r="J136" s="311"/>
      <c r="K136" s="311"/>
    </row>
    <row r="137" spans="1:11" s="62" customFormat="1" ht="67.5" x14ac:dyDescent="0.25">
      <c r="A137" s="250" t="s">
        <v>215</v>
      </c>
      <c r="B137" s="284" t="s">
        <v>1769</v>
      </c>
      <c r="C137" s="277">
        <v>70727.399999999994</v>
      </c>
      <c r="D137" s="277">
        <v>44317.546000000002</v>
      </c>
      <c r="E137" s="340">
        <f t="shared" si="4"/>
        <v>62.65965665357416</v>
      </c>
      <c r="F137" s="311"/>
      <c r="G137" s="61"/>
      <c r="H137" s="61"/>
      <c r="I137" s="61"/>
      <c r="J137" s="61"/>
      <c r="K137" s="61"/>
    </row>
    <row r="138" spans="1:11" s="62" customFormat="1" ht="54" x14ac:dyDescent="0.25">
      <c r="A138" s="250" t="s">
        <v>216</v>
      </c>
      <c r="B138" s="284" t="s">
        <v>217</v>
      </c>
      <c r="C138" s="277">
        <v>7300.6559999999999</v>
      </c>
      <c r="D138" s="277">
        <v>7300.6559999999999</v>
      </c>
      <c r="E138" s="340">
        <f t="shared" si="4"/>
        <v>100</v>
      </c>
      <c r="F138" s="311"/>
      <c r="G138" s="61"/>
      <c r="H138" s="61"/>
      <c r="I138" s="61"/>
      <c r="J138" s="61"/>
      <c r="K138" s="61"/>
    </row>
    <row r="139" spans="1:11" s="62" customFormat="1" ht="67.5" x14ac:dyDescent="0.25">
      <c r="A139" s="250" t="s">
        <v>218</v>
      </c>
      <c r="B139" s="284" t="s">
        <v>219</v>
      </c>
      <c r="C139" s="277">
        <v>119.4</v>
      </c>
      <c r="D139" s="277">
        <v>0</v>
      </c>
      <c r="E139" s="340">
        <f t="shared" si="4"/>
        <v>0</v>
      </c>
      <c r="F139" s="311"/>
      <c r="G139" s="61"/>
      <c r="H139" s="61"/>
      <c r="I139" s="61"/>
      <c r="J139" s="61"/>
      <c r="K139" s="61"/>
    </row>
    <row r="140" spans="1:11" s="62" customFormat="1" ht="27" x14ac:dyDescent="0.25">
      <c r="A140" s="250" t="s">
        <v>220</v>
      </c>
      <c r="B140" s="284" t="s">
        <v>221</v>
      </c>
      <c r="C140" s="277">
        <v>194711.6</v>
      </c>
      <c r="D140" s="277">
        <v>194711.6</v>
      </c>
      <c r="E140" s="340">
        <f t="shared" si="4"/>
        <v>100</v>
      </c>
      <c r="F140" s="311"/>
      <c r="G140" s="61"/>
      <c r="H140" s="61"/>
      <c r="I140" s="61"/>
      <c r="J140" s="61"/>
      <c r="K140" s="61"/>
    </row>
    <row r="141" spans="1:11" s="62" customFormat="1" ht="67.5" x14ac:dyDescent="0.25">
      <c r="A141" s="250" t="s">
        <v>222</v>
      </c>
      <c r="B141" s="284" t="s">
        <v>223</v>
      </c>
      <c r="C141" s="277">
        <v>316920.40000000002</v>
      </c>
      <c r="D141" s="277">
        <v>316920.39357000001</v>
      </c>
      <c r="E141" s="340">
        <f t="shared" si="4"/>
        <v>99.999997971099361</v>
      </c>
      <c r="F141" s="311"/>
      <c r="G141" s="61"/>
      <c r="H141" s="61"/>
      <c r="I141" s="61"/>
      <c r="J141" s="61"/>
      <c r="K141" s="61"/>
    </row>
    <row r="142" spans="1:11" s="62" customFormat="1" ht="27" x14ac:dyDescent="0.25">
      <c r="A142" s="250" t="s">
        <v>1405</v>
      </c>
      <c r="B142" s="284" t="s">
        <v>1404</v>
      </c>
      <c r="C142" s="277">
        <v>325103.40000000002</v>
      </c>
      <c r="D142" s="277">
        <v>325103.40000000002</v>
      </c>
      <c r="E142" s="340">
        <f t="shared" si="4"/>
        <v>100</v>
      </c>
      <c r="F142" s="311"/>
      <c r="G142" s="61"/>
      <c r="H142" s="61"/>
      <c r="I142" s="61"/>
      <c r="J142" s="61"/>
      <c r="K142" s="61"/>
    </row>
    <row r="143" spans="1:11" s="62" customFormat="1" ht="27" x14ac:dyDescent="0.25">
      <c r="A143" s="250" t="s">
        <v>224</v>
      </c>
      <c r="B143" s="284" t="s">
        <v>225</v>
      </c>
      <c r="C143" s="277">
        <v>40399.199999999997</v>
      </c>
      <c r="D143" s="277">
        <v>40399.199999999997</v>
      </c>
      <c r="E143" s="340">
        <f t="shared" si="4"/>
        <v>100</v>
      </c>
      <c r="F143" s="311"/>
      <c r="G143" s="61"/>
      <c r="H143" s="61"/>
      <c r="I143" s="61"/>
      <c r="J143" s="61"/>
      <c r="K143" s="61"/>
    </row>
    <row r="144" spans="1:11" s="62" customFormat="1" ht="27" x14ac:dyDescent="0.25">
      <c r="A144" s="250" t="s">
        <v>1767</v>
      </c>
      <c r="B144" s="284" t="s">
        <v>1770</v>
      </c>
      <c r="C144" s="277">
        <v>82.2</v>
      </c>
      <c r="D144" s="277">
        <v>82.2</v>
      </c>
      <c r="E144" s="340">
        <f t="shared" si="4"/>
        <v>100</v>
      </c>
      <c r="F144" s="311"/>
      <c r="G144" s="61"/>
      <c r="H144" s="61"/>
      <c r="I144" s="61"/>
      <c r="J144" s="61"/>
      <c r="K144" s="61"/>
    </row>
    <row r="145" spans="1:11" s="62" customFormat="1" ht="67.5" x14ac:dyDescent="0.25">
      <c r="A145" s="250" t="s">
        <v>226</v>
      </c>
      <c r="B145" s="284" t="s">
        <v>227</v>
      </c>
      <c r="C145" s="277">
        <v>27636.400000000001</v>
      </c>
      <c r="D145" s="277">
        <v>27636.400000000001</v>
      </c>
      <c r="E145" s="340">
        <f t="shared" si="4"/>
        <v>100</v>
      </c>
      <c r="F145" s="311"/>
      <c r="G145" s="61"/>
      <c r="H145" s="61"/>
      <c r="I145" s="61"/>
      <c r="J145" s="61"/>
      <c r="K145" s="61"/>
    </row>
    <row r="146" spans="1:11" s="62" customFormat="1" ht="81" x14ac:dyDescent="0.25">
      <c r="A146" s="250" t="s">
        <v>228</v>
      </c>
      <c r="B146" s="284" t="s">
        <v>229</v>
      </c>
      <c r="C146" s="277">
        <v>184720.1</v>
      </c>
      <c r="D146" s="277">
        <v>184720.1</v>
      </c>
      <c r="E146" s="340">
        <f t="shared" si="4"/>
        <v>100</v>
      </c>
      <c r="F146" s="312"/>
      <c r="G146" s="61"/>
      <c r="H146" s="61"/>
      <c r="I146" s="61"/>
      <c r="J146" s="61"/>
      <c r="K146" s="61"/>
    </row>
    <row r="147" spans="1:11" s="62" customFormat="1" ht="27" x14ac:dyDescent="0.25">
      <c r="A147" s="250" t="s">
        <v>230</v>
      </c>
      <c r="B147" s="284" t="s">
        <v>231</v>
      </c>
      <c r="C147" s="277">
        <v>61274.2</v>
      </c>
      <c r="D147" s="277">
        <v>61272.553249999997</v>
      </c>
      <c r="E147" s="340">
        <f t="shared" si="4"/>
        <v>99.997312490411943</v>
      </c>
      <c r="F147" s="61"/>
      <c r="G147" s="61"/>
      <c r="H147" s="61"/>
      <c r="I147" s="61"/>
      <c r="J147" s="61"/>
      <c r="K147" s="61"/>
    </row>
    <row r="148" spans="1:11" s="62" customFormat="1" ht="18" customHeight="1" x14ac:dyDescent="0.25">
      <c r="A148" s="272" t="s">
        <v>232</v>
      </c>
      <c r="B148" s="285" t="s">
        <v>233</v>
      </c>
      <c r="C148" s="274">
        <f>SUM(C149:C169)</f>
        <v>6242040.4012399996</v>
      </c>
      <c r="D148" s="274">
        <f>SUM(D149:D169)</f>
        <v>6238228.2989400001</v>
      </c>
      <c r="E148" s="341">
        <f>+D148/C148*100</f>
        <v>99.938928586568551</v>
      </c>
      <c r="F148" s="61"/>
      <c r="G148" s="61"/>
      <c r="H148" s="61"/>
      <c r="I148" s="61"/>
      <c r="J148" s="61"/>
      <c r="K148" s="61"/>
    </row>
    <row r="149" spans="1:11" s="62" customFormat="1" ht="40.5" x14ac:dyDescent="0.25">
      <c r="A149" s="250" t="s">
        <v>234</v>
      </c>
      <c r="B149" s="286" t="s">
        <v>235</v>
      </c>
      <c r="C149" s="277">
        <v>20567.343260000001</v>
      </c>
      <c r="D149" s="277">
        <v>18970.925850000003</v>
      </c>
      <c r="E149" s="340">
        <f>+D149/C149*100</f>
        <v>92.238096141932147</v>
      </c>
      <c r="F149" s="61"/>
      <c r="G149" s="61"/>
      <c r="H149" s="61"/>
      <c r="I149" s="61"/>
      <c r="J149" s="61"/>
      <c r="K149" s="61"/>
    </row>
    <row r="150" spans="1:11" s="55" customFormat="1" ht="48" customHeight="1" x14ac:dyDescent="0.2">
      <c r="A150" s="282" t="s">
        <v>236</v>
      </c>
      <c r="B150" s="287" t="s">
        <v>237</v>
      </c>
      <c r="C150" s="277">
        <v>11088.947279999998</v>
      </c>
      <c r="D150" s="277">
        <v>10521.58864</v>
      </c>
      <c r="E150" s="340">
        <f t="shared" ref="E150:E169" si="5">+D150/C150*100</f>
        <v>94.883566260403413</v>
      </c>
      <c r="F150" s="309"/>
      <c r="G150" s="309"/>
      <c r="H150" s="309"/>
      <c r="I150" s="309"/>
      <c r="J150" s="309"/>
      <c r="K150" s="309"/>
    </row>
    <row r="151" spans="1:11" s="55" customFormat="1" ht="40.5" x14ac:dyDescent="0.2">
      <c r="A151" s="282" t="s">
        <v>238</v>
      </c>
      <c r="B151" s="287" t="s">
        <v>239</v>
      </c>
      <c r="C151" s="277">
        <v>53278.8</v>
      </c>
      <c r="D151" s="277">
        <v>53278.8</v>
      </c>
      <c r="E151" s="340">
        <f t="shared" si="5"/>
        <v>100</v>
      </c>
      <c r="F151" s="309"/>
      <c r="G151" s="309"/>
      <c r="H151" s="309"/>
      <c r="I151" s="309"/>
      <c r="J151" s="309"/>
      <c r="K151" s="309"/>
    </row>
    <row r="152" spans="1:11" s="55" customFormat="1" ht="54" x14ac:dyDescent="0.2">
      <c r="A152" s="282" t="s">
        <v>240</v>
      </c>
      <c r="B152" s="287" t="s">
        <v>241</v>
      </c>
      <c r="C152" s="277">
        <v>12491.5</v>
      </c>
      <c r="D152" s="277">
        <v>12491.472659999999</v>
      </c>
      <c r="E152" s="340">
        <f t="shared" si="5"/>
        <v>99.999781131169186</v>
      </c>
      <c r="F152" s="309"/>
      <c r="G152" s="309"/>
      <c r="H152" s="309"/>
      <c r="I152" s="309"/>
      <c r="J152" s="309"/>
      <c r="K152" s="309"/>
    </row>
    <row r="153" spans="1:11" s="55" customFormat="1" ht="40.5" x14ac:dyDescent="0.2">
      <c r="A153" s="250" t="s">
        <v>242</v>
      </c>
      <c r="B153" s="284" t="s">
        <v>243</v>
      </c>
      <c r="C153" s="277">
        <v>19984.900000000001</v>
      </c>
      <c r="D153" s="277">
        <v>19984.900000000001</v>
      </c>
      <c r="E153" s="340">
        <f t="shared" si="5"/>
        <v>100</v>
      </c>
      <c r="F153" s="309"/>
      <c r="G153" s="309"/>
      <c r="H153" s="309"/>
      <c r="I153" s="309"/>
      <c r="J153" s="309"/>
      <c r="K153" s="309"/>
    </row>
    <row r="154" spans="1:11" s="55" customFormat="1" ht="162" x14ac:dyDescent="0.2">
      <c r="A154" s="282" t="s">
        <v>244</v>
      </c>
      <c r="B154" s="287" t="s">
        <v>245</v>
      </c>
      <c r="C154" s="277">
        <v>622.70000000000005</v>
      </c>
      <c r="D154" s="277">
        <v>622.70000000000005</v>
      </c>
      <c r="E154" s="340">
        <f t="shared" si="5"/>
        <v>100</v>
      </c>
      <c r="F154" s="309"/>
      <c r="G154" s="309"/>
      <c r="H154" s="309"/>
      <c r="I154" s="309"/>
      <c r="J154" s="309"/>
      <c r="K154" s="309"/>
    </row>
    <row r="155" spans="1:11" s="55" customFormat="1" ht="54" x14ac:dyDescent="0.2">
      <c r="A155" s="282" t="s">
        <v>1771</v>
      </c>
      <c r="B155" s="287" t="s">
        <v>1774</v>
      </c>
      <c r="C155" s="277">
        <v>1469.2</v>
      </c>
      <c r="D155" s="277">
        <v>1465.42443</v>
      </c>
      <c r="E155" s="340">
        <f t="shared" si="5"/>
        <v>99.743018649605233</v>
      </c>
      <c r="F155" s="309"/>
      <c r="G155" s="309"/>
      <c r="H155" s="309"/>
      <c r="I155" s="309"/>
      <c r="J155" s="309"/>
      <c r="K155" s="309"/>
    </row>
    <row r="156" spans="1:11" s="55" customFormat="1" ht="54" x14ac:dyDescent="0.2">
      <c r="A156" s="282" t="s">
        <v>1772</v>
      </c>
      <c r="B156" s="287" t="s">
        <v>1775</v>
      </c>
      <c r="C156" s="277">
        <v>29671.4</v>
      </c>
      <c r="D156" s="277">
        <v>29671.4</v>
      </c>
      <c r="E156" s="340">
        <f t="shared" si="5"/>
        <v>100</v>
      </c>
      <c r="F156" s="309"/>
      <c r="G156" s="309"/>
      <c r="H156" s="309"/>
      <c r="I156" s="309"/>
      <c r="J156" s="309"/>
      <c r="K156" s="309"/>
    </row>
    <row r="157" spans="1:11" s="55" customFormat="1" ht="94.5" x14ac:dyDescent="0.2">
      <c r="A157" s="282" t="s">
        <v>246</v>
      </c>
      <c r="B157" s="287" t="s">
        <v>1776</v>
      </c>
      <c r="C157" s="277">
        <v>539609.80000000005</v>
      </c>
      <c r="D157" s="277">
        <v>538988.38127999997</v>
      </c>
      <c r="E157" s="340">
        <f t="shared" si="5"/>
        <v>99.884839244950683</v>
      </c>
      <c r="F157" s="309"/>
      <c r="G157" s="309"/>
      <c r="H157" s="309"/>
      <c r="I157" s="309"/>
      <c r="J157" s="309"/>
      <c r="K157" s="309"/>
    </row>
    <row r="158" spans="1:11" s="55" customFormat="1" ht="54" x14ac:dyDescent="0.2">
      <c r="A158" s="282" t="s">
        <v>247</v>
      </c>
      <c r="B158" s="287" t="s">
        <v>248</v>
      </c>
      <c r="C158" s="277">
        <v>1003264.1</v>
      </c>
      <c r="D158" s="277">
        <v>1002241.12123</v>
      </c>
      <c r="E158" s="340">
        <f t="shared" si="5"/>
        <v>99.898034947129091</v>
      </c>
      <c r="F158" s="309"/>
      <c r="G158" s="309"/>
      <c r="H158" s="309"/>
      <c r="I158" s="309"/>
      <c r="J158" s="309"/>
      <c r="K158" s="309"/>
    </row>
    <row r="159" spans="1:11" s="55" customFormat="1" ht="121.5" x14ac:dyDescent="0.2">
      <c r="A159" s="282" t="s">
        <v>1409</v>
      </c>
      <c r="B159" s="287" t="s">
        <v>1406</v>
      </c>
      <c r="C159" s="277">
        <v>50112.3</v>
      </c>
      <c r="D159" s="277">
        <v>50112.3</v>
      </c>
      <c r="E159" s="340">
        <f t="shared" si="5"/>
        <v>100</v>
      </c>
      <c r="F159" s="309"/>
      <c r="G159" s="309"/>
      <c r="H159" s="309"/>
      <c r="I159" s="309"/>
      <c r="J159" s="309"/>
      <c r="K159" s="309"/>
    </row>
    <row r="160" spans="1:11" s="55" customFormat="1" ht="67.5" x14ac:dyDescent="0.2">
      <c r="A160" s="282" t="s">
        <v>1410</v>
      </c>
      <c r="B160" s="287" t="s">
        <v>1777</v>
      </c>
      <c r="C160" s="277">
        <v>3304</v>
      </c>
      <c r="D160" s="277">
        <v>3304</v>
      </c>
      <c r="E160" s="340">
        <f t="shared" si="5"/>
        <v>100</v>
      </c>
      <c r="F160" s="309"/>
      <c r="G160" s="309"/>
      <c r="H160" s="309"/>
      <c r="I160" s="309"/>
      <c r="J160" s="309"/>
      <c r="K160" s="309"/>
    </row>
    <row r="161" spans="1:11" s="55" customFormat="1" ht="40.5" x14ac:dyDescent="0.2">
      <c r="A161" s="282" t="s">
        <v>1773</v>
      </c>
      <c r="B161" s="287" t="s">
        <v>1778</v>
      </c>
      <c r="C161" s="277">
        <v>55540.9</v>
      </c>
      <c r="D161" s="277">
        <v>55540.9</v>
      </c>
      <c r="E161" s="340">
        <f t="shared" si="5"/>
        <v>100</v>
      </c>
      <c r="F161" s="309"/>
      <c r="G161" s="309"/>
      <c r="H161" s="309"/>
      <c r="I161" s="309"/>
      <c r="J161" s="309"/>
      <c r="K161" s="309"/>
    </row>
    <row r="162" spans="1:11" s="55" customFormat="1" ht="67.5" x14ac:dyDescent="0.2">
      <c r="A162" s="282" t="s">
        <v>1411</v>
      </c>
      <c r="B162" s="287" t="s">
        <v>1407</v>
      </c>
      <c r="C162" s="277">
        <v>70000</v>
      </c>
      <c r="D162" s="277">
        <v>70000</v>
      </c>
      <c r="E162" s="340">
        <f t="shared" si="5"/>
        <v>100</v>
      </c>
      <c r="F162" s="309"/>
      <c r="G162" s="309"/>
      <c r="H162" s="309"/>
      <c r="I162" s="309"/>
      <c r="J162" s="309"/>
      <c r="K162" s="309"/>
    </row>
    <row r="163" spans="1:11" s="55" customFormat="1" ht="40.5" x14ac:dyDescent="0.2">
      <c r="A163" s="282" t="s">
        <v>249</v>
      </c>
      <c r="B163" s="287" t="s">
        <v>250</v>
      </c>
      <c r="C163" s="277">
        <v>20000</v>
      </c>
      <c r="D163" s="277">
        <v>20000</v>
      </c>
      <c r="E163" s="340">
        <f t="shared" si="5"/>
        <v>100</v>
      </c>
      <c r="F163" s="309"/>
      <c r="G163" s="309"/>
      <c r="H163" s="309"/>
      <c r="I163" s="309"/>
      <c r="J163" s="309"/>
      <c r="K163" s="309"/>
    </row>
    <row r="164" spans="1:11" s="55" customFormat="1" ht="54" x14ac:dyDescent="0.2">
      <c r="A164" s="282" t="s">
        <v>251</v>
      </c>
      <c r="B164" s="287" t="s">
        <v>252</v>
      </c>
      <c r="C164" s="277">
        <v>26</v>
      </c>
      <c r="D164" s="277">
        <v>26</v>
      </c>
      <c r="E164" s="340">
        <f t="shared" si="5"/>
        <v>100</v>
      </c>
      <c r="F164" s="309"/>
      <c r="G164" s="309"/>
      <c r="H164" s="309"/>
      <c r="I164" s="309"/>
      <c r="J164" s="309"/>
      <c r="K164" s="309"/>
    </row>
    <row r="165" spans="1:11" s="55" customFormat="1" ht="54" x14ac:dyDescent="0.2">
      <c r="A165" s="282" t="s">
        <v>1412</v>
      </c>
      <c r="B165" s="287" t="s">
        <v>1779</v>
      </c>
      <c r="C165" s="277">
        <v>140334.20000000001</v>
      </c>
      <c r="D165" s="277">
        <v>140334.20000000001</v>
      </c>
      <c r="E165" s="340">
        <f t="shared" si="5"/>
        <v>100</v>
      </c>
      <c r="F165" s="309"/>
      <c r="G165" s="309"/>
      <c r="H165" s="309"/>
      <c r="I165" s="309"/>
      <c r="J165" s="309"/>
      <c r="K165" s="309"/>
    </row>
    <row r="166" spans="1:11" s="55" customFormat="1" ht="40.5" x14ac:dyDescent="0.2">
      <c r="A166" s="282" t="s">
        <v>253</v>
      </c>
      <c r="B166" s="287" t="s">
        <v>254</v>
      </c>
      <c r="C166" s="277">
        <v>4000000</v>
      </c>
      <c r="D166" s="277">
        <v>4000000</v>
      </c>
      <c r="E166" s="340">
        <f t="shared" si="5"/>
        <v>100</v>
      </c>
      <c r="F166" s="309"/>
      <c r="G166" s="309"/>
      <c r="H166" s="309"/>
      <c r="I166" s="309"/>
      <c r="J166" s="309"/>
      <c r="K166" s="309"/>
    </row>
    <row r="167" spans="1:11" s="55" customFormat="1" ht="54" x14ac:dyDescent="0.2">
      <c r="A167" s="282" t="s">
        <v>1413</v>
      </c>
      <c r="B167" s="287" t="s">
        <v>1408</v>
      </c>
      <c r="C167" s="277">
        <v>188162.9</v>
      </c>
      <c r="D167" s="277">
        <v>188162.9</v>
      </c>
      <c r="E167" s="340">
        <f t="shared" si="5"/>
        <v>100</v>
      </c>
      <c r="F167" s="309"/>
      <c r="G167" s="309"/>
      <c r="H167" s="309"/>
      <c r="I167" s="309"/>
      <c r="J167" s="309"/>
      <c r="K167" s="309"/>
    </row>
    <row r="168" spans="1:11" s="55" customFormat="1" ht="40.5" x14ac:dyDescent="0.2">
      <c r="A168" s="282" t="s">
        <v>255</v>
      </c>
      <c r="B168" s="287" t="s">
        <v>256</v>
      </c>
      <c r="C168" s="277">
        <v>9348.5</v>
      </c>
      <c r="D168" s="277">
        <v>9348.4279999999999</v>
      </c>
      <c r="E168" s="340">
        <f t="shared" si="5"/>
        <v>99.999229822966257</v>
      </c>
      <c r="F168" s="309"/>
      <c r="G168" s="309"/>
      <c r="H168" s="309"/>
      <c r="I168" s="309"/>
      <c r="J168" s="309"/>
      <c r="K168" s="309"/>
    </row>
    <row r="169" spans="1:11" s="55" customFormat="1" ht="27" x14ac:dyDescent="0.2">
      <c r="A169" s="282" t="s">
        <v>257</v>
      </c>
      <c r="B169" s="287" t="s">
        <v>258</v>
      </c>
      <c r="C169" s="277">
        <v>13162.910699999999</v>
      </c>
      <c r="D169" s="277">
        <v>13162.85685</v>
      </c>
      <c r="E169" s="340">
        <f t="shared" si="5"/>
        <v>99.999590895955876</v>
      </c>
      <c r="F169" s="309"/>
      <c r="G169" s="309"/>
      <c r="H169" s="309"/>
      <c r="I169" s="309"/>
      <c r="J169" s="309"/>
      <c r="K169" s="309"/>
    </row>
    <row r="170" spans="1:11" s="55" customFormat="1" ht="27" x14ac:dyDescent="0.2">
      <c r="A170" s="288" t="s">
        <v>259</v>
      </c>
      <c r="B170" s="289" t="s">
        <v>260</v>
      </c>
      <c r="C170" s="270">
        <f>SUM(C171:C172)</f>
        <v>161100.97882000002</v>
      </c>
      <c r="D170" s="270">
        <f>SUM(D171:D172)</f>
        <v>156753.08055000001</v>
      </c>
      <c r="E170" s="342">
        <f t="shared" ref="E170:E176" si="6">+D170/C170*100</f>
        <v>97.301134790212558</v>
      </c>
      <c r="F170" s="309"/>
      <c r="G170" s="309"/>
      <c r="H170" s="309"/>
      <c r="I170" s="309"/>
      <c r="J170" s="309"/>
      <c r="K170" s="309"/>
    </row>
    <row r="171" spans="1:11" s="55" customFormat="1" ht="81" x14ac:dyDescent="0.25">
      <c r="A171" s="282" t="s">
        <v>261</v>
      </c>
      <c r="B171" s="287" t="s">
        <v>1781</v>
      </c>
      <c r="C171" s="290">
        <v>43700.978820000004</v>
      </c>
      <c r="D171" s="290">
        <v>39353.080549999999</v>
      </c>
      <c r="E171" s="343">
        <f t="shared" si="6"/>
        <v>90.050798889634564</v>
      </c>
      <c r="F171" s="58"/>
      <c r="G171" s="58"/>
      <c r="H171" s="58"/>
      <c r="I171" s="58"/>
      <c r="J171" s="309"/>
      <c r="K171" s="309"/>
    </row>
    <row r="172" spans="1:11" s="55" customFormat="1" ht="54" x14ac:dyDescent="0.25">
      <c r="A172" s="282" t="s">
        <v>1780</v>
      </c>
      <c r="B172" s="287" t="s">
        <v>1782</v>
      </c>
      <c r="C172" s="290">
        <v>117400</v>
      </c>
      <c r="D172" s="290">
        <v>117400</v>
      </c>
      <c r="E172" s="343">
        <f t="shared" si="6"/>
        <v>100</v>
      </c>
      <c r="F172" s="58"/>
      <c r="G172" s="58"/>
      <c r="H172" s="58"/>
      <c r="I172" s="58"/>
      <c r="J172" s="309"/>
      <c r="K172" s="309"/>
    </row>
    <row r="173" spans="1:11" s="55" customFormat="1" ht="27" x14ac:dyDescent="0.25">
      <c r="A173" s="288" t="s">
        <v>262</v>
      </c>
      <c r="B173" s="289" t="s">
        <v>263</v>
      </c>
      <c r="C173" s="270">
        <f>+C174</f>
        <v>22798.596000000001</v>
      </c>
      <c r="D173" s="270">
        <f>+D174</f>
        <v>22798.545999999998</v>
      </c>
      <c r="E173" s="342">
        <f t="shared" si="6"/>
        <v>99.999780688249388</v>
      </c>
      <c r="F173" s="58"/>
      <c r="G173" s="58"/>
      <c r="H173" s="58"/>
      <c r="I173" s="58"/>
      <c r="J173" s="309"/>
      <c r="K173" s="309"/>
    </row>
    <row r="174" spans="1:11" s="55" customFormat="1" ht="27" x14ac:dyDescent="0.25">
      <c r="A174" s="282" t="s">
        <v>264</v>
      </c>
      <c r="B174" s="287" t="s">
        <v>265</v>
      </c>
      <c r="C174" s="290">
        <v>22798.596000000001</v>
      </c>
      <c r="D174" s="290">
        <v>22798.545999999998</v>
      </c>
      <c r="E174" s="343">
        <f t="shared" si="6"/>
        <v>99.999780688249388</v>
      </c>
      <c r="F174" s="58"/>
      <c r="G174" s="58"/>
      <c r="H174" s="58"/>
      <c r="I174" s="58"/>
      <c r="J174" s="309"/>
      <c r="K174" s="309"/>
    </row>
    <row r="175" spans="1:11" s="55" customFormat="1" x14ac:dyDescent="0.25">
      <c r="A175" s="288" t="s">
        <v>1414</v>
      </c>
      <c r="B175" s="55" t="s">
        <v>1415</v>
      </c>
      <c r="C175" s="270">
        <f>+C176</f>
        <v>240000</v>
      </c>
      <c r="D175" s="270">
        <f>+D176</f>
        <v>240000</v>
      </c>
      <c r="E175" s="342">
        <f t="shared" si="6"/>
        <v>100</v>
      </c>
      <c r="F175" s="58"/>
      <c r="G175" s="58"/>
      <c r="H175" s="58"/>
      <c r="I175" s="58"/>
      <c r="J175" s="309"/>
      <c r="K175" s="309"/>
    </row>
    <row r="176" spans="1:11" s="55" customFormat="1" ht="27" x14ac:dyDescent="0.25">
      <c r="A176" s="282" t="s">
        <v>1783</v>
      </c>
      <c r="B176" s="287" t="s">
        <v>1784</v>
      </c>
      <c r="C176" s="290">
        <v>240000</v>
      </c>
      <c r="D176" s="290">
        <v>240000</v>
      </c>
      <c r="E176" s="343">
        <f t="shared" si="6"/>
        <v>100</v>
      </c>
      <c r="F176" s="58"/>
      <c r="G176" s="58"/>
      <c r="H176" s="58"/>
      <c r="I176" s="58"/>
      <c r="J176" s="309"/>
      <c r="K176" s="309"/>
    </row>
    <row r="177" spans="1:11" s="55" customFormat="1" ht="81" x14ac:dyDescent="0.25">
      <c r="A177" s="288" t="s">
        <v>266</v>
      </c>
      <c r="B177" s="289" t="s">
        <v>267</v>
      </c>
      <c r="C177" s="292">
        <f>SUM(C178:C187)</f>
        <v>25362.532160000002</v>
      </c>
      <c r="D177" s="292">
        <f>SUM(D178:D187)</f>
        <v>26865.597070000003</v>
      </c>
      <c r="E177" s="342">
        <f>+D177/C177*100</f>
        <v>105.92632037100196</v>
      </c>
      <c r="F177" s="58"/>
      <c r="G177" s="58"/>
      <c r="H177" s="58"/>
      <c r="I177" s="58"/>
      <c r="J177" s="309"/>
      <c r="K177" s="309"/>
    </row>
    <row r="178" spans="1:11" s="55" customFormat="1" ht="40.5" x14ac:dyDescent="0.2">
      <c r="A178" s="282" t="s">
        <v>1418</v>
      </c>
      <c r="B178" s="287" t="s">
        <v>1416</v>
      </c>
      <c r="C178" s="290">
        <v>5.3562700000000003</v>
      </c>
      <c r="D178" s="290">
        <v>5.3562700000000003</v>
      </c>
      <c r="E178" s="343">
        <f>+D178/C178*100</f>
        <v>100</v>
      </c>
      <c r="F178" s="309"/>
      <c r="G178" s="309"/>
      <c r="H178" s="309"/>
      <c r="I178" s="309"/>
      <c r="J178" s="309"/>
      <c r="K178" s="309"/>
    </row>
    <row r="179" spans="1:11" s="55" customFormat="1" ht="54" x14ac:dyDescent="0.2">
      <c r="A179" s="282" t="s">
        <v>1785</v>
      </c>
      <c r="B179" s="287" t="s">
        <v>1787</v>
      </c>
      <c r="C179" s="290">
        <v>2155.1817700000001</v>
      </c>
      <c r="D179" s="290">
        <v>2155.1817700000001</v>
      </c>
      <c r="E179" s="343">
        <f t="shared" ref="E179:E187" si="7">+D179/C179*100</f>
        <v>100</v>
      </c>
      <c r="F179" s="309"/>
      <c r="G179" s="309"/>
      <c r="H179" s="309"/>
      <c r="I179" s="309"/>
      <c r="J179" s="309"/>
      <c r="K179" s="309"/>
    </row>
    <row r="180" spans="1:11" s="55" customFormat="1" ht="67.5" x14ac:dyDescent="0.2">
      <c r="A180" s="282" t="s">
        <v>1419</v>
      </c>
      <c r="B180" s="287" t="s">
        <v>1417</v>
      </c>
      <c r="C180" s="290">
        <v>70.190780000000004</v>
      </c>
      <c r="D180" s="290">
        <v>72.397600000000011</v>
      </c>
      <c r="E180" s="343">
        <f t="shared" si="7"/>
        <v>103.1440311676263</v>
      </c>
      <c r="F180" s="309"/>
      <c r="G180" s="309"/>
      <c r="H180" s="309"/>
      <c r="I180" s="309"/>
      <c r="J180" s="309"/>
      <c r="K180" s="309"/>
    </row>
    <row r="181" spans="1:11" s="55" customFormat="1" ht="54" x14ac:dyDescent="0.2">
      <c r="A181" s="282" t="s">
        <v>1786</v>
      </c>
      <c r="B181" s="287" t="s">
        <v>1788</v>
      </c>
      <c r="C181" s="290">
        <v>45.367449999999998</v>
      </c>
      <c r="D181" s="290">
        <v>45.367449999999998</v>
      </c>
      <c r="E181" s="343">
        <f t="shared" si="7"/>
        <v>100</v>
      </c>
      <c r="F181" s="309"/>
      <c r="G181" s="309"/>
      <c r="H181" s="309"/>
      <c r="I181" s="309"/>
      <c r="J181" s="309"/>
      <c r="K181" s="309"/>
    </row>
    <row r="182" spans="1:11" s="55" customFormat="1" ht="40.5" x14ac:dyDescent="0.2">
      <c r="A182" s="282" t="s">
        <v>268</v>
      </c>
      <c r="B182" s="287" t="s">
        <v>269</v>
      </c>
      <c r="C182" s="290">
        <v>17.058540000000001</v>
      </c>
      <c r="D182" s="290">
        <v>17.058540000000001</v>
      </c>
      <c r="E182" s="343">
        <f t="shared" si="7"/>
        <v>100</v>
      </c>
      <c r="F182" s="309"/>
      <c r="G182" s="309"/>
      <c r="H182" s="309"/>
      <c r="I182" s="309"/>
      <c r="J182" s="309"/>
      <c r="K182" s="309"/>
    </row>
    <row r="183" spans="1:11" s="55" customFormat="1" ht="54" x14ac:dyDescent="0.2">
      <c r="A183" s="282" t="s">
        <v>270</v>
      </c>
      <c r="B183" s="287" t="s">
        <v>271</v>
      </c>
      <c r="C183" s="290">
        <v>302.39607000000001</v>
      </c>
      <c r="D183" s="290">
        <v>363.00243999999998</v>
      </c>
      <c r="E183" s="343">
        <f t="shared" si="7"/>
        <v>120.04204948827541</v>
      </c>
      <c r="F183" s="309"/>
      <c r="G183" s="309"/>
      <c r="H183" s="309"/>
      <c r="I183" s="309"/>
      <c r="J183" s="309"/>
      <c r="K183" s="309"/>
    </row>
    <row r="184" spans="1:11" s="55" customFormat="1" ht="121.5" x14ac:dyDescent="0.2">
      <c r="A184" s="282" t="s">
        <v>272</v>
      </c>
      <c r="B184" s="287" t="s">
        <v>1789</v>
      </c>
      <c r="C184" s="290">
        <v>68.637149999999991</v>
      </c>
      <c r="D184" s="290">
        <v>68.637149999999991</v>
      </c>
      <c r="E184" s="343">
        <f t="shared" si="7"/>
        <v>100</v>
      </c>
      <c r="F184" s="309"/>
      <c r="G184" s="309"/>
      <c r="H184" s="309"/>
      <c r="I184" s="309"/>
      <c r="J184" s="309"/>
      <c r="K184" s="309"/>
    </row>
    <row r="185" spans="1:11" s="55" customFormat="1" ht="67.5" x14ac:dyDescent="0.2">
      <c r="A185" s="282" t="s">
        <v>273</v>
      </c>
      <c r="B185" s="287" t="s">
        <v>274</v>
      </c>
      <c r="C185" s="290">
        <v>75.932910000000007</v>
      </c>
      <c r="D185" s="290">
        <v>89.279990000000012</v>
      </c>
      <c r="E185" s="343">
        <f t="shared" si="7"/>
        <v>117.57746410614318</v>
      </c>
      <c r="F185" s="309"/>
      <c r="G185" s="309"/>
      <c r="H185" s="309"/>
      <c r="I185" s="309"/>
      <c r="J185" s="309"/>
      <c r="K185" s="309"/>
    </row>
    <row r="186" spans="1:11" s="55" customFormat="1" ht="67.5" x14ac:dyDescent="0.2">
      <c r="A186" s="282" t="s">
        <v>275</v>
      </c>
      <c r="B186" s="287" t="s">
        <v>276</v>
      </c>
      <c r="C186" s="290">
        <v>10.582600000000001</v>
      </c>
      <c r="D186" s="290">
        <v>10.582600000000001</v>
      </c>
      <c r="E186" s="343">
        <f t="shared" si="7"/>
        <v>100</v>
      </c>
      <c r="F186" s="309"/>
      <c r="G186" s="309"/>
      <c r="H186" s="309"/>
      <c r="I186" s="309"/>
      <c r="J186" s="309"/>
      <c r="K186" s="309"/>
    </row>
    <row r="187" spans="1:11" s="55" customFormat="1" ht="54" x14ac:dyDescent="0.2">
      <c r="A187" s="282" t="s">
        <v>277</v>
      </c>
      <c r="B187" s="287" t="s">
        <v>278</v>
      </c>
      <c r="C187" s="290">
        <v>22611.82862</v>
      </c>
      <c r="D187" s="290">
        <v>24038.733260000001</v>
      </c>
      <c r="E187" s="343">
        <f t="shared" si="7"/>
        <v>106.31043452513128</v>
      </c>
      <c r="F187" s="309"/>
      <c r="G187" s="309"/>
      <c r="H187" s="309"/>
      <c r="I187" s="309"/>
      <c r="J187" s="309"/>
      <c r="K187" s="309"/>
    </row>
    <row r="188" spans="1:11" ht="40.5" x14ac:dyDescent="0.25">
      <c r="A188" s="288" t="s">
        <v>279</v>
      </c>
      <c r="B188" s="289" t="s">
        <v>280</v>
      </c>
      <c r="C188" s="292">
        <f>SUM(C189:C212)</f>
        <v>-8234.1690799999997</v>
      </c>
      <c r="D188" s="292">
        <f>SUM(D189:D212)</f>
        <v>-16594.400360000003</v>
      </c>
      <c r="E188" s="342">
        <f>+D188/C188*100</f>
        <v>201.53096443339007</v>
      </c>
    </row>
    <row r="189" spans="1:11" ht="54" x14ac:dyDescent="0.25">
      <c r="A189" s="282" t="s">
        <v>281</v>
      </c>
      <c r="B189" s="287" t="s">
        <v>282</v>
      </c>
      <c r="C189" s="277">
        <v>-139.34817000000001</v>
      </c>
      <c r="D189" s="277">
        <v>-1322.59131</v>
      </c>
      <c r="E189" s="343">
        <f>+D189/C189*100</f>
        <v>949.12714677200279</v>
      </c>
    </row>
    <row r="190" spans="1:11" ht="54" x14ac:dyDescent="0.25">
      <c r="A190" s="282" t="s">
        <v>1425</v>
      </c>
      <c r="B190" s="287" t="s">
        <v>1420</v>
      </c>
      <c r="C190" s="277">
        <v>-69.488869999999991</v>
      </c>
      <c r="D190" s="277">
        <v>-69.488869999999991</v>
      </c>
      <c r="E190" s="343">
        <f t="shared" ref="E190:E212" si="8">+D190/C190*100</f>
        <v>100</v>
      </c>
    </row>
    <row r="191" spans="1:11" ht="81" x14ac:dyDescent="0.25">
      <c r="A191" s="282" t="s">
        <v>1790</v>
      </c>
      <c r="B191" s="287" t="s">
        <v>1799</v>
      </c>
      <c r="C191" s="277">
        <v>-3.8029899999999999</v>
      </c>
      <c r="D191" s="277">
        <v>-3.8029899999999999</v>
      </c>
      <c r="E191" s="343">
        <f t="shared" si="8"/>
        <v>100</v>
      </c>
    </row>
    <row r="192" spans="1:11" ht="54" x14ac:dyDescent="0.25">
      <c r="A192" s="282" t="s">
        <v>1426</v>
      </c>
      <c r="B192" s="287" t="s">
        <v>1421</v>
      </c>
      <c r="C192" s="277">
        <v>-506.11503000000005</v>
      </c>
      <c r="D192" s="277">
        <v>-506.11503000000005</v>
      </c>
      <c r="E192" s="343">
        <f t="shared" si="8"/>
        <v>100</v>
      </c>
    </row>
    <row r="193" spans="1:5" ht="67.5" x14ac:dyDescent="0.25">
      <c r="A193" s="282" t="s">
        <v>1791</v>
      </c>
      <c r="B193" s="287" t="s">
        <v>1800</v>
      </c>
      <c r="C193" s="277">
        <v>0</v>
      </c>
      <c r="D193" s="277">
        <v>-990</v>
      </c>
      <c r="E193" s="343"/>
    </row>
    <row r="194" spans="1:5" ht="40.5" x14ac:dyDescent="0.25">
      <c r="A194" s="282" t="s">
        <v>283</v>
      </c>
      <c r="B194" s="287" t="s">
        <v>284</v>
      </c>
      <c r="C194" s="277">
        <v>-513.55430999999999</v>
      </c>
      <c r="D194" s="277">
        <v>-739.70974000000001</v>
      </c>
      <c r="E194" s="343">
        <f t="shared" si="8"/>
        <v>144.03729568543588</v>
      </c>
    </row>
    <row r="195" spans="1:5" ht="54" x14ac:dyDescent="0.25">
      <c r="A195" s="282" t="s">
        <v>1792</v>
      </c>
      <c r="B195" s="287" t="s">
        <v>1801</v>
      </c>
      <c r="C195" s="277">
        <v>-2536.2345099999998</v>
      </c>
      <c r="D195" s="277">
        <v>-2536.2345099999998</v>
      </c>
      <c r="E195" s="343">
        <f t="shared" si="8"/>
        <v>100</v>
      </c>
    </row>
    <row r="196" spans="1:5" ht="54" x14ac:dyDescent="0.25">
      <c r="A196" s="282" t="s">
        <v>285</v>
      </c>
      <c r="B196" s="287" t="s">
        <v>286</v>
      </c>
      <c r="C196" s="277">
        <v>0</v>
      </c>
      <c r="D196" s="277">
        <v>-3834.9929999999999</v>
      </c>
      <c r="E196" s="343"/>
    </row>
    <row r="197" spans="1:5" ht="27" x14ac:dyDescent="0.25">
      <c r="A197" s="282" t="s">
        <v>1427</v>
      </c>
      <c r="B197" s="287" t="s">
        <v>1422</v>
      </c>
      <c r="C197" s="277">
        <v>-5.9384899999999998</v>
      </c>
      <c r="D197" s="277">
        <v>-5.9384899999999998</v>
      </c>
      <c r="E197" s="343">
        <f t="shared" si="8"/>
        <v>100</v>
      </c>
    </row>
    <row r="198" spans="1:5" ht="40.5" x14ac:dyDescent="0.25">
      <c r="A198" s="282" t="s">
        <v>1793</v>
      </c>
      <c r="B198" s="287" t="s">
        <v>1802</v>
      </c>
      <c r="C198" s="277">
        <v>-99.101759999999999</v>
      </c>
      <c r="D198" s="277">
        <v>-99.101759999999999</v>
      </c>
      <c r="E198" s="343">
        <f t="shared" si="8"/>
        <v>100</v>
      </c>
    </row>
    <row r="199" spans="1:5" ht="54" x14ac:dyDescent="0.25">
      <c r="A199" s="282" t="s">
        <v>1794</v>
      </c>
      <c r="B199" s="287" t="s">
        <v>1803</v>
      </c>
      <c r="C199" s="277">
        <v>0</v>
      </c>
      <c r="D199" s="277">
        <v>-738.75409000000002</v>
      </c>
      <c r="E199" s="343"/>
    </row>
    <row r="200" spans="1:5" ht="40.5" x14ac:dyDescent="0.25">
      <c r="A200" s="282" t="s">
        <v>1795</v>
      </c>
      <c r="B200" s="287" t="s">
        <v>1804</v>
      </c>
      <c r="C200" s="277">
        <v>-2162.45505</v>
      </c>
      <c r="D200" s="277">
        <v>-2162.45505</v>
      </c>
      <c r="E200" s="343">
        <f t="shared" si="8"/>
        <v>100</v>
      </c>
    </row>
    <row r="201" spans="1:5" ht="40.5" x14ac:dyDescent="0.25">
      <c r="A201" s="282" t="s">
        <v>1796</v>
      </c>
      <c r="B201" s="287" t="s">
        <v>1805</v>
      </c>
      <c r="C201" s="277">
        <v>-270.76002</v>
      </c>
      <c r="D201" s="277">
        <v>-270.76002</v>
      </c>
      <c r="E201" s="343">
        <f t="shared" si="8"/>
        <v>100</v>
      </c>
    </row>
    <row r="202" spans="1:5" ht="40.5" x14ac:dyDescent="0.25">
      <c r="A202" s="282" t="s">
        <v>287</v>
      </c>
      <c r="B202" s="287" t="s">
        <v>1423</v>
      </c>
      <c r="C202" s="277">
        <v>-45.367449999999998</v>
      </c>
      <c r="D202" s="277">
        <v>-45.367449999999998</v>
      </c>
      <c r="E202" s="343">
        <f t="shared" si="8"/>
        <v>100</v>
      </c>
    </row>
    <row r="203" spans="1:5" ht="40.5" x14ac:dyDescent="0.25">
      <c r="A203" s="282" t="s">
        <v>288</v>
      </c>
      <c r="B203" s="287" t="s">
        <v>289</v>
      </c>
      <c r="C203" s="277">
        <v>-17.058540000000001</v>
      </c>
      <c r="D203" s="277">
        <v>-17.058540000000001</v>
      </c>
      <c r="E203" s="343">
        <f t="shared" si="8"/>
        <v>100</v>
      </c>
    </row>
    <row r="204" spans="1:5" ht="54" x14ac:dyDescent="0.25">
      <c r="A204" s="282" t="s">
        <v>290</v>
      </c>
      <c r="B204" s="287" t="s">
        <v>291</v>
      </c>
      <c r="C204" s="277">
        <v>-944.01035000000002</v>
      </c>
      <c r="D204" s="277">
        <v>-1824.44352</v>
      </c>
      <c r="E204" s="343">
        <f t="shared" si="8"/>
        <v>193.26520307748746</v>
      </c>
    </row>
    <row r="205" spans="1:5" ht="40.5" x14ac:dyDescent="0.25">
      <c r="A205" s="282" t="s">
        <v>1797</v>
      </c>
      <c r="B205" s="287" t="s">
        <v>1806</v>
      </c>
      <c r="C205" s="277">
        <v>-3.3068400000000002</v>
      </c>
      <c r="D205" s="277">
        <v>-3.3068400000000002</v>
      </c>
      <c r="E205" s="343">
        <f t="shared" si="8"/>
        <v>100</v>
      </c>
    </row>
    <row r="206" spans="1:5" ht="108" x14ac:dyDescent="0.25">
      <c r="A206" s="282" t="s">
        <v>292</v>
      </c>
      <c r="B206" s="287" t="s">
        <v>1807</v>
      </c>
      <c r="C206" s="277">
        <v>-68.637149999999991</v>
      </c>
      <c r="D206" s="277">
        <v>-68.637149999999991</v>
      </c>
      <c r="E206" s="343">
        <f t="shared" si="8"/>
        <v>100</v>
      </c>
    </row>
    <row r="207" spans="1:5" ht="54" x14ac:dyDescent="0.25">
      <c r="A207" s="282" t="s">
        <v>293</v>
      </c>
      <c r="B207" s="287" t="s">
        <v>294</v>
      </c>
      <c r="C207" s="277">
        <v>-83.462479999999999</v>
      </c>
      <c r="D207" s="277">
        <v>-137.46033</v>
      </c>
      <c r="E207" s="343">
        <f t="shared" si="8"/>
        <v>164.69715493716456</v>
      </c>
    </row>
    <row r="208" spans="1:5" ht="40.5" x14ac:dyDescent="0.25">
      <c r="A208" s="282" t="s">
        <v>1428</v>
      </c>
      <c r="B208" s="287" t="s">
        <v>297</v>
      </c>
      <c r="C208" s="277">
        <v>0</v>
      </c>
      <c r="D208" s="277">
        <v>-452.21600000000001</v>
      </c>
      <c r="E208" s="343"/>
    </row>
    <row r="209" spans="1:6" ht="67.5" x14ac:dyDescent="0.25">
      <c r="A209" s="282" t="s">
        <v>1429</v>
      </c>
      <c r="B209" s="287" t="s">
        <v>1424</v>
      </c>
      <c r="C209" s="277">
        <v>-471.68690999999995</v>
      </c>
      <c r="D209" s="277">
        <v>-471.68690999999995</v>
      </c>
      <c r="E209" s="343">
        <f t="shared" si="8"/>
        <v>100</v>
      </c>
    </row>
    <row r="210" spans="1:6" ht="54" x14ac:dyDescent="0.25">
      <c r="A210" s="282" t="s">
        <v>295</v>
      </c>
      <c r="B210" s="287" t="s">
        <v>296</v>
      </c>
      <c r="C210" s="277">
        <v>-18.499200000000002</v>
      </c>
      <c r="D210" s="277">
        <v>-18.499200000000002</v>
      </c>
      <c r="E210" s="343">
        <f t="shared" si="8"/>
        <v>100</v>
      </c>
    </row>
    <row r="211" spans="1:6" ht="67.5" x14ac:dyDescent="0.25">
      <c r="A211" s="282" t="s">
        <v>1798</v>
      </c>
      <c r="B211" s="287" t="s">
        <v>1808</v>
      </c>
      <c r="C211" s="277">
        <v>-63.063000000000002</v>
      </c>
      <c r="D211" s="277">
        <v>-63.063000000000002</v>
      </c>
      <c r="E211" s="343">
        <f t="shared" si="8"/>
        <v>100</v>
      </c>
    </row>
    <row r="212" spans="1:6" ht="40.5" x14ac:dyDescent="0.25">
      <c r="A212" s="282" t="s">
        <v>298</v>
      </c>
      <c r="B212" s="287" t="s">
        <v>299</v>
      </c>
      <c r="C212" s="277">
        <v>-212.27795999999998</v>
      </c>
      <c r="D212" s="277">
        <v>-212.71655999999999</v>
      </c>
      <c r="E212" s="343">
        <f t="shared" si="8"/>
        <v>100.20661589172988</v>
      </c>
    </row>
    <row r="213" spans="1:6" x14ac:dyDescent="0.25">
      <c r="A213" s="282"/>
      <c r="B213" s="287"/>
      <c r="C213" s="277"/>
      <c r="D213" s="277"/>
      <c r="E213" s="291"/>
    </row>
    <row r="214" spans="1:6" x14ac:dyDescent="0.25">
      <c r="A214" s="246"/>
      <c r="B214" s="293" t="s">
        <v>300</v>
      </c>
      <c r="C214" s="294">
        <f>C53+C12</f>
        <v>57639059.054320008</v>
      </c>
      <c r="D214" s="294">
        <f>D53+D12</f>
        <v>57347232.972639993</v>
      </c>
      <c r="E214" s="295">
        <f>D214/C214*100</f>
        <v>99.493700822900337</v>
      </c>
    </row>
    <row r="215" spans="1:6" s="58" customFormat="1" x14ac:dyDescent="0.25">
      <c r="B215" s="301"/>
      <c r="C215" s="302"/>
      <c r="D215" s="302"/>
      <c r="E215" s="303"/>
    </row>
    <row r="216" spans="1:6" s="58" customFormat="1" x14ac:dyDescent="0.25">
      <c r="B216" s="301"/>
      <c r="C216" s="302"/>
      <c r="D216" s="302"/>
      <c r="E216" s="303"/>
    </row>
    <row r="217" spans="1:6" s="58" customFormat="1" x14ac:dyDescent="0.25">
      <c r="B217" s="301"/>
      <c r="C217" s="304"/>
      <c r="D217" s="304"/>
      <c r="E217" s="304"/>
      <c r="F217" s="304"/>
    </row>
    <row r="218" spans="1:6" s="58" customFormat="1" x14ac:dyDescent="0.25">
      <c r="B218" s="301"/>
      <c r="C218" s="304"/>
      <c r="D218" s="304"/>
      <c r="E218" s="304"/>
      <c r="F218" s="304"/>
    </row>
    <row r="219" spans="1:6" s="58" customFormat="1" x14ac:dyDescent="0.25">
      <c r="B219" s="301"/>
      <c r="C219" s="304"/>
      <c r="D219" s="304"/>
      <c r="E219" s="304"/>
      <c r="F219" s="304"/>
    </row>
    <row r="220" spans="1:6" s="58" customFormat="1" x14ac:dyDescent="0.25">
      <c r="B220" s="301"/>
      <c r="C220" s="304"/>
      <c r="D220" s="304"/>
      <c r="E220" s="304"/>
      <c r="F220" s="304"/>
    </row>
    <row r="221" spans="1:6" s="58" customFormat="1" x14ac:dyDescent="0.25">
      <c r="B221" s="301"/>
      <c r="C221" s="304"/>
      <c r="D221" s="304"/>
      <c r="E221" s="304"/>
      <c r="F221" s="304"/>
    </row>
    <row r="222" spans="1:6" s="58" customFormat="1" x14ac:dyDescent="0.25">
      <c r="B222" s="301"/>
      <c r="C222" s="304"/>
      <c r="D222" s="304"/>
      <c r="E222" s="304"/>
      <c r="F222" s="304"/>
    </row>
    <row r="223" spans="1:6" s="58" customFormat="1" x14ac:dyDescent="0.25">
      <c r="B223" s="301"/>
      <c r="C223" s="304"/>
      <c r="D223" s="304"/>
      <c r="E223" s="304"/>
      <c r="F223" s="304"/>
    </row>
    <row r="224" spans="1:6" s="58" customFormat="1" x14ac:dyDescent="0.25">
      <c r="B224" s="301"/>
      <c r="C224" s="304"/>
      <c r="D224" s="304"/>
      <c r="E224" s="304"/>
      <c r="F224" s="304"/>
    </row>
    <row r="225" spans="2:6" s="58" customFormat="1" x14ac:dyDescent="0.25">
      <c r="B225" s="301"/>
      <c r="C225" s="304"/>
      <c r="D225" s="304"/>
      <c r="E225" s="304"/>
      <c r="F225" s="304"/>
    </row>
    <row r="226" spans="2:6" x14ac:dyDescent="0.25">
      <c r="B226" s="64"/>
      <c r="C226" s="60"/>
      <c r="D226" s="60"/>
      <c r="E226" s="60"/>
      <c r="F226" s="304"/>
    </row>
    <row r="227" spans="2:6" x14ac:dyDescent="0.25">
      <c r="B227" s="64"/>
    </row>
    <row r="228" spans="2:6" x14ac:dyDescent="0.25">
      <c r="B228" s="64"/>
    </row>
    <row r="229" spans="2:6" x14ac:dyDescent="0.25">
      <c r="B229" s="64"/>
    </row>
    <row r="230" spans="2:6" x14ac:dyDescent="0.25">
      <c r="B230" s="64"/>
    </row>
    <row r="231" spans="2:6" x14ac:dyDescent="0.25">
      <c r="B231" s="64"/>
    </row>
    <row r="232" spans="2:6" x14ac:dyDescent="0.25">
      <c r="B232" s="64"/>
    </row>
    <row r="233" spans="2:6" x14ac:dyDescent="0.25">
      <c r="B233" s="64"/>
    </row>
    <row r="234" spans="2:6" x14ac:dyDescent="0.25">
      <c r="B234" s="64"/>
    </row>
    <row r="235" spans="2:6" x14ac:dyDescent="0.25">
      <c r="B235" s="64"/>
    </row>
    <row r="236" spans="2:6" x14ac:dyDescent="0.25">
      <c r="B236" s="64"/>
    </row>
    <row r="237" spans="2:6" x14ac:dyDescent="0.25">
      <c r="B237" s="64"/>
    </row>
    <row r="238" spans="2:6" x14ac:dyDescent="0.25">
      <c r="B238" s="64"/>
    </row>
    <row r="239" spans="2:6" x14ac:dyDescent="0.25">
      <c r="B239" s="64"/>
    </row>
    <row r="240" spans="2:6" x14ac:dyDescent="0.25">
      <c r="B240" s="64"/>
    </row>
    <row r="241" spans="2:2" x14ac:dyDescent="0.25">
      <c r="B241" s="64"/>
    </row>
    <row r="242" spans="2:2" x14ac:dyDescent="0.25">
      <c r="B242" s="64"/>
    </row>
    <row r="243" spans="2:2" x14ac:dyDescent="0.25">
      <c r="B243" s="64"/>
    </row>
    <row r="244" spans="2:2" x14ac:dyDescent="0.25">
      <c r="B244" s="64"/>
    </row>
    <row r="245" spans="2:2" x14ac:dyDescent="0.25">
      <c r="B245" s="64"/>
    </row>
    <row r="246" spans="2:2" x14ac:dyDescent="0.25">
      <c r="B246" s="64"/>
    </row>
    <row r="247" spans="2:2" x14ac:dyDescent="0.25">
      <c r="B247" s="64"/>
    </row>
    <row r="248" spans="2:2" x14ac:dyDescent="0.25">
      <c r="B248" s="64"/>
    </row>
    <row r="249" spans="2:2" x14ac:dyDescent="0.25">
      <c r="B249" s="64"/>
    </row>
    <row r="250" spans="2:2" x14ac:dyDescent="0.25">
      <c r="B250" s="64"/>
    </row>
    <row r="251" spans="2:2" x14ac:dyDescent="0.25">
      <c r="B251" s="64"/>
    </row>
    <row r="252" spans="2:2" x14ac:dyDescent="0.25">
      <c r="B252" s="64"/>
    </row>
    <row r="253" spans="2:2" x14ac:dyDescent="0.25">
      <c r="B253" s="64"/>
    </row>
    <row r="254" spans="2:2" x14ac:dyDescent="0.25">
      <c r="B254" s="64"/>
    </row>
    <row r="255" spans="2:2" x14ac:dyDescent="0.25">
      <c r="B255" s="64"/>
    </row>
    <row r="256" spans="2:2" x14ac:dyDescent="0.25">
      <c r="B256" s="64"/>
    </row>
    <row r="257" spans="2:2" x14ac:dyDescent="0.25">
      <c r="B257" s="64"/>
    </row>
    <row r="258" spans="2:2" x14ac:dyDescent="0.25">
      <c r="B258" s="64"/>
    </row>
    <row r="259" spans="2:2" x14ac:dyDescent="0.25">
      <c r="B259" s="64"/>
    </row>
    <row r="260" spans="2:2" x14ac:dyDescent="0.25">
      <c r="B260" s="64"/>
    </row>
    <row r="261" spans="2:2" x14ac:dyDescent="0.25">
      <c r="B261" s="64"/>
    </row>
    <row r="262" spans="2:2" x14ac:dyDescent="0.25">
      <c r="B262" s="64"/>
    </row>
    <row r="263" spans="2:2" x14ac:dyDescent="0.25">
      <c r="B263" s="64"/>
    </row>
    <row r="264" spans="2:2" x14ac:dyDescent="0.25">
      <c r="B264" s="64"/>
    </row>
    <row r="265" spans="2:2" x14ac:dyDescent="0.25">
      <c r="B265" s="64"/>
    </row>
    <row r="266" spans="2:2" x14ac:dyDescent="0.25">
      <c r="B266" s="64"/>
    </row>
    <row r="267" spans="2:2" x14ac:dyDescent="0.25">
      <c r="B267" s="64"/>
    </row>
    <row r="268" spans="2:2" x14ac:dyDescent="0.25">
      <c r="B268" s="64"/>
    </row>
    <row r="269" spans="2:2" x14ac:dyDescent="0.25">
      <c r="B269" s="64"/>
    </row>
    <row r="270" spans="2:2" x14ac:dyDescent="0.25">
      <c r="B270" s="64"/>
    </row>
    <row r="271" spans="2:2" x14ac:dyDescent="0.25">
      <c r="B271" s="64"/>
    </row>
    <row r="272" spans="2:2" x14ac:dyDescent="0.25">
      <c r="B272" s="64"/>
    </row>
    <row r="273" spans="2:2" x14ac:dyDescent="0.25">
      <c r="B273" s="64"/>
    </row>
    <row r="274" spans="2:2" x14ac:dyDescent="0.25">
      <c r="B274" s="64"/>
    </row>
    <row r="275" spans="2:2" x14ac:dyDescent="0.25">
      <c r="B275" s="64"/>
    </row>
    <row r="276" spans="2:2" x14ac:dyDescent="0.25">
      <c r="B276" s="64"/>
    </row>
    <row r="277" spans="2:2" x14ac:dyDescent="0.25">
      <c r="B277" s="64"/>
    </row>
    <row r="278" spans="2:2" x14ac:dyDescent="0.25">
      <c r="B278" s="64"/>
    </row>
    <row r="279" spans="2:2" x14ac:dyDescent="0.25">
      <c r="B279" s="64"/>
    </row>
    <row r="280" spans="2:2" x14ac:dyDescent="0.25">
      <c r="B280" s="64"/>
    </row>
    <row r="281" spans="2:2" x14ac:dyDescent="0.25">
      <c r="B281" s="64"/>
    </row>
    <row r="282" spans="2:2" x14ac:dyDescent="0.25">
      <c r="B282" s="64"/>
    </row>
    <row r="283" spans="2:2" x14ac:dyDescent="0.25">
      <c r="B283" s="64"/>
    </row>
    <row r="284" spans="2:2" x14ac:dyDescent="0.25">
      <c r="B284" s="64"/>
    </row>
    <row r="285" spans="2:2" x14ac:dyDescent="0.25">
      <c r="B285" s="64"/>
    </row>
    <row r="286" spans="2:2" x14ac:dyDescent="0.25">
      <c r="B286" s="64"/>
    </row>
    <row r="287" spans="2:2" x14ac:dyDescent="0.25">
      <c r="B287" s="64"/>
    </row>
    <row r="288" spans="2:2" x14ac:dyDescent="0.25">
      <c r="B288" s="64"/>
    </row>
    <row r="289" spans="2:2" x14ac:dyDescent="0.25">
      <c r="B289" s="64"/>
    </row>
    <row r="290" spans="2:2" x14ac:dyDescent="0.25">
      <c r="B290" s="64"/>
    </row>
    <row r="291" spans="2:2" x14ac:dyDescent="0.25">
      <c r="B291" s="64"/>
    </row>
    <row r="292" spans="2:2" x14ac:dyDescent="0.25">
      <c r="B292" s="64"/>
    </row>
    <row r="293" spans="2:2" x14ac:dyDescent="0.25">
      <c r="B293" s="64"/>
    </row>
    <row r="294" spans="2:2" x14ac:dyDescent="0.25">
      <c r="B294" s="64"/>
    </row>
    <row r="295" spans="2:2" x14ac:dyDescent="0.25">
      <c r="B295" s="64"/>
    </row>
    <row r="296" spans="2:2" x14ac:dyDescent="0.25">
      <c r="B296" s="64"/>
    </row>
    <row r="297" spans="2:2" x14ac:dyDescent="0.25">
      <c r="B297" s="64"/>
    </row>
    <row r="298" spans="2:2" x14ac:dyDescent="0.25">
      <c r="B298" s="64"/>
    </row>
    <row r="299" spans="2:2" x14ac:dyDescent="0.25">
      <c r="B299" s="64"/>
    </row>
    <row r="300" spans="2:2" x14ac:dyDescent="0.25">
      <c r="B300" s="64"/>
    </row>
    <row r="301" spans="2:2" x14ac:dyDescent="0.25">
      <c r="B301" s="64"/>
    </row>
    <row r="302" spans="2:2" x14ac:dyDescent="0.25">
      <c r="B302" s="64"/>
    </row>
    <row r="303" spans="2:2" x14ac:dyDescent="0.25">
      <c r="B303" s="64"/>
    </row>
    <row r="304" spans="2:2" x14ac:dyDescent="0.25">
      <c r="B304" s="64"/>
    </row>
    <row r="305" spans="2:2" x14ac:dyDescent="0.25">
      <c r="B305" s="64"/>
    </row>
    <row r="306" spans="2:2" x14ac:dyDescent="0.25">
      <c r="B306" s="64"/>
    </row>
    <row r="307" spans="2:2" x14ac:dyDescent="0.25">
      <c r="B307" s="64"/>
    </row>
    <row r="308" spans="2:2" x14ac:dyDescent="0.25">
      <c r="B308" s="64"/>
    </row>
    <row r="309" spans="2:2" x14ac:dyDescent="0.25">
      <c r="B309" s="64"/>
    </row>
    <row r="310" spans="2:2" x14ac:dyDescent="0.25">
      <c r="B310" s="64"/>
    </row>
    <row r="311" spans="2:2" x14ac:dyDescent="0.25">
      <c r="B311" s="64"/>
    </row>
    <row r="312" spans="2:2" x14ac:dyDescent="0.25">
      <c r="B312" s="64"/>
    </row>
    <row r="313" spans="2:2" x14ac:dyDescent="0.25">
      <c r="B313" s="64"/>
    </row>
    <row r="314" spans="2:2" x14ac:dyDescent="0.25">
      <c r="B314" s="64"/>
    </row>
    <row r="315" spans="2:2" x14ac:dyDescent="0.25">
      <c r="B315" s="64"/>
    </row>
    <row r="316" spans="2:2" x14ac:dyDescent="0.25">
      <c r="B316" s="64"/>
    </row>
    <row r="317" spans="2:2" x14ac:dyDescent="0.25">
      <c r="B317" s="64"/>
    </row>
    <row r="318" spans="2:2" x14ac:dyDescent="0.25">
      <c r="B318" s="64"/>
    </row>
    <row r="319" spans="2:2" x14ac:dyDescent="0.25">
      <c r="B319" s="64"/>
    </row>
    <row r="320" spans="2:2" x14ac:dyDescent="0.25">
      <c r="B320" s="64"/>
    </row>
    <row r="321" spans="2:2" x14ac:dyDescent="0.25">
      <c r="B321" s="64"/>
    </row>
    <row r="322" spans="2:2" x14ac:dyDescent="0.25">
      <c r="B322" s="64"/>
    </row>
    <row r="323" spans="2:2" x14ac:dyDescent="0.25">
      <c r="B323" s="64"/>
    </row>
    <row r="324" spans="2:2" x14ac:dyDescent="0.25">
      <c r="B324" s="64"/>
    </row>
    <row r="325" spans="2:2" x14ac:dyDescent="0.25">
      <c r="B325" s="64"/>
    </row>
    <row r="326" spans="2:2" x14ac:dyDescent="0.25">
      <c r="B326" s="64"/>
    </row>
    <row r="327" spans="2:2" x14ac:dyDescent="0.25">
      <c r="B327" s="64"/>
    </row>
    <row r="328" spans="2:2" x14ac:dyDescent="0.25">
      <c r="B328" s="64"/>
    </row>
    <row r="329" spans="2:2" x14ac:dyDescent="0.25">
      <c r="B329" s="64"/>
    </row>
    <row r="330" spans="2:2" x14ac:dyDescent="0.25">
      <c r="B330" s="64"/>
    </row>
    <row r="331" spans="2:2" x14ac:dyDescent="0.25">
      <c r="B331" s="64"/>
    </row>
    <row r="332" spans="2:2" x14ac:dyDescent="0.25">
      <c r="B332" s="64"/>
    </row>
    <row r="333" spans="2:2" x14ac:dyDescent="0.25">
      <c r="B333" s="64"/>
    </row>
    <row r="334" spans="2:2" x14ac:dyDescent="0.25">
      <c r="B334" s="64"/>
    </row>
    <row r="335" spans="2:2" x14ac:dyDescent="0.25">
      <c r="B335" s="64"/>
    </row>
    <row r="336" spans="2:2" x14ac:dyDescent="0.25">
      <c r="B336" s="64"/>
    </row>
    <row r="337" spans="2:2" x14ac:dyDescent="0.25">
      <c r="B337" s="64"/>
    </row>
    <row r="338" spans="2:2" x14ac:dyDescent="0.25">
      <c r="B338" s="64"/>
    </row>
    <row r="339" spans="2:2" x14ac:dyDescent="0.25">
      <c r="B339" s="64"/>
    </row>
    <row r="340" spans="2:2" x14ac:dyDescent="0.25">
      <c r="B340" s="64"/>
    </row>
    <row r="341" spans="2:2" x14ac:dyDescent="0.25">
      <c r="B341" s="64"/>
    </row>
    <row r="342" spans="2:2" x14ac:dyDescent="0.25">
      <c r="B342" s="64"/>
    </row>
    <row r="343" spans="2:2" x14ac:dyDescent="0.25">
      <c r="B343" s="64"/>
    </row>
    <row r="344" spans="2:2" x14ac:dyDescent="0.25">
      <c r="B344" s="64"/>
    </row>
    <row r="345" spans="2:2" x14ac:dyDescent="0.25">
      <c r="B345" s="64"/>
    </row>
    <row r="346" spans="2:2" x14ac:dyDescent="0.25">
      <c r="B346" s="64"/>
    </row>
    <row r="347" spans="2:2" x14ac:dyDescent="0.25">
      <c r="B347" s="64"/>
    </row>
    <row r="348" spans="2:2" x14ac:dyDescent="0.25">
      <c r="B348" s="64"/>
    </row>
    <row r="349" spans="2:2" x14ac:dyDescent="0.25">
      <c r="B349" s="64"/>
    </row>
    <row r="350" spans="2:2" x14ac:dyDescent="0.25">
      <c r="B350" s="64"/>
    </row>
    <row r="351" spans="2:2" x14ac:dyDescent="0.25">
      <c r="B351" s="64"/>
    </row>
    <row r="352" spans="2:2" x14ac:dyDescent="0.25">
      <c r="B352" s="64"/>
    </row>
    <row r="353" spans="2:2" x14ac:dyDescent="0.25">
      <c r="B353" s="64"/>
    </row>
    <row r="354" spans="2:2" x14ac:dyDescent="0.25">
      <c r="B354" s="64"/>
    </row>
    <row r="355" spans="2:2" x14ac:dyDescent="0.25">
      <c r="B355" s="64"/>
    </row>
    <row r="356" spans="2:2" x14ac:dyDescent="0.25">
      <c r="B356" s="64"/>
    </row>
    <row r="357" spans="2:2" x14ac:dyDescent="0.25">
      <c r="B357" s="64"/>
    </row>
    <row r="358" spans="2:2" x14ac:dyDescent="0.25">
      <c r="B358" s="64"/>
    </row>
    <row r="359" spans="2:2" x14ac:dyDescent="0.25">
      <c r="B359" s="64"/>
    </row>
    <row r="360" spans="2:2" x14ac:dyDescent="0.25">
      <c r="B360" s="64"/>
    </row>
    <row r="361" spans="2:2" x14ac:dyDescent="0.25">
      <c r="B361" s="64"/>
    </row>
    <row r="362" spans="2:2" x14ac:dyDescent="0.25">
      <c r="B362" s="64"/>
    </row>
    <row r="363" spans="2:2" x14ac:dyDescent="0.25">
      <c r="B363" s="64"/>
    </row>
    <row r="364" spans="2:2" x14ac:dyDescent="0.25">
      <c r="B364" s="64"/>
    </row>
    <row r="365" spans="2:2" x14ac:dyDescent="0.25">
      <c r="B365" s="64"/>
    </row>
    <row r="366" spans="2:2" x14ac:dyDescent="0.25">
      <c r="B366" s="64"/>
    </row>
    <row r="367" spans="2:2" x14ac:dyDescent="0.25">
      <c r="B367" s="64"/>
    </row>
    <row r="368" spans="2:2" x14ac:dyDescent="0.25">
      <c r="B368" s="64"/>
    </row>
    <row r="369" spans="2:2" x14ac:dyDescent="0.25">
      <c r="B369" s="64"/>
    </row>
    <row r="370" spans="2:2" x14ac:dyDescent="0.25">
      <c r="B370" s="64"/>
    </row>
    <row r="371" spans="2:2" x14ac:dyDescent="0.25">
      <c r="B371" s="64"/>
    </row>
    <row r="372" spans="2:2" x14ac:dyDescent="0.25">
      <c r="B372" s="64"/>
    </row>
    <row r="373" spans="2:2" x14ac:dyDescent="0.25">
      <c r="B373" s="64"/>
    </row>
    <row r="374" spans="2:2" x14ac:dyDescent="0.25">
      <c r="B374" s="64"/>
    </row>
    <row r="375" spans="2:2" x14ac:dyDescent="0.25">
      <c r="B375" s="64"/>
    </row>
    <row r="376" spans="2:2" x14ac:dyDescent="0.25">
      <c r="B376" s="64"/>
    </row>
    <row r="377" spans="2:2" x14ac:dyDescent="0.25">
      <c r="B377" s="64"/>
    </row>
    <row r="378" spans="2:2" x14ac:dyDescent="0.25">
      <c r="B378" s="64"/>
    </row>
    <row r="379" spans="2:2" x14ac:dyDescent="0.25">
      <c r="B379" s="64"/>
    </row>
    <row r="380" spans="2:2" x14ac:dyDescent="0.25">
      <c r="B380" s="64"/>
    </row>
    <row r="381" spans="2:2" x14ac:dyDescent="0.25">
      <c r="B381" s="64"/>
    </row>
    <row r="382" spans="2:2" x14ac:dyDescent="0.25">
      <c r="B382" s="64"/>
    </row>
    <row r="383" spans="2:2" x14ac:dyDescent="0.25">
      <c r="B383" s="64"/>
    </row>
    <row r="384" spans="2:2" x14ac:dyDescent="0.25">
      <c r="B384" s="64"/>
    </row>
    <row r="385" spans="2:2" x14ac:dyDescent="0.25">
      <c r="B385" s="64"/>
    </row>
    <row r="386" spans="2:2" x14ac:dyDescent="0.25">
      <c r="B386" s="64"/>
    </row>
    <row r="387" spans="2:2" x14ac:dyDescent="0.25">
      <c r="B387" s="64"/>
    </row>
    <row r="388" spans="2:2" x14ac:dyDescent="0.25">
      <c r="B388" s="64"/>
    </row>
    <row r="389" spans="2:2" x14ac:dyDescent="0.25">
      <c r="B389" s="64"/>
    </row>
    <row r="390" spans="2:2" x14ac:dyDescent="0.25">
      <c r="B390" s="64"/>
    </row>
  </sheetData>
  <autoFilter ref="A11:E11"/>
  <mergeCells count="2">
    <mergeCell ref="A6:E6"/>
    <mergeCell ref="A7:E7"/>
  </mergeCells>
  <pageMargins left="0.39370078740157483" right="0.15748031496062992" top="0.35433070866141736" bottom="0.23622047244094491" header="0.15748031496062992" footer="0.15748031496062992"/>
  <pageSetup paperSize="9" scale="72" fitToHeight="0" orientation="portrait" useFirstPageNumber="1" r:id="rId1"/>
  <headerFooter scaleWithDoc="0">
    <oddHeader>&amp;R&amp;"Times New Roman,обычный"&amp;P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28"/>
  <sheetViews>
    <sheetView view="pageBreakPreview" topLeftCell="A5" zoomScaleNormal="100" zoomScaleSheetLayoutView="100" workbookViewId="0">
      <selection activeCell="A90" sqref="A90"/>
    </sheetView>
  </sheetViews>
  <sheetFormatPr defaultColWidth="9.140625" defaultRowHeight="15" x14ac:dyDescent="0.25"/>
  <cols>
    <col min="1" max="1" width="62" style="65" customWidth="1"/>
    <col min="2" max="2" width="10.140625" style="66" customWidth="1"/>
    <col min="3" max="3" width="23.7109375" style="66" customWidth="1"/>
    <col min="4" max="4" width="14.28515625" style="66" customWidth="1"/>
    <col min="5" max="5" width="15.85546875" style="67" customWidth="1"/>
    <col min="6" max="6" width="12.85546875" style="66" customWidth="1"/>
    <col min="7" max="7" width="13" style="67" customWidth="1"/>
    <col min="8" max="8" width="13.7109375" style="67" bestFit="1" customWidth="1"/>
    <col min="9" max="14" width="9.140625" style="67"/>
    <col min="15" max="16384" width="9.140625" style="66"/>
  </cols>
  <sheetData>
    <row r="1" spans="1:8" x14ac:dyDescent="0.25">
      <c r="D1" s="434" t="s">
        <v>301</v>
      </c>
      <c r="E1" s="434"/>
      <c r="F1" s="434"/>
    </row>
    <row r="2" spans="1:8" x14ac:dyDescent="0.25">
      <c r="D2" s="434" t="s">
        <v>302</v>
      </c>
      <c r="E2" s="434"/>
      <c r="F2" s="434"/>
    </row>
    <row r="3" spans="1:8" x14ac:dyDescent="0.25">
      <c r="D3" s="434" t="s">
        <v>2</v>
      </c>
      <c r="E3" s="434"/>
      <c r="F3" s="434"/>
    </row>
    <row r="4" spans="1:8" x14ac:dyDescent="0.25">
      <c r="D4" s="434" t="s">
        <v>1446</v>
      </c>
      <c r="E4" s="434"/>
      <c r="F4" s="434"/>
    </row>
    <row r="5" spans="1:8" x14ac:dyDescent="0.25">
      <c r="D5" s="68"/>
      <c r="E5" s="69"/>
      <c r="F5" s="68"/>
    </row>
    <row r="6" spans="1:8" x14ac:dyDescent="0.25">
      <c r="A6" s="435" t="s">
        <v>1447</v>
      </c>
      <c r="B6" s="435"/>
      <c r="C6" s="435"/>
      <c r="D6" s="435"/>
      <c r="E6" s="435"/>
      <c r="F6" s="435"/>
    </row>
    <row r="7" spans="1:8" x14ac:dyDescent="0.25">
      <c r="A7" s="70"/>
      <c r="B7" s="70"/>
      <c r="C7" s="70"/>
      <c r="D7" s="70"/>
      <c r="E7" s="71"/>
      <c r="F7" s="70"/>
    </row>
    <row r="8" spans="1:8" x14ac:dyDescent="0.25">
      <c r="E8" s="72"/>
      <c r="F8" s="73" t="s">
        <v>31</v>
      </c>
    </row>
    <row r="9" spans="1:8" x14ac:dyDescent="0.25">
      <c r="A9" s="436" t="s">
        <v>33</v>
      </c>
      <c r="B9" s="437" t="s">
        <v>34</v>
      </c>
      <c r="C9" s="437"/>
      <c r="D9" s="437" t="s">
        <v>5</v>
      </c>
      <c r="E9" s="438" t="s">
        <v>35</v>
      </c>
      <c r="F9" s="437" t="s">
        <v>42</v>
      </c>
    </row>
    <row r="10" spans="1:8" ht="57" x14ac:dyDescent="0.25">
      <c r="A10" s="436"/>
      <c r="B10" s="74" t="s">
        <v>303</v>
      </c>
      <c r="C10" s="74" t="s">
        <v>304</v>
      </c>
      <c r="D10" s="437"/>
      <c r="E10" s="438"/>
      <c r="F10" s="437"/>
    </row>
    <row r="11" spans="1:8" x14ac:dyDescent="0.25">
      <c r="A11" s="75">
        <v>1</v>
      </c>
      <c r="B11" s="76">
        <v>2</v>
      </c>
      <c r="C11" s="76">
        <v>3</v>
      </c>
      <c r="D11" s="76">
        <v>4</v>
      </c>
      <c r="E11" s="77">
        <v>5</v>
      </c>
      <c r="F11" s="74">
        <v>6</v>
      </c>
    </row>
    <row r="12" spans="1:8" x14ac:dyDescent="0.25">
      <c r="A12" s="78" t="s">
        <v>305</v>
      </c>
      <c r="B12" s="79"/>
      <c r="C12" s="80"/>
      <c r="D12" s="81">
        <f>+D14+D21+D24+D50+D52+D64+D69+D72+D76+D78+D82+D84+D86+D88+D93+D96+D110+D112+D116+D120+D125+D282+D287+D291+D295+D303+D305+D323+D327</f>
        <v>57639059.054319993</v>
      </c>
      <c r="E12" s="81">
        <f>+E14+E21+E24+E50+E52+E64+E69+E72+E76+E78+E82+E84+E86+E88+E93+E96+E110+E112+E116+E120+E125+E282+E287+E291+E295+E303+E305+E323+E327</f>
        <v>57347232.968249962</v>
      </c>
      <c r="F12" s="81">
        <f>+E12/D12*100</f>
        <v>99.49370081528393</v>
      </c>
      <c r="G12" s="67">
        <v>57639059.05432</v>
      </c>
      <c r="H12" s="67">
        <v>57347232.971929997</v>
      </c>
    </row>
    <row r="13" spans="1:8" x14ac:dyDescent="0.25">
      <c r="A13" s="82"/>
      <c r="B13" s="83"/>
      <c r="C13" s="84"/>
      <c r="D13" s="85"/>
      <c r="E13" s="85"/>
      <c r="F13" s="85"/>
      <c r="G13" s="67">
        <f>+G12-D12</f>
        <v>0</v>
      </c>
      <c r="H13" s="67">
        <f>+H12-E12</f>
        <v>3.6800354719161987E-3</v>
      </c>
    </row>
    <row r="14" spans="1:8" ht="28.5" x14ac:dyDescent="0.25">
      <c r="A14" s="86" t="s">
        <v>1430</v>
      </c>
      <c r="B14" s="87" t="s">
        <v>306</v>
      </c>
      <c r="C14" s="88"/>
      <c r="D14" s="89">
        <f>SUM(D15:D20)</f>
        <v>49728</v>
      </c>
      <c r="E14" s="89">
        <f>SUM(E15:E20)</f>
        <v>33360.885340000001</v>
      </c>
      <c r="F14" s="89">
        <f>+E14/D14*100</f>
        <v>67.086722450128704</v>
      </c>
    </row>
    <row r="15" spans="1:8" ht="30" x14ac:dyDescent="0.25">
      <c r="A15" s="82" t="s">
        <v>1845</v>
      </c>
      <c r="B15" s="90" t="s">
        <v>306</v>
      </c>
      <c r="C15" s="91" t="s">
        <v>1846</v>
      </c>
      <c r="D15" s="92">
        <v>0</v>
      </c>
      <c r="E15" s="92">
        <v>0.95804</v>
      </c>
      <c r="F15" s="92"/>
    </row>
    <row r="16" spans="1:8" ht="60" x14ac:dyDescent="0.25">
      <c r="A16" s="82" t="s">
        <v>307</v>
      </c>
      <c r="B16" s="90" t="s">
        <v>306</v>
      </c>
      <c r="C16" s="91" t="s">
        <v>308</v>
      </c>
      <c r="D16" s="92">
        <v>3383</v>
      </c>
      <c r="E16" s="93">
        <v>2037.5343499999999</v>
      </c>
      <c r="F16" s="93">
        <f t="shared" ref="F16:F76" si="0">+E16/D16*100</f>
        <v>60.228624002364761</v>
      </c>
    </row>
    <row r="17" spans="1:6" ht="60" x14ac:dyDescent="0.25">
      <c r="A17" s="82" t="s">
        <v>309</v>
      </c>
      <c r="B17" s="90" t="s">
        <v>306</v>
      </c>
      <c r="C17" s="94" t="s">
        <v>1847</v>
      </c>
      <c r="D17" s="92">
        <v>6119</v>
      </c>
      <c r="E17" s="92">
        <v>1731.1580799999999</v>
      </c>
      <c r="F17" s="92">
        <f t="shared" si="0"/>
        <v>28.291519529334856</v>
      </c>
    </row>
    <row r="18" spans="1:6" ht="30" x14ac:dyDescent="0.25">
      <c r="A18" s="82" t="s">
        <v>311</v>
      </c>
      <c r="B18" s="90" t="s">
        <v>306</v>
      </c>
      <c r="C18" s="94" t="s">
        <v>1848</v>
      </c>
      <c r="D18" s="92">
        <v>0</v>
      </c>
      <c r="E18" s="92">
        <v>1267.47522</v>
      </c>
      <c r="F18" s="92"/>
    </row>
    <row r="19" spans="1:6" ht="60" x14ac:dyDescent="0.25">
      <c r="A19" s="82" t="s">
        <v>1849</v>
      </c>
      <c r="B19" s="90" t="s">
        <v>306</v>
      </c>
      <c r="C19" s="94" t="s">
        <v>310</v>
      </c>
      <c r="D19" s="92">
        <v>40226</v>
      </c>
      <c r="E19" s="92">
        <v>28313.231220000001</v>
      </c>
      <c r="F19" s="92">
        <f t="shared" si="0"/>
        <v>70.385400536966145</v>
      </c>
    </row>
    <row r="20" spans="1:6" ht="60" x14ac:dyDescent="0.25">
      <c r="A20" s="82" t="s">
        <v>312</v>
      </c>
      <c r="B20" s="90" t="s">
        <v>306</v>
      </c>
      <c r="C20" s="94" t="s">
        <v>1850</v>
      </c>
      <c r="D20" s="105">
        <v>0</v>
      </c>
      <c r="E20" s="92">
        <v>10.52843</v>
      </c>
      <c r="F20" s="92"/>
    </row>
    <row r="21" spans="1:6" x14ac:dyDescent="0.25">
      <c r="A21" s="95" t="s">
        <v>313</v>
      </c>
      <c r="B21" s="101">
        <v>106</v>
      </c>
      <c r="C21" s="100"/>
      <c r="D21" s="102">
        <f>SUM(D22:D23)</f>
        <v>240</v>
      </c>
      <c r="E21" s="102">
        <f>SUM(E22:E23)</f>
        <v>239.66836999999998</v>
      </c>
      <c r="F21" s="102">
        <f>+E21/D21*100</f>
        <v>99.861820833333326</v>
      </c>
    </row>
    <row r="22" spans="1:6" ht="105" x14ac:dyDescent="0.25">
      <c r="A22" s="98" t="s">
        <v>314</v>
      </c>
      <c r="B22" s="103" t="s">
        <v>1851</v>
      </c>
      <c r="C22" s="104" t="s">
        <v>315</v>
      </c>
      <c r="D22" s="105">
        <v>240</v>
      </c>
      <c r="E22" s="105">
        <v>237.91836999999998</v>
      </c>
      <c r="F22" s="105">
        <f t="shared" si="0"/>
        <v>99.132654166666654</v>
      </c>
    </row>
    <row r="23" spans="1:6" ht="150" x14ac:dyDescent="0.25">
      <c r="A23" s="98" t="s">
        <v>316</v>
      </c>
      <c r="B23" s="103" t="s">
        <v>1851</v>
      </c>
      <c r="C23" s="104" t="s">
        <v>1852</v>
      </c>
      <c r="D23" s="105">
        <v>0</v>
      </c>
      <c r="E23" s="105">
        <v>1.75</v>
      </c>
      <c r="F23" s="105"/>
    </row>
    <row r="24" spans="1:6" ht="28.5" x14ac:dyDescent="0.25">
      <c r="A24" s="95" t="s">
        <v>319</v>
      </c>
      <c r="B24" s="101">
        <v>182</v>
      </c>
      <c r="C24" s="344"/>
      <c r="D24" s="89">
        <f>SUM(D25:D49)</f>
        <v>8804600</v>
      </c>
      <c r="E24" s="89">
        <f>SUM(E25:E49)</f>
        <v>8573800.5627600029</v>
      </c>
      <c r="F24" s="89">
        <f>+E24/D24*100</f>
        <v>97.378649373736494</v>
      </c>
    </row>
    <row r="25" spans="1:6" x14ac:dyDescent="0.25">
      <c r="A25" s="98" t="s">
        <v>320</v>
      </c>
      <c r="B25" s="103">
        <v>182</v>
      </c>
      <c r="C25" s="345" t="s">
        <v>321</v>
      </c>
      <c r="D25" s="105">
        <v>1130510</v>
      </c>
      <c r="E25" s="92">
        <v>1017239.7867299999</v>
      </c>
      <c r="F25" s="92">
        <f t="shared" si="0"/>
        <v>89.980609347108825</v>
      </c>
    </row>
    <row r="26" spans="1:6" x14ac:dyDescent="0.25">
      <c r="A26" s="98" t="s">
        <v>50</v>
      </c>
      <c r="B26" s="103">
        <v>182</v>
      </c>
      <c r="C26" s="345" t="s">
        <v>322</v>
      </c>
      <c r="D26" s="92">
        <v>4705963</v>
      </c>
      <c r="E26" s="105">
        <v>4595407.7426600019</v>
      </c>
      <c r="F26" s="105">
        <f t="shared" si="0"/>
        <v>97.650741041950425</v>
      </c>
    </row>
    <row r="27" spans="1:6" ht="210" x14ac:dyDescent="0.25">
      <c r="A27" s="98" t="s">
        <v>1853</v>
      </c>
      <c r="B27" s="99" t="s">
        <v>1854</v>
      </c>
      <c r="C27" s="346" t="s">
        <v>1855</v>
      </c>
      <c r="D27" s="92">
        <v>115586</v>
      </c>
      <c r="E27" s="92">
        <v>116739.67476000001</v>
      </c>
      <c r="F27" s="92">
        <f t="shared" si="0"/>
        <v>100.99810942501688</v>
      </c>
    </row>
    <row r="28" spans="1:6" ht="255" x14ac:dyDescent="0.25">
      <c r="A28" s="98" t="s">
        <v>1856</v>
      </c>
      <c r="B28" s="99" t="s">
        <v>1854</v>
      </c>
      <c r="C28" s="97" t="s">
        <v>55</v>
      </c>
      <c r="D28" s="92">
        <v>22287</v>
      </c>
      <c r="E28" s="92">
        <v>22491.398559999998</v>
      </c>
      <c r="F28" s="92">
        <f t="shared" si="0"/>
        <v>100.91712011486516</v>
      </c>
    </row>
    <row r="29" spans="1:6" ht="105" x14ac:dyDescent="0.25">
      <c r="A29" s="98" t="s">
        <v>1857</v>
      </c>
      <c r="B29" s="99" t="s">
        <v>1854</v>
      </c>
      <c r="C29" s="97" t="s">
        <v>57</v>
      </c>
      <c r="D29" s="92">
        <v>589</v>
      </c>
      <c r="E29" s="92">
        <v>508.33641999999998</v>
      </c>
      <c r="F29" s="92">
        <f t="shared" si="0"/>
        <v>86.304994906621388</v>
      </c>
    </row>
    <row r="30" spans="1:6" ht="90" x14ac:dyDescent="0.25">
      <c r="A30" s="98" t="s">
        <v>1858</v>
      </c>
      <c r="B30" s="99" t="s">
        <v>1854</v>
      </c>
      <c r="C30" s="97" t="s">
        <v>59</v>
      </c>
      <c r="D30" s="92">
        <v>3</v>
      </c>
      <c r="E30" s="92">
        <v>-0.84745999999999999</v>
      </c>
      <c r="F30" s="92">
        <f t="shared" si="0"/>
        <v>-28.248666666666665</v>
      </c>
    </row>
    <row r="31" spans="1:6" ht="75" x14ac:dyDescent="0.25">
      <c r="A31" s="98" t="s">
        <v>1859</v>
      </c>
      <c r="B31" s="99" t="s">
        <v>1854</v>
      </c>
      <c r="C31" s="100" t="s">
        <v>61</v>
      </c>
      <c r="D31" s="92">
        <v>20</v>
      </c>
      <c r="E31" s="92">
        <v>19.973470000000002</v>
      </c>
      <c r="F31" s="92">
        <f t="shared" si="0"/>
        <v>99.867350000000016</v>
      </c>
    </row>
    <row r="32" spans="1:6" ht="75" x14ac:dyDescent="0.25">
      <c r="A32" s="98" t="s">
        <v>1860</v>
      </c>
      <c r="B32" s="99" t="s">
        <v>1854</v>
      </c>
      <c r="C32" s="100" t="s">
        <v>63</v>
      </c>
      <c r="D32" s="92">
        <v>269</v>
      </c>
      <c r="E32" s="92">
        <v>286.07299</v>
      </c>
      <c r="F32" s="92">
        <f t="shared" si="0"/>
        <v>106.34683643122678</v>
      </c>
    </row>
    <row r="33" spans="1:6" ht="105" x14ac:dyDescent="0.25">
      <c r="A33" s="98" t="s">
        <v>1861</v>
      </c>
      <c r="B33" s="99" t="s">
        <v>1854</v>
      </c>
      <c r="C33" s="100" t="s">
        <v>1862</v>
      </c>
      <c r="D33" s="92">
        <v>569732</v>
      </c>
      <c r="E33" s="92">
        <v>578097.85782999999</v>
      </c>
      <c r="F33" s="92">
        <f t="shared" si="0"/>
        <v>101.46838475458637</v>
      </c>
    </row>
    <row r="34" spans="1:6" ht="105" x14ac:dyDescent="0.25">
      <c r="A34" s="98" t="s">
        <v>1863</v>
      </c>
      <c r="B34" s="99" t="s">
        <v>1854</v>
      </c>
      <c r="C34" s="313" t="s">
        <v>1864</v>
      </c>
      <c r="D34" s="93">
        <v>236093</v>
      </c>
      <c r="E34" s="92">
        <v>239559.86103999999</v>
      </c>
      <c r="F34" s="92">
        <f t="shared" si="0"/>
        <v>101.46843025417948</v>
      </c>
    </row>
    <row r="35" spans="1:6" ht="120" x14ac:dyDescent="0.25">
      <c r="A35" s="98" t="s">
        <v>1865</v>
      </c>
      <c r="B35" s="99" t="s">
        <v>1854</v>
      </c>
      <c r="C35" s="97" t="s">
        <v>1866</v>
      </c>
      <c r="D35" s="92">
        <v>2950</v>
      </c>
      <c r="E35" s="92">
        <v>3019.3461299999999</v>
      </c>
      <c r="F35" s="92">
        <f t="shared" si="0"/>
        <v>102.35071627118644</v>
      </c>
    </row>
    <row r="36" spans="1:6" ht="120" x14ac:dyDescent="0.25">
      <c r="A36" s="98" t="s">
        <v>1867</v>
      </c>
      <c r="B36" s="99" t="s">
        <v>1854</v>
      </c>
      <c r="C36" s="97" t="s">
        <v>1868</v>
      </c>
      <c r="D36" s="92">
        <v>1223</v>
      </c>
      <c r="E36" s="92">
        <v>1251.1967</v>
      </c>
      <c r="F36" s="92">
        <f t="shared" si="0"/>
        <v>102.30553556827473</v>
      </c>
    </row>
    <row r="37" spans="1:6" ht="120" x14ac:dyDescent="0.25">
      <c r="A37" s="98" t="s">
        <v>1869</v>
      </c>
      <c r="B37" s="99" t="s">
        <v>1854</v>
      </c>
      <c r="C37" s="97" t="s">
        <v>1870</v>
      </c>
      <c r="D37" s="92">
        <v>596334</v>
      </c>
      <c r="E37" s="92">
        <v>597509.24803999998</v>
      </c>
      <c r="F37" s="92">
        <f t="shared" si="0"/>
        <v>100.19707882495379</v>
      </c>
    </row>
    <row r="38" spans="1:6" ht="120" x14ac:dyDescent="0.25">
      <c r="A38" s="98" t="s">
        <v>1871</v>
      </c>
      <c r="B38" s="99" t="s">
        <v>1854</v>
      </c>
      <c r="C38" s="97" t="s">
        <v>1872</v>
      </c>
      <c r="D38" s="92">
        <v>247112</v>
      </c>
      <c r="E38" s="92">
        <v>247603.81044</v>
      </c>
      <c r="F38" s="92">
        <f t="shared" si="0"/>
        <v>100.19902329308168</v>
      </c>
    </row>
    <row r="39" spans="1:6" ht="105" x14ac:dyDescent="0.25">
      <c r="A39" s="98" t="s">
        <v>1873</v>
      </c>
      <c r="B39" s="99" t="s">
        <v>1854</v>
      </c>
      <c r="C39" s="97" t="s">
        <v>1874</v>
      </c>
      <c r="D39" s="92">
        <v>-63104</v>
      </c>
      <c r="E39" s="92">
        <v>-62940.211560000003</v>
      </c>
      <c r="F39" s="92">
        <f t="shared" si="0"/>
        <v>99.740446817951323</v>
      </c>
    </row>
    <row r="40" spans="1:6" ht="105" x14ac:dyDescent="0.25">
      <c r="A40" s="98" t="s">
        <v>1875</v>
      </c>
      <c r="B40" s="99" t="s">
        <v>1854</v>
      </c>
      <c r="C40" s="97" t="s">
        <v>1876</v>
      </c>
      <c r="D40" s="92">
        <v>-26150</v>
      </c>
      <c r="E40" s="92">
        <v>-26082.000039999999</v>
      </c>
      <c r="F40" s="92">
        <f t="shared" si="0"/>
        <v>99.739961912045885</v>
      </c>
    </row>
    <row r="41" spans="1:6" x14ac:dyDescent="0.25">
      <c r="A41" s="98" t="s">
        <v>76</v>
      </c>
      <c r="B41" s="99" t="s">
        <v>1854</v>
      </c>
      <c r="C41" s="97" t="s">
        <v>1877</v>
      </c>
      <c r="D41" s="92">
        <v>15429</v>
      </c>
      <c r="E41" s="92">
        <v>16050.903060000001</v>
      </c>
      <c r="F41" s="92">
        <f t="shared" si="0"/>
        <v>104.03074120163329</v>
      </c>
    </row>
    <row r="42" spans="1:6" x14ac:dyDescent="0.25">
      <c r="A42" s="98" t="s">
        <v>80</v>
      </c>
      <c r="B42" s="103" t="s">
        <v>1854</v>
      </c>
      <c r="C42" s="104" t="s">
        <v>79</v>
      </c>
      <c r="D42" s="92">
        <v>333642</v>
      </c>
      <c r="E42" s="105">
        <v>312054.50971999991</v>
      </c>
      <c r="F42" s="105">
        <f t="shared" si="0"/>
        <v>93.529744372710837</v>
      </c>
    </row>
    <row r="43" spans="1:6" x14ac:dyDescent="0.25">
      <c r="A43" s="98" t="s">
        <v>82</v>
      </c>
      <c r="B43" s="103" t="s">
        <v>1854</v>
      </c>
      <c r="C43" s="104" t="s">
        <v>81</v>
      </c>
      <c r="D43" s="92">
        <v>214624</v>
      </c>
      <c r="E43" s="92">
        <v>211239.05802999999</v>
      </c>
      <c r="F43" s="92">
        <f t="shared" si="0"/>
        <v>98.422850207805268</v>
      </c>
    </row>
    <row r="44" spans="1:6" x14ac:dyDescent="0.25">
      <c r="A44" s="98" t="s">
        <v>86</v>
      </c>
      <c r="B44" s="103" t="s">
        <v>1854</v>
      </c>
      <c r="C44" s="104" t="s">
        <v>85</v>
      </c>
      <c r="D44" s="92">
        <v>658795</v>
      </c>
      <c r="E44" s="92">
        <v>661181.72389999998</v>
      </c>
      <c r="F44" s="92">
        <f t="shared" si="0"/>
        <v>100.3622862802541</v>
      </c>
    </row>
    <row r="45" spans="1:6" ht="30" x14ac:dyDescent="0.25">
      <c r="A45" s="98" t="s">
        <v>1878</v>
      </c>
      <c r="B45" s="103" t="s">
        <v>1854</v>
      </c>
      <c r="C45" s="104" t="s">
        <v>1879</v>
      </c>
      <c r="D45" s="92">
        <v>5502</v>
      </c>
      <c r="E45" s="92">
        <v>5525.3347400000002</v>
      </c>
      <c r="F45" s="92">
        <f t="shared" si="0"/>
        <v>100.42411377680844</v>
      </c>
    </row>
    <row r="46" spans="1:6" ht="45" x14ac:dyDescent="0.25">
      <c r="A46" s="98" t="s">
        <v>1880</v>
      </c>
      <c r="B46" s="103" t="s">
        <v>1854</v>
      </c>
      <c r="C46" s="104" t="s">
        <v>323</v>
      </c>
      <c r="D46" s="92">
        <v>150</v>
      </c>
      <c r="E46" s="92">
        <v>149.9</v>
      </c>
      <c r="F46" s="92">
        <f t="shared" si="0"/>
        <v>99.933333333333337</v>
      </c>
    </row>
    <row r="47" spans="1:6" ht="60" x14ac:dyDescent="0.25">
      <c r="A47" s="98" t="s">
        <v>1881</v>
      </c>
      <c r="B47" s="103" t="s">
        <v>1854</v>
      </c>
      <c r="C47" s="104" t="s">
        <v>324</v>
      </c>
      <c r="D47" s="92">
        <v>1570</v>
      </c>
      <c r="E47" s="92">
        <v>1340.4552900000001</v>
      </c>
      <c r="F47" s="92">
        <f t="shared" si="0"/>
        <v>85.379317834394911</v>
      </c>
    </row>
    <row r="48" spans="1:6" ht="105" x14ac:dyDescent="0.25">
      <c r="A48" s="108" t="s">
        <v>1882</v>
      </c>
      <c r="B48" s="103" t="s">
        <v>1854</v>
      </c>
      <c r="C48" s="104" t="s">
        <v>1883</v>
      </c>
      <c r="D48" s="92">
        <v>33360</v>
      </c>
      <c r="E48" s="92">
        <v>33460.575190000003</v>
      </c>
      <c r="F48" s="92">
        <f t="shared" si="0"/>
        <v>100.30148438249402</v>
      </c>
    </row>
    <row r="49" spans="1:6" x14ac:dyDescent="0.25">
      <c r="A49" s="108" t="s">
        <v>1884</v>
      </c>
      <c r="B49" s="103" t="s">
        <v>1854</v>
      </c>
      <c r="C49" s="104" t="s">
        <v>1885</v>
      </c>
      <c r="D49" s="92">
        <v>2111</v>
      </c>
      <c r="E49" s="92">
        <v>2086.8561199999999</v>
      </c>
      <c r="F49" s="92">
        <f t="shared" si="0"/>
        <v>98.85628233064898</v>
      </c>
    </row>
    <row r="50" spans="1:6" x14ac:dyDescent="0.25">
      <c r="A50" s="95" t="s">
        <v>325</v>
      </c>
      <c r="B50" s="96" t="s">
        <v>326</v>
      </c>
      <c r="C50" s="107"/>
      <c r="D50" s="102">
        <f>SUM(D51:D51)</f>
        <v>5</v>
      </c>
      <c r="E50" s="102">
        <f>SUM(E51:E51)</f>
        <v>4.8</v>
      </c>
      <c r="F50" s="102">
        <f t="shared" si="0"/>
        <v>96</v>
      </c>
    </row>
    <row r="51" spans="1:6" ht="105" x14ac:dyDescent="0.25">
      <c r="A51" s="98" t="s">
        <v>314</v>
      </c>
      <c r="B51" s="99" t="s">
        <v>326</v>
      </c>
      <c r="C51" s="104" t="s">
        <v>315</v>
      </c>
      <c r="D51" s="105">
        <v>5</v>
      </c>
      <c r="E51" s="105">
        <v>4.8</v>
      </c>
      <c r="F51" s="105">
        <f t="shared" si="0"/>
        <v>96</v>
      </c>
    </row>
    <row r="52" spans="1:6" x14ac:dyDescent="0.25">
      <c r="A52" s="95" t="s">
        <v>329</v>
      </c>
      <c r="B52" s="96" t="s">
        <v>330</v>
      </c>
      <c r="C52" s="107"/>
      <c r="D52" s="89">
        <f>SUM(D53:D63)</f>
        <v>208961</v>
      </c>
      <c r="E52" s="89">
        <f>SUM(E53:E63)</f>
        <v>212121.98660999999</v>
      </c>
      <c r="F52" s="89">
        <f t="shared" si="0"/>
        <v>101.51271606184886</v>
      </c>
    </row>
    <row r="53" spans="1:6" ht="150" x14ac:dyDescent="0.25">
      <c r="A53" s="98" t="s">
        <v>331</v>
      </c>
      <c r="B53" s="99" t="s">
        <v>330</v>
      </c>
      <c r="C53" s="104" t="s">
        <v>1886</v>
      </c>
      <c r="D53" s="92">
        <v>3112</v>
      </c>
      <c r="E53" s="92">
        <v>2940.05</v>
      </c>
      <c r="F53" s="92">
        <f t="shared" si="0"/>
        <v>94.474614395886888</v>
      </c>
    </row>
    <row r="54" spans="1:6" ht="135" x14ac:dyDescent="0.25">
      <c r="A54" s="98" t="s">
        <v>332</v>
      </c>
      <c r="B54" s="99" t="s">
        <v>330</v>
      </c>
      <c r="C54" s="104" t="s">
        <v>1887</v>
      </c>
      <c r="D54" s="92">
        <v>5</v>
      </c>
      <c r="E54" s="92">
        <v>4.2249999999999996</v>
      </c>
      <c r="F54" s="92">
        <f t="shared" si="0"/>
        <v>84.5</v>
      </c>
    </row>
    <row r="55" spans="1:6" ht="135" x14ac:dyDescent="0.25">
      <c r="A55" s="98" t="s">
        <v>333</v>
      </c>
      <c r="B55" s="99" t="s">
        <v>330</v>
      </c>
      <c r="C55" s="104" t="s">
        <v>1888</v>
      </c>
      <c r="D55" s="92">
        <v>70</v>
      </c>
      <c r="E55" s="92">
        <v>68.8</v>
      </c>
      <c r="F55" s="92">
        <f t="shared" si="0"/>
        <v>98.285714285714278</v>
      </c>
    </row>
    <row r="56" spans="1:6" ht="120" x14ac:dyDescent="0.25">
      <c r="A56" s="98" t="s">
        <v>334</v>
      </c>
      <c r="B56" s="99" t="s">
        <v>330</v>
      </c>
      <c r="C56" s="104" t="s">
        <v>1889</v>
      </c>
      <c r="D56" s="92">
        <v>8</v>
      </c>
      <c r="E56" s="92">
        <v>7.9</v>
      </c>
      <c r="F56" s="92">
        <f t="shared" si="0"/>
        <v>98.75</v>
      </c>
    </row>
    <row r="57" spans="1:6" ht="60" x14ac:dyDescent="0.25">
      <c r="A57" s="98" t="s">
        <v>335</v>
      </c>
      <c r="B57" s="99" t="s">
        <v>330</v>
      </c>
      <c r="C57" s="104" t="s">
        <v>1890</v>
      </c>
      <c r="D57" s="92">
        <v>1825</v>
      </c>
      <c r="E57" s="92">
        <v>1852.59</v>
      </c>
      <c r="F57" s="92">
        <f t="shared" si="0"/>
        <v>101.51178082191781</v>
      </c>
    </row>
    <row r="58" spans="1:6" ht="75" x14ac:dyDescent="0.25">
      <c r="A58" s="98" t="s">
        <v>336</v>
      </c>
      <c r="B58" s="99" t="s">
        <v>330</v>
      </c>
      <c r="C58" s="104" t="s">
        <v>1891</v>
      </c>
      <c r="D58" s="92">
        <v>840</v>
      </c>
      <c r="E58" s="92">
        <v>847.86249999999995</v>
      </c>
      <c r="F58" s="92">
        <f t="shared" si="0"/>
        <v>100.9360119047619</v>
      </c>
    </row>
    <row r="59" spans="1:6" ht="90" x14ac:dyDescent="0.25">
      <c r="A59" s="98" t="s">
        <v>337</v>
      </c>
      <c r="B59" s="99" t="s">
        <v>330</v>
      </c>
      <c r="C59" s="104" t="s">
        <v>1892</v>
      </c>
      <c r="D59" s="105">
        <v>140</v>
      </c>
      <c r="E59" s="92">
        <v>140.5</v>
      </c>
      <c r="F59" s="92">
        <f t="shared" si="0"/>
        <v>100.35714285714286</v>
      </c>
    </row>
    <row r="60" spans="1:6" ht="105" x14ac:dyDescent="0.25">
      <c r="A60" s="98" t="s">
        <v>314</v>
      </c>
      <c r="B60" s="99" t="s">
        <v>330</v>
      </c>
      <c r="C60" s="104" t="s">
        <v>315</v>
      </c>
      <c r="D60" s="105">
        <v>162371</v>
      </c>
      <c r="E60" s="105">
        <v>165752.45420000001</v>
      </c>
      <c r="F60" s="105">
        <f t="shared" si="0"/>
        <v>102.08254811511908</v>
      </c>
    </row>
    <row r="61" spans="1:6" ht="60" x14ac:dyDescent="0.25">
      <c r="A61" s="98" t="s">
        <v>1893</v>
      </c>
      <c r="B61" s="99" t="s">
        <v>330</v>
      </c>
      <c r="C61" s="104" t="s">
        <v>339</v>
      </c>
      <c r="D61" s="105">
        <v>28595</v>
      </c>
      <c r="E61" s="105">
        <v>29064.106230000001</v>
      </c>
      <c r="F61" s="105">
        <f t="shared" si="0"/>
        <v>101.64051837733869</v>
      </c>
    </row>
    <row r="62" spans="1:6" ht="135" x14ac:dyDescent="0.25">
      <c r="A62" s="98" t="s">
        <v>317</v>
      </c>
      <c r="B62" s="99" t="s">
        <v>330</v>
      </c>
      <c r="C62" s="104" t="s">
        <v>318</v>
      </c>
      <c r="D62" s="105">
        <v>0</v>
      </c>
      <c r="E62" s="105">
        <v>0.5</v>
      </c>
      <c r="F62" s="105"/>
    </row>
    <row r="63" spans="1:6" ht="90" x14ac:dyDescent="0.25">
      <c r="A63" s="98" t="s">
        <v>327</v>
      </c>
      <c r="B63" s="99" t="s">
        <v>330</v>
      </c>
      <c r="C63" s="104" t="s">
        <v>328</v>
      </c>
      <c r="D63" s="105">
        <v>11995</v>
      </c>
      <c r="E63" s="105">
        <v>11442.998680000001</v>
      </c>
      <c r="F63" s="105">
        <f t="shared" si="0"/>
        <v>95.398071529804085</v>
      </c>
    </row>
    <row r="64" spans="1:6" ht="28.5" x14ac:dyDescent="0.25">
      <c r="A64" s="327" t="s">
        <v>340</v>
      </c>
      <c r="B64" s="96" t="s">
        <v>341</v>
      </c>
      <c r="C64" s="107"/>
      <c r="D64" s="89">
        <f>SUM(D65:D68)</f>
        <v>120</v>
      </c>
      <c r="E64" s="89">
        <f>SUM(E65:E68)</f>
        <v>131.80000000000001</v>
      </c>
      <c r="F64" s="89">
        <f t="shared" si="0"/>
        <v>109.83333333333334</v>
      </c>
    </row>
    <row r="65" spans="1:6" ht="142.5" customHeight="1" x14ac:dyDescent="0.25">
      <c r="A65" s="98" t="s">
        <v>1431</v>
      </c>
      <c r="B65" s="99" t="s">
        <v>341</v>
      </c>
      <c r="C65" s="104" t="s">
        <v>1917</v>
      </c>
      <c r="D65" s="92">
        <v>37</v>
      </c>
      <c r="E65" s="92">
        <v>37.9</v>
      </c>
      <c r="F65" s="92">
        <f t="shared" si="0"/>
        <v>102.43243243243244</v>
      </c>
    </row>
    <row r="66" spans="1:6" ht="140.25" customHeight="1" x14ac:dyDescent="0.25">
      <c r="A66" s="98" t="s">
        <v>1432</v>
      </c>
      <c r="B66" s="99" t="s">
        <v>341</v>
      </c>
      <c r="C66" s="104" t="s">
        <v>1918</v>
      </c>
      <c r="D66" s="92">
        <v>0</v>
      </c>
      <c r="E66" s="92">
        <v>4.4000000000000004</v>
      </c>
      <c r="F66" s="92"/>
    </row>
    <row r="67" spans="1:6" ht="105" x14ac:dyDescent="0.25">
      <c r="A67" s="98" t="s">
        <v>342</v>
      </c>
      <c r="B67" s="99" t="s">
        <v>341</v>
      </c>
      <c r="C67" s="104" t="s">
        <v>343</v>
      </c>
      <c r="D67" s="105">
        <v>83</v>
      </c>
      <c r="E67" s="105">
        <v>82.5</v>
      </c>
      <c r="F67" s="105">
        <f t="shared" si="0"/>
        <v>99.397590361445793</v>
      </c>
    </row>
    <row r="68" spans="1:6" ht="60" x14ac:dyDescent="0.25">
      <c r="A68" s="98" t="s">
        <v>344</v>
      </c>
      <c r="B68" s="99" t="s">
        <v>341</v>
      </c>
      <c r="C68" s="104" t="s">
        <v>345</v>
      </c>
      <c r="D68" s="92">
        <v>0</v>
      </c>
      <c r="E68" s="92">
        <v>7</v>
      </c>
      <c r="F68" s="92"/>
    </row>
    <row r="69" spans="1:6" ht="28.5" x14ac:dyDescent="0.25">
      <c r="A69" s="95" t="s">
        <v>346</v>
      </c>
      <c r="B69" s="96" t="s">
        <v>347</v>
      </c>
      <c r="C69" s="104"/>
      <c r="D69" s="89">
        <f>SUM(D70:D71)</f>
        <v>17637</v>
      </c>
      <c r="E69" s="89">
        <f>SUM(E70:E71)</f>
        <v>17727.72</v>
      </c>
      <c r="F69" s="89">
        <f t="shared" si="0"/>
        <v>100.51437319271986</v>
      </c>
    </row>
    <row r="70" spans="1:6" ht="60" x14ac:dyDescent="0.25">
      <c r="A70" s="98" t="s">
        <v>348</v>
      </c>
      <c r="B70" s="99" t="s">
        <v>347</v>
      </c>
      <c r="C70" s="104" t="s">
        <v>349</v>
      </c>
      <c r="D70" s="92">
        <v>16737</v>
      </c>
      <c r="E70" s="92">
        <v>16823.79</v>
      </c>
      <c r="F70" s="92">
        <f t="shared" si="0"/>
        <v>100.51855171177631</v>
      </c>
    </row>
    <row r="71" spans="1:6" ht="45" x14ac:dyDescent="0.25">
      <c r="A71" s="98" t="s">
        <v>350</v>
      </c>
      <c r="B71" s="99" t="s">
        <v>347</v>
      </c>
      <c r="C71" s="104" t="s">
        <v>351</v>
      </c>
      <c r="D71" s="92">
        <v>900</v>
      </c>
      <c r="E71" s="92">
        <v>903.93</v>
      </c>
      <c r="F71" s="92">
        <f t="shared" si="0"/>
        <v>100.43666666666667</v>
      </c>
    </row>
    <row r="72" spans="1:6" ht="28.5" x14ac:dyDescent="0.25">
      <c r="A72" s="95" t="s">
        <v>352</v>
      </c>
      <c r="B72" s="96" t="s">
        <v>353</v>
      </c>
      <c r="C72" s="109"/>
      <c r="D72" s="102">
        <f>SUM(D73:D75)</f>
        <v>342</v>
      </c>
      <c r="E72" s="102">
        <f>SUM(E73:E75)</f>
        <v>496.72999999999996</v>
      </c>
      <c r="F72" s="102">
        <f t="shared" si="0"/>
        <v>145.24269005847952</v>
      </c>
    </row>
    <row r="73" spans="1:6" ht="105" x14ac:dyDescent="0.25">
      <c r="A73" s="98" t="s">
        <v>354</v>
      </c>
      <c r="B73" s="99" t="s">
        <v>353</v>
      </c>
      <c r="C73" s="112" t="s">
        <v>355</v>
      </c>
      <c r="D73" s="105">
        <v>250</v>
      </c>
      <c r="E73" s="92">
        <v>407.84</v>
      </c>
      <c r="F73" s="92">
        <f t="shared" si="0"/>
        <v>163.136</v>
      </c>
    </row>
    <row r="74" spans="1:6" ht="75" x14ac:dyDescent="0.25">
      <c r="A74" s="98" t="s">
        <v>365</v>
      </c>
      <c r="B74" s="99" t="s">
        <v>353</v>
      </c>
      <c r="C74" s="112" t="s">
        <v>1433</v>
      </c>
      <c r="D74" s="105">
        <v>80</v>
      </c>
      <c r="E74" s="92">
        <v>76.510000000000005</v>
      </c>
      <c r="F74" s="92">
        <f t="shared" si="0"/>
        <v>95.637500000000003</v>
      </c>
    </row>
    <row r="75" spans="1:6" ht="60" x14ac:dyDescent="0.25">
      <c r="A75" s="98" t="s">
        <v>1434</v>
      </c>
      <c r="B75" s="99" t="s">
        <v>353</v>
      </c>
      <c r="C75" s="112" t="s">
        <v>1919</v>
      </c>
      <c r="D75" s="105">
        <v>12</v>
      </c>
      <c r="E75" s="92">
        <v>12.38</v>
      </c>
      <c r="F75" s="92">
        <f t="shared" si="0"/>
        <v>103.16666666666667</v>
      </c>
    </row>
    <row r="76" spans="1:6" x14ac:dyDescent="0.25">
      <c r="A76" s="113" t="s">
        <v>357</v>
      </c>
      <c r="B76" s="96" t="s">
        <v>358</v>
      </c>
      <c r="C76" s="107"/>
      <c r="D76" s="102">
        <f>SUM(D77:D77)</f>
        <v>125</v>
      </c>
      <c r="E76" s="102">
        <f>SUM(E77:E77)</f>
        <v>185.99249</v>
      </c>
      <c r="F76" s="102">
        <f t="shared" si="0"/>
        <v>148.793992</v>
      </c>
    </row>
    <row r="77" spans="1:6" ht="105" x14ac:dyDescent="0.25">
      <c r="A77" s="108" t="s">
        <v>359</v>
      </c>
      <c r="B77" s="99" t="s">
        <v>358</v>
      </c>
      <c r="C77" s="104" t="s">
        <v>360</v>
      </c>
      <c r="D77" s="92">
        <v>125</v>
      </c>
      <c r="E77" s="92">
        <v>185.99249</v>
      </c>
      <c r="F77" s="92">
        <f t="shared" ref="F77:F140" si="1">+E77/D77*100</f>
        <v>148.793992</v>
      </c>
    </row>
    <row r="78" spans="1:6" ht="28.5" x14ac:dyDescent="0.25">
      <c r="A78" s="114" t="s">
        <v>361</v>
      </c>
      <c r="B78" s="96" t="s">
        <v>362</v>
      </c>
      <c r="C78" s="107"/>
      <c r="D78" s="102">
        <f>SUM(D79:D81)</f>
        <v>6577</v>
      </c>
      <c r="E78" s="102">
        <f>SUM(E79:E81)</f>
        <v>6599.1429799999996</v>
      </c>
      <c r="F78" s="102">
        <f t="shared" si="1"/>
        <v>100.33667295119355</v>
      </c>
    </row>
    <row r="79" spans="1:6" ht="45" x14ac:dyDescent="0.25">
      <c r="A79" s="108" t="s">
        <v>363</v>
      </c>
      <c r="B79" s="99" t="s">
        <v>362</v>
      </c>
      <c r="C79" s="115" t="s">
        <v>364</v>
      </c>
      <c r="D79" s="92">
        <v>6420</v>
      </c>
      <c r="E79" s="92">
        <v>6420</v>
      </c>
      <c r="F79" s="92">
        <f t="shared" si="1"/>
        <v>100</v>
      </c>
    </row>
    <row r="80" spans="1:6" ht="75" x14ac:dyDescent="0.25">
      <c r="A80" s="108" t="s">
        <v>365</v>
      </c>
      <c r="B80" s="99" t="s">
        <v>362</v>
      </c>
      <c r="C80" s="115" t="s">
        <v>366</v>
      </c>
      <c r="D80" s="92">
        <v>100</v>
      </c>
      <c r="E80" s="92">
        <v>122.08184</v>
      </c>
      <c r="F80" s="92">
        <f t="shared" si="1"/>
        <v>122.08184</v>
      </c>
    </row>
    <row r="81" spans="1:14" ht="121.5" customHeight="1" x14ac:dyDescent="0.25">
      <c r="A81" s="378" t="s">
        <v>317</v>
      </c>
      <c r="B81" s="99" t="s">
        <v>362</v>
      </c>
      <c r="C81" s="115" t="s">
        <v>318</v>
      </c>
      <c r="D81" s="92">
        <v>57</v>
      </c>
      <c r="E81" s="92">
        <v>57.061140000000002</v>
      </c>
      <c r="F81" s="92">
        <f t="shared" si="1"/>
        <v>100.10726315789474</v>
      </c>
    </row>
    <row r="82" spans="1:14" ht="28.5" x14ac:dyDescent="0.25">
      <c r="A82" s="116" t="s">
        <v>367</v>
      </c>
      <c r="B82" s="96" t="s">
        <v>368</v>
      </c>
      <c r="C82" s="117"/>
      <c r="D82" s="89">
        <f>SUM(D83:D83)</f>
        <v>1800</v>
      </c>
      <c r="E82" s="89">
        <f>SUM(E83:E83)</f>
        <v>1777.8355900000001</v>
      </c>
      <c r="F82" s="89">
        <f t="shared" si="1"/>
        <v>98.768643888888903</v>
      </c>
    </row>
    <row r="83" spans="1:14" s="111" customFormat="1" ht="75" x14ac:dyDescent="0.2">
      <c r="A83" s="118" t="s">
        <v>365</v>
      </c>
      <c r="B83" s="99" t="s">
        <v>368</v>
      </c>
      <c r="C83" s="115" t="s">
        <v>366</v>
      </c>
      <c r="D83" s="105">
        <v>1800</v>
      </c>
      <c r="E83" s="105">
        <v>1777.8355900000001</v>
      </c>
      <c r="F83" s="105">
        <f t="shared" si="1"/>
        <v>98.768643888888903</v>
      </c>
      <c r="G83" s="110"/>
      <c r="H83" s="110"/>
      <c r="I83" s="110"/>
      <c r="J83" s="110"/>
      <c r="K83" s="110"/>
      <c r="L83" s="110"/>
      <c r="M83" s="110"/>
      <c r="N83" s="110"/>
    </row>
    <row r="84" spans="1:14" ht="28.5" x14ac:dyDescent="0.25">
      <c r="A84" s="119" t="s">
        <v>369</v>
      </c>
      <c r="B84" s="120" t="s">
        <v>370</v>
      </c>
      <c r="C84" s="121"/>
      <c r="D84" s="89">
        <f>SUM(D85:D85)</f>
        <v>10</v>
      </c>
      <c r="E84" s="89">
        <f>SUM(E85:E85)</f>
        <v>10</v>
      </c>
      <c r="F84" s="89">
        <f t="shared" si="1"/>
        <v>100</v>
      </c>
    </row>
    <row r="85" spans="1:14" ht="75" x14ac:dyDescent="0.25">
      <c r="A85" s="118" t="s">
        <v>365</v>
      </c>
      <c r="B85" s="99" t="s">
        <v>370</v>
      </c>
      <c r="C85" s="115" t="s">
        <v>366</v>
      </c>
      <c r="D85" s="92">
        <v>10</v>
      </c>
      <c r="E85" s="92">
        <v>10</v>
      </c>
      <c r="F85" s="92">
        <f t="shared" si="1"/>
        <v>100</v>
      </c>
    </row>
    <row r="86" spans="1:14" x14ac:dyDescent="0.25">
      <c r="A86" s="95" t="s">
        <v>373</v>
      </c>
      <c r="B86" s="96" t="s">
        <v>374</v>
      </c>
      <c r="C86" s="117"/>
      <c r="D86" s="122">
        <f>SUM(D87)</f>
        <v>789</v>
      </c>
      <c r="E86" s="122">
        <f>SUM(E87)</f>
        <v>840.16052000000002</v>
      </c>
      <c r="F86" s="122">
        <f t="shared" si="1"/>
        <v>106.48422306717364</v>
      </c>
    </row>
    <row r="87" spans="1:14" ht="30" x14ac:dyDescent="0.25">
      <c r="A87" s="98" t="s">
        <v>375</v>
      </c>
      <c r="B87" s="99" t="s">
        <v>374</v>
      </c>
      <c r="C87" s="112" t="s">
        <v>376</v>
      </c>
      <c r="D87" s="92">
        <v>789</v>
      </c>
      <c r="E87" s="92">
        <v>840.16052000000002</v>
      </c>
      <c r="F87" s="92">
        <f t="shared" si="1"/>
        <v>106.48422306717364</v>
      </c>
    </row>
    <row r="88" spans="1:14" x14ac:dyDescent="0.25">
      <c r="A88" s="123" t="s">
        <v>377</v>
      </c>
      <c r="B88" s="96" t="s">
        <v>378</v>
      </c>
      <c r="C88" s="124"/>
      <c r="D88" s="102">
        <f>SUM(D89:D92)</f>
        <v>255</v>
      </c>
      <c r="E88" s="102">
        <f>SUM(E89:E92)</f>
        <v>279.21834999999999</v>
      </c>
      <c r="F88" s="102">
        <f t="shared" si="1"/>
        <v>109.49739215686274</v>
      </c>
    </row>
    <row r="89" spans="1:14" ht="120" x14ac:dyDescent="0.25">
      <c r="A89" s="125" t="s">
        <v>379</v>
      </c>
      <c r="B89" s="99" t="s">
        <v>378</v>
      </c>
      <c r="C89" s="126" t="s">
        <v>380</v>
      </c>
      <c r="D89" s="105">
        <v>85</v>
      </c>
      <c r="E89" s="105">
        <v>84.25</v>
      </c>
      <c r="F89" s="105">
        <f t="shared" si="1"/>
        <v>99.117647058823536</v>
      </c>
    </row>
    <row r="90" spans="1:14" ht="210" x14ac:dyDescent="0.25">
      <c r="A90" s="125" t="s">
        <v>381</v>
      </c>
      <c r="B90" s="99" t="s">
        <v>378</v>
      </c>
      <c r="C90" s="126" t="s">
        <v>382</v>
      </c>
      <c r="D90" s="105">
        <v>100</v>
      </c>
      <c r="E90" s="105">
        <v>99.974999999999994</v>
      </c>
      <c r="F90" s="105">
        <f t="shared" si="1"/>
        <v>99.974999999999994</v>
      </c>
    </row>
    <row r="91" spans="1:14" ht="75" x14ac:dyDescent="0.25">
      <c r="A91" s="125" t="s">
        <v>472</v>
      </c>
      <c r="B91" s="99" t="s">
        <v>378</v>
      </c>
      <c r="C91" s="126" t="s">
        <v>1435</v>
      </c>
      <c r="D91" s="105">
        <v>70</v>
      </c>
      <c r="E91" s="105">
        <v>69.993350000000007</v>
      </c>
      <c r="F91" s="105">
        <f t="shared" si="1"/>
        <v>99.990499999999997</v>
      </c>
    </row>
    <row r="92" spans="1:14" ht="75" x14ac:dyDescent="0.25">
      <c r="A92" s="125" t="s">
        <v>365</v>
      </c>
      <c r="B92" s="99" t="s">
        <v>378</v>
      </c>
      <c r="C92" s="126" t="s">
        <v>1436</v>
      </c>
      <c r="D92" s="105"/>
      <c r="E92" s="105">
        <v>25</v>
      </c>
      <c r="F92" s="105"/>
    </row>
    <row r="93" spans="1:14" ht="28.5" x14ac:dyDescent="0.25">
      <c r="A93" s="95" t="s">
        <v>383</v>
      </c>
      <c r="B93" s="96" t="s">
        <v>384</v>
      </c>
      <c r="C93" s="107"/>
      <c r="D93" s="89">
        <f>SUM(D94:D95)</f>
        <v>60</v>
      </c>
      <c r="E93" s="89">
        <f>SUM(E94:E95)</f>
        <v>70</v>
      </c>
      <c r="F93" s="89">
        <f t="shared" si="1"/>
        <v>116.66666666666667</v>
      </c>
    </row>
    <row r="94" spans="1:14" ht="90" x14ac:dyDescent="0.25">
      <c r="A94" s="125" t="s">
        <v>385</v>
      </c>
      <c r="B94" s="99" t="s">
        <v>384</v>
      </c>
      <c r="C94" s="104" t="s">
        <v>386</v>
      </c>
      <c r="D94" s="92">
        <v>60</v>
      </c>
      <c r="E94" s="92">
        <v>60</v>
      </c>
      <c r="F94" s="92">
        <f t="shared" si="1"/>
        <v>100</v>
      </c>
    </row>
    <row r="95" spans="1:14" ht="30" x14ac:dyDescent="0.25">
      <c r="A95" s="125" t="s">
        <v>375</v>
      </c>
      <c r="B95" s="83" t="s">
        <v>384</v>
      </c>
      <c r="C95" s="84" t="s">
        <v>376</v>
      </c>
      <c r="D95" s="105">
        <v>0</v>
      </c>
      <c r="E95" s="105">
        <v>10</v>
      </c>
      <c r="F95" s="105"/>
    </row>
    <row r="96" spans="1:14" ht="28.5" x14ac:dyDescent="0.25">
      <c r="A96" s="95" t="s">
        <v>387</v>
      </c>
      <c r="B96" s="96" t="s">
        <v>388</v>
      </c>
      <c r="C96" s="107"/>
      <c r="D96" s="89">
        <f>SUM(D97:D109)</f>
        <v>15321</v>
      </c>
      <c r="E96" s="89">
        <f>SUM(E97:E109)</f>
        <v>17220.142129999997</v>
      </c>
      <c r="F96" s="89">
        <f t="shared" si="1"/>
        <v>112.39567998172441</v>
      </c>
    </row>
    <row r="97" spans="1:14" s="111" customFormat="1" ht="45" x14ac:dyDescent="0.2">
      <c r="A97" s="98" t="s">
        <v>363</v>
      </c>
      <c r="B97" s="99" t="s">
        <v>388</v>
      </c>
      <c r="C97" s="104" t="s">
        <v>364</v>
      </c>
      <c r="D97" s="105">
        <v>380</v>
      </c>
      <c r="E97" s="105">
        <v>383.85419999999999</v>
      </c>
      <c r="F97" s="105">
        <f t="shared" si="1"/>
        <v>101.01426315789472</v>
      </c>
      <c r="G97" s="110"/>
      <c r="H97" s="110"/>
      <c r="I97" s="110"/>
      <c r="J97" s="110"/>
      <c r="K97" s="110"/>
      <c r="L97" s="110"/>
      <c r="M97" s="110"/>
      <c r="N97" s="110"/>
    </row>
    <row r="98" spans="1:14" ht="90" x14ac:dyDescent="0.25">
      <c r="A98" s="98" t="s">
        <v>1894</v>
      </c>
      <c r="B98" s="99" t="s">
        <v>388</v>
      </c>
      <c r="C98" s="104" t="s">
        <v>1895</v>
      </c>
      <c r="D98" s="105">
        <v>0</v>
      </c>
      <c r="E98" s="105">
        <v>4.1612900000000002</v>
      </c>
      <c r="F98" s="105"/>
    </row>
    <row r="99" spans="1:14" ht="60" x14ac:dyDescent="0.25">
      <c r="A99" s="98" t="s">
        <v>1437</v>
      </c>
      <c r="B99" s="99" t="s">
        <v>388</v>
      </c>
      <c r="C99" s="104" t="s">
        <v>1438</v>
      </c>
      <c r="D99" s="105">
        <v>4020</v>
      </c>
      <c r="E99" s="105">
        <v>4240.7036600000001</v>
      </c>
      <c r="F99" s="105">
        <f t="shared" si="1"/>
        <v>105.4901407960199</v>
      </c>
    </row>
    <row r="100" spans="1:14" ht="60" x14ac:dyDescent="0.25">
      <c r="A100" s="98" t="s">
        <v>389</v>
      </c>
      <c r="B100" s="99" t="s">
        <v>388</v>
      </c>
      <c r="C100" s="112" t="s">
        <v>390</v>
      </c>
      <c r="D100" s="105">
        <v>25</v>
      </c>
      <c r="E100" s="105">
        <v>25</v>
      </c>
      <c r="F100" s="105">
        <f t="shared" si="1"/>
        <v>100</v>
      </c>
    </row>
    <row r="101" spans="1:14" ht="30" x14ac:dyDescent="0.25">
      <c r="A101" s="98" t="s">
        <v>391</v>
      </c>
      <c r="B101" s="99" t="s">
        <v>388</v>
      </c>
      <c r="C101" s="112" t="s">
        <v>392</v>
      </c>
      <c r="D101" s="92">
        <v>294</v>
      </c>
      <c r="E101" s="92">
        <v>294.02247</v>
      </c>
      <c r="F101" s="92">
        <f t="shared" si="1"/>
        <v>100.00764285714286</v>
      </c>
    </row>
    <row r="102" spans="1:14" ht="45" x14ac:dyDescent="0.25">
      <c r="A102" s="98" t="s">
        <v>393</v>
      </c>
      <c r="B102" s="99" t="s">
        <v>388</v>
      </c>
      <c r="C102" s="112" t="s">
        <v>394</v>
      </c>
      <c r="D102" s="92">
        <v>1400</v>
      </c>
      <c r="E102" s="92">
        <v>1150.8172500000001</v>
      </c>
      <c r="F102" s="92">
        <f t="shared" si="1"/>
        <v>82.201232142857151</v>
      </c>
    </row>
    <row r="103" spans="1:14" ht="45" x14ac:dyDescent="0.25">
      <c r="A103" s="98" t="s">
        <v>395</v>
      </c>
      <c r="B103" s="99" t="s">
        <v>388</v>
      </c>
      <c r="C103" s="112" t="s">
        <v>396</v>
      </c>
      <c r="D103" s="92">
        <v>1298</v>
      </c>
      <c r="E103" s="92">
        <v>1217.9122600000001</v>
      </c>
      <c r="F103" s="92">
        <f t="shared" si="1"/>
        <v>93.829912172573188</v>
      </c>
    </row>
    <row r="104" spans="1:14" ht="45" x14ac:dyDescent="0.25">
      <c r="A104" s="98" t="s">
        <v>397</v>
      </c>
      <c r="B104" s="99" t="s">
        <v>388</v>
      </c>
      <c r="C104" s="112" t="s">
        <v>398</v>
      </c>
      <c r="D104" s="92">
        <v>5800</v>
      </c>
      <c r="E104" s="92">
        <v>6217.6594800000003</v>
      </c>
      <c r="F104" s="92">
        <f t="shared" si="1"/>
        <v>107.20102551724138</v>
      </c>
    </row>
    <row r="105" spans="1:14" ht="90" x14ac:dyDescent="0.25">
      <c r="A105" s="98" t="s">
        <v>399</v>
      </c>
      <c r="B105" s="99" t="s">
        <v>388</v>
      </c>
      <c r="C105" s="112" t="s">
        <v>400</v>
      </c>
      <c r="D105" s="92">
        <v>264</v>
      </c>
      <c r="E105" s="92">
        <v>263.14799999999997</v>
      </c>
      <c r="F105" s="92">
        <f t="shared" si="1"/>
        <v>99.677272727272708</v>
      </c>
    </row>
    <row r="106" spans="1:14" ht="90" x14ac:dyDescent="0.25">
      <c r="A106" s="98" t="s">
        <v>401</v>
      </c>
      <c r="B106" s="99" t="s">
        <v>388</v>
      </c>
      <c r="C106" s="112" t="s">
        <v>402</v>
      </c>
      <c r="D106" s="92">
        <v>10</v>
      </c>
      <c r="E106" s="92">
        <v>13</v>
      </c>
      <c r="F106" s="92">
        <f t="shared" si="1"/>
        <v>130</v>
      </c>
    </row>
    <row r="107" spans="1:14" ht="105" x14ac:dyDescent="0.25">
      <c r="A107" s="127" t="s">
        <v>354</v>
      </c>
      <c r="B107" s="99" t="s">
        <v>388</v>
      </c>
      <c r="C107" s="126" t="s">
        <v>403</v>
      </c>
      <c r="D107" s="92">
        <v>750</v>
      </c>
      <c r="E107" s="92">
        <v>2304.8247000000001</v>
      </c>
      <c r="F107" s="92">
        <f t="shared" si="1"/>
        <v>307.30996000000005</v>
      </c>
    </row>
    <row r="108" spans="1:14" ht="90" x14ac:dyDescent="0.25">
      <c r="A108" s="127" t="s">
        <v>1440</v>
      </c>
      <c r="B108" s="99" t="s">
        <v>388</v>
      </c>
      <c r="C108" s="126" t="s">
        <v>1896</v>
      </c>
      <c r="D108" s="92">
        <v>180</v>
      </c>
      <c r="E108" s="92">
        <v>175.50570000000002</v>
      </c>
      <c r="F108" s="92">
        <f t="shared" si="1"/>
        <v>97.503166666666672</v>
      </c>
    </row>
    <row r="109" spans="1:14" ht="75" x14ac:dyDescent="0.25">
      <c r="A109" s="127" t="s">
        <v>365</v>
      </c>
      <c r="B109" s="99" t="s">
        <v>388</v>
      </c>
      <c r="C109" s="126" t="s">
        <v>366</v>
      </c>
      <c r="D109" s="92">
        <v>900</v>
      </c>
      <c r="E109" s="92">
        <v>929.53311999999994</v>
      </c>
      <c r="F109" s="92">
        <f t="shared" si="1"/>
        <v>103.28145777777777</v>
      </c>
    </row>
    <row r="110" spans="1:14" x14ac:dyDescent="0.25">
      <c r="A110" s="95" t="s">
        <v>408</v>
      </c>
      <c r="B110" s="101">
        <v>913</v>
      </c>
      <c r="C110" s="106"/>
      <c r="D110" s="89">
        <f>+D111</f>
        <v>6000</v>
      </c>
      <c r="E110" s="89">
        <f>+E111</f>
        <v>6000</v>
      </c>
      <c r="F110" s="89">
        <f t="shared" si="1"/>
        <v>100</v>
      </c>
    </row>
    <row r="111" spans="1:14" s="130" customFormat="1" ht="45" x14ac:dyDescent="0.25">
      <c r="A111" s="347" t="s">
        <v>265</v>
      </c>
      <c r="B111" s="351" t="s">
        <v>409</v>
      </c>
      <c r="C111" s="352" t="s">
        <v>264</v>
      </c>
      <c r="D111" s="353">
        <v>6000</v>
      </c>
      <c r="E111" s="353">
        <v>6000</v>
      </c>
      <c r="F111" s="353">
        <f t="shared" si="1"/>
        <v>100</v>
      </c>
      <c r="G111" s="129"/>
      <c r="H111" s="129"/>
      <c r="I111" s="129"/>
      <c r="J111" s="129"/>
      <c r="K111" s="129"/>
      <c r="L111" s="129"/>
      <c r="M111" s="129"/>
      <c r="N111" s="129"/>
    </row>
    <row r="112" spans="1:14" x14ac:dyDescent="0.25">
      <c r="A112" s="95" t="s">
        <v>410</v>
      </c>
      <c r="B112" s="101">
        <v>914</v>
      </c>
      <c r="C112" s="106"/>
      <c r="D112" s="89">
        <f>SUM(D113:D115)</f>
        <v>65</v>
      </c>
      <c r="E112" s="89">
        <f>SUM(E113:E115)</f>
        <v>3660.92317</v>
      </c>
      <c r="F112" s="89">
        <f t="shared" si="1"/>
        <v>5632.1894923076925</v>
      </c>
    </row>
    <row r="113" spans="1:14" ht="75" x14ac:dyDescent="0.25">
      <c r="A113" s="98" t="s">
        <v>365</v>
      </c>
      <c r="B113" s="103" t="s">
        <v>411</v>
      </c>
      <c r="C113" s="84" t="s">
        <v>366</v>
      </c>
      <c r="D113" s="92">
        <v>65</v>
      </c>
      <c r="E113" s="92">
        <v>60.909050000000001</v>
      </c>
      <c r="F113" s="92">
        <f t="shared" si="1"/>
        <v>93.706230769230771</v>
      </c>
    </row>
    <row r="114" spans="1:14" ht="30" x14ac:dyDescent="0.25">
      <c r="A114" s="347" t="s">
        <v>356</v>
      </c>
      <c r="B114" s="348" t="s">
        <v>411</v>
      </c>
      <c r="C114" s="349" t="s">
        <v>425</v>
      </c>
      <c r="D114" s="350">
        <v>0</v>
      </c>
      <c r="E114" s="350">
        <v>93.167969999999997</v>
      </c>
      <c r="F114" s="350"/>
    </row>
    <row r="115" spans="1:14" s="130" customFormat="1" ht="30" x14ac:dyDescent="0.25">
      <c r="A115" s="347" t="s">
        <v>258</v>
      </c>
      <c r="B115" s="351" t="s">
        <v>411</v>
      </c>
      <c r="C115" s="352" t="s">
        <v>257</v>
      </c>
      <c r="D115" s="353">
        <v>0</v>
      </c>
      <c r="E115" s="353">
        <v>3506.8461499999999</v>
      </c>
      <c r="F115" s="353"/>
      <c r="G115" s="129"/>
      <c r="H115" s="129"/>
      <c r="I115" s="129"/>
      <c r="J115" s="129"/>
      <c r="K115" s="129"/>
      <c r="L115" s="129"/>
      <c r="M115" s="129"/>
      <c r="N115" s="129"/>
    </row>
    <row r="116" spans="1:14" x14ac:dyDescent="0.25">
      <c r="A116" s="95" t="s">
        <v>412</v>
      </c>
      <c r="B116" s="96" t="s">
        <v>413</v>
      </c>
      <c r="C116" s="107"/>
      <c r="D116" s="89">
        <f>SUM(D117:D119)</f>
        <v>463</v>
      </c>
      <c r="E116" s="89">
        <f>SUM(E117:E119)</f>
        <v>304.18583000000001</v>
      </c>
      <c r="F116" s="89">
        <f t="shared" si="1"/>
        <v>65.698883369330446</v>
      </c>
    </row>
    <row r="117" spans="1:14" ht="75" x14ac:dyDescent="0.25">
      <c r="A117" s="127" t="s">
        <v>444</v>
      </c>
      <c r="B117" s="103" t="s">
        <v>413</v>
      </c>
      <c r="C117" s="128" t="s">
        <v>1897</v>
      </c>
      <c r="D117" s="92">
        <v>307</v>
      </c>
      <c r="E117" s="92">
        <v>149.08817999999999</v>
      </c>
      <c r="F117" s="92">
        <f t="shared" si="1"/>
        <v>48.562925081433221</v>
      </c>
    </row>
    <row r="118" spans="1:14" ht="90" x14ac:dyDescent="0.25">
      <c r="A118" s="127" t="s">
        <v>414</v>
      </c>
      <c r="B118" s="103" t="s">
        <v>413</v>
      </c>
      <c r="C118" s="128" t="s">
        <v>1898</v>
      </c>
      <c r="D118" s="92">
        <v>100</v>
      </c>
      <c r="E118" s="92">
        <v>98.795600000000007</v>
      </c>
      <c r="F118" s="92">
        <f t="shared" si="1"/>
        <v>98.795600000000007</v>
      </c>
    </row>
    <row r="119" spans="1:14" ht="90" x14ac:dyDescent="0.25">
      <c r="A119" s="127" t="s">
        <v>1899</v>
      </c>
      <c r="B119" s="103" t="s">
        <v>413</v>
      </c>
      <c r="C119" s="128" t="s">
        <v>1900</v>
      </c>
      <c r="D119" s="92">
        <v>56</v>
      </c>
      <c r="E119" s="92">
        <v>56.302050000000001</v>
      </c>
      <c r="F119" s="92">
        <f t="shared" si="1"/>
        <v>100.53937500000001</v>
      </c>
    </row>
    <row r="120" spans="1:14" ht="28.5" x14ac:dyDescent="0.25">
      <c r="A120" s="131" t="s">
        <v>415</v>
      </c>
      <c r="B120" s="101">
        <v>918</v>
      </c>
      <c r="C120" s="132"/>
      <c r="D120" s="89">
        <f>SUM(D121:D124)</f>
        <v>4730</v>
      </c>
      <c r="E120" s="89">
        <f>SUM(E121:E124)</f>
        <v>4615.549</v>
      </c>
      <c r="F120" s="89">
        <f t="shared" si="1"/>
        <v>97.580317124735728</v>
      </c>
    </row>
    <row r="121" spans="1:14" ht="165" x14ac:dyDescent="0.25">
      <c r="A121" s="127" t="s">
        <v>1901</v>
      </c>
      <c r="B121" s="103" t="s">
        <v>1902</v>
      </c>
      <c r="C121" s="128" t="s">
        <v>416</v>
      </c>
      <c r="D121" s="92">
        <v>2075</v>
      </c>
      <c r="E121" s="92">
        <v>2111.3919999999998</v>
      </c>
      <c r="F121" s="92">
        <f t="shared" si="1"/>
        <v>101.75383132530121</v>
      </c>
    </row>
    <row r="122" spans="1:14" ht="75" x14ac:dyDescent="0.25">
      <c r="A122" s="127" t="s">
        <v>1441</v>
      </c>
      <c r="B122" s="103" t="s">
        <v>1902</v>
      </c>
      <c r="C122" s="128" t="s">
        <v>1903</v>
      </c>
      <c r="D122" s="92">
        <v>44</v>
      </c>
      <c r="E122" s="92">
        <v>44.75</v>
      </c>
      <c r="F122" s="92">
        <f t="shared" si="1"/>
        <v>101.70454545454545</v>
      </c>
    </row>
    <row r="123" spans="1:14" ht="75" x14ac:dyDescent="0.25">
      <c r="A123" s="127" t="s">
        <v>444</v>
      </c>
      <c r="B123" s="103" t="s">
        <v>1902</v>
      </c>
      <c r="C123" s="128" t="s">
        <v>1897</v>
      </c>
      <c r="D123" s="92">
        <v>1811</v>
      </c>
      <c r="E123" s="92">
        <v>1810.296</v>
      </c>
      <c r="F123" s="92">
        <f t="shared" si="1"/>
        <v>99.961126449475429</v>
      </c>
    </row>
    <row r="124" spans="1:14" ht="45" x14ac:dyDescent="0.25">
      <c r="A124" s="127" t="s">
        <v>417</v>
      </c>
      <c r="B124" s="103" t="s">
        <v>1902</v>
      </c>
      <c r="C124" s="128" t="s">
        <v>418</v>
      </c>
      <c r="D124" s="92">
        <v>800</v>
      </c>
      <c r="E124" s="92">
        <v>649.11099999999999</v>
      </c>
      <c r="F124" s="92">
        <f t="shared" si="1"/>
        <v>81.138874999999999</v>
      </c>
    </row>
    <row r="125" spans="1:14" x14ac:dyDescent="0.25">
      <c r="A125" s="329" t="s">
        <v>38</v>
      </c>
      <c r="B125" s="96" t="s">
        <v>419</v>
      </c>
      <c r="C125" s="133"/>
      <c r="D125" s="134">
        <f>SUM(D126:D281)</f>
        <v>48466587.458319992</v>
      </c>
      <c r="E125" s="134">
        <f>SUM(E126:E281)</f>
        <v>48414790.347559966</v>
      </c>
      <c r="F125" s="134">
        <f t="shared" si="1"/>
        <v>99.893128207541807</v>
      </c>
    </row>
    <row r="126" spans="1:14" ht="45" x14ac:dyDescent="0.25">
      <c r="A126" s="127" t="s">
        <v>420</v>
      </c>
      <c r="B126" s="99" t="s">
        <v>419</v>
      </c>
      <c r="C126" s="133" t="s">
        <v>1916</v>
      </c>
      <c r="D126" s="92">
        <v>559750</v>
      </c>
      <c r="E126" s="92">
        <v>649560.77995</v>
      </c>
      <c r="F126" s="92">
        <f t="shared" si="1"/>
        <v>116.04480213488164</v>
      </c>
    </row>
    <row r="127" spans="1:14" ht="45" x14ac:dyDescent="0.25">
      <c r="A127" s="328" t="s">
        <v>1904</v>
      </c>
      <c r="B127" s="99" t="s">
        <v>419</v>
      </c>
      <c r="C127" s="133" t="s">
        <v>421</v>
      </c>
      <c r="D127" s="92">
        <v>547</v>
      </c>
      <c r="E127" s="85">
        <v>528.12440000000004</v>
      </c>
      <c r="F127" s="85">
        <f t="shared" si="1"/>
        <v>96.549250457038397</v>
      </c>
    </row>
    <row r="128" spans="1:14" ht="30" x14ac:dyDescent="0.25">
      <c r="A128" s="328" t="s">
        <v>475</v>
      </c>
      <c r="B128" s="99" t="s">
        <v>419</v>
      </c>
      <c r="C128" s="133" t="s">
        <v>422</v>
      </c>
      <c r="D128" s="85">
        <v>53452</v>
      </c>
      <c r="E128" s="85">
        <v>48018.53888</v>
      </c>
      <c r="F128" s="85">
        <f t="shared" si="1"/>
        <v>89.834877796901893</v>
      </c>
    </row>
    <row r="129" spans="1:14" ht="210" x14ac:dyDescent="0.25">
      <c r="A129" s="328" t="s">
        <v>381</v>
      </c>
      <c r="B129" s="99" t="s">
        <v>419</v>
      </c>
      <c r="C129" s="133" t="s">
        <v>382</v>
      </c>
      <c r="D129" s="85">
        <v>254</v>
      </c>
      <c r="E129" s="85">
        <v>254</v>
      </c>
      <c r="F129" s="85">
        <f t="shared" si="1"/>
        <v>100</v>
      </c>
    </row>
    <row r="130" spans="1:14" ht="105" x14ac:dyDescent="0.25">
      <c r="A130" s="328" t="s">
        <v>423</v>
      </c>
      <c r="B130" s="99" t="s">
        <v>419</v>
      </c>
      <c r="C130" s="133" t="s">
        <v>424</v>
      </c>
      <c r="D130" s="85">
        <v>15</v>
      </c>
      <c r="E130" s="85">
        <v>16.474259999999997</v>
      </c>
      <c r="F130" s="85">
        <f t="shared" si="1"/>
        <v>109.82839999999999</v>
      </c>
    </row>
    <row r="131" spans="1:14" ht="60" x14ac:dyDescent="0.25">
      <c r="A131" s="328" t="s">
        <v>404</v>
      </c>
      <c r="B131" s="99" t="s">
        <v>419</v>
      </c>
      <c r="C131" s="133" t="s">
        <v>405</v>
      </c>
      <c r="D131" s="85">
        <v>75</v>
      </c>
      <c r="E131" s="85">
        <v>73.759140000000002</v>
      </c>
      <c r="F131" s="85">
        <f t="shared" si="1"/>
        <v>98.345519999999993</v>
      </c>
    </row>
    <row r="132" spans="1:14" ht="75" x14ac:dyDescent="0.25">
      <c r="A132" s="347" t="s">
        <v>365</v>
      </c>
      <c r="B132" s="351" t="s">
        <v>419</v>
      </c>
      <c r="C132" s="354" t="s">
        <v>366</v>
      </c>
      <c r="D132" s="353">
        <v>100</v>
      </c>
      <c r="E132" s="355">
        <v>97.277289999999994</v>
      </c>
      <c r="F132" s="355">
        <f t="shared" si="1"/>
        <v>97.277289999999994</v>
      </c>
    </row>
    <row r="133" spans="1:14" ht="30" x14ac:dyDescent="0.25">
      <c r="A133" s="347" t="s">
        <v>356</v>
      </c>
      <c r="B133" s="351" t="s">
        <v>419</v>
      </c>
      <c r="C133" s="354" t="s">
        <v>425</v>
      </c>
      <c r="D133" s="353">
        <v>0</v>
      </c>
      <c r="E133" s="353">
        <v>55.476680000000002</v>
      </c>
      <c r="F133" s="353"/>
    </row>
    <row r="134" spans="1:14" s="130" customFormat="1" ht="30" x14ac:dyDescent="0.25">
      <c r="A134" s="347" t="s">
        <v>129</v>
      </c>
      <c r="B134" s="351">
        <v>920</v>
      </c>
      <c r="C134" s="356" t="s">
        <v>128</v>
      </c>
      <c r="D134" s="353">
        <v>20488443.399999999</v>
      </c>
      <c r="E134" s="353">
        <v>20488443.399999999</v>
      </c>
      <c r="F134" s="353">
        <f t="shared" si="1"/>
        <v>100</v>
      </c>
      <c r="G134" s="129"/>
      <c r="H134" s="129"/>
      <c r="I134" s="129"/>
      <c r="J134" s="129"/>
      <c r="K134" s="129"/>
      <c r="L134" s="129"/>
      <c r="M134" s="129"/>
      <c r="N134" s="129"/>
    </row>
    <row r="135" spans="1:14" s="130" customFormat="1" ht="30" x14ac:dyDescent="0.25">
      <c r="A135" s="347" t="s">
        <v>131</v>
      </c>
      <c r="B135" s="351">
        <v>920</v>
      </c>
      <c r="C135" s="356" t="s">
        <v>130</v>
      </c>
      <c r="D135" s="353">
        <v>2337887.4</v>
      </c>
      <c r="E135" s="353">
        <v>2337887.4</v>
      </c>
      <c r="F135" s="353">
        <f t="shared" si="1"/>
        <v>100</v>
      </c>
      <c r="G135" s="129"/>
      <c r="H135" s="129"/>
      <c r="I135" s="129"/>
      <c r="J135" s="129"/>
      <c r="K135" s="129"/>
      <c r="L135" s="129"/>
      <c r="M135" s="129"/>
      <c r="N135" s="129"/>
    </row>
    <row r="136" spans="1:14" s="130" customFormat="1" ht="60" x14ac:dyDescent="0.25">
      <c r="A136" s="347" t="s">
        <v>133</v>
      </c>
      <c r="B136" s="351">
        <v>920</v>
      </c>
      <c r="C136" s="356" t="s">
        <v>132</v>
      </c>
      <c r="D136" s="353">
        <v>1409458</v>
      </c>
      <c r="E136" s="353">
        <v>1409458</v>
      </c>
      <c r="F136" s="353">
        <f t="shared" si="1"/>
        <v>100</v>
      </c>
      <c r="G136" s="129"/>
      <c r="H136" s="129"/>
      <c r="I136" s="129"/>
      <c r="J136" s="129"/>
      <c r="K136" s="129"/>
      <c r="L136" s="129"/>
      <c r="M136" s="129"/>
      <c r="N136" s="129"/>
    </row>
    <row r="137" spans="1:14" s="130" customFormat="1" ht="60" x14ac:dyDescent="0.25">
      <c r="A137" s="347" t="s">
        <v>1720</v>
      </c>
      <c r="B137" s="351">
        <v>920</v>
      </c>
      <c r="C137" s="356" t="s">
        <v>1719</v>
      </c>
      <c r="D137" s="353">
        <v>4053</v>
      </c>
      <c r="E137" s="353">
        <v>4053</v>
      </c>
      <c r="F137" s="353">
        <f t="shared" si="1"/>
        <v>100</v>
      </c>
      <c r="G137" s="129"/>
      <c r="H137" s="129"/>
      <c r="I137" s="129"/>
      <c r="J137" s="129"/>
      <c r="K137" s="129"/>
      <c r="L137" s="129"/>
      <c r="M137" s="129"/>
      <c r="N137" s="129"/>
    </row>
    <row r="138" spans="1:14" s="130" customFormat="1" ht="45" x14ac:dyDescent="0.25">
      <c r="A138" s="347" t="s">
        <v>135</v>
      </c>
      <c r="B138" s="351">
        <v>920</v>
      </c>
      <c r="C138" s="356" t="s">
        <v>134</v>
      </c>
      <c r="D138" s="353">
        <v>83341.899999999994</v>
      </c>
      <c r="E138" s="353">
        <v>83341.899999999994</v>
      </c>
      <c r="F138" s="353">
        <f t="shared" si="1"/>
        <v>100</v>
      </c>
      <c r="G138" s="129"/>
      <c r="H138" s="129"/>
      <c r="I138" s="129"/>
      <c r="J138" s="129"/>
      <c r="K138" s="129"/>
      <c r="L138" s="129"/>
      <c r="M138" s="129"/>
      <c r="N138" s="129"/>
    </row>
    <row r="139" spans="1:14" s="130" customFormat="1" ht="30" x14ac:dyDescent="0.25">
      <c r="A139" s="347" t="s">
        <v>1378</v>
      </c>
      <c r="B139" s="351">
        <v>920</v>
      </c>
      <c r="C139" s="356" t="s">
        <v>1391</v>
      </c>
      <c r="D139" s="353">
        <v>728681.5</v>
      </c>
      <c r="E139" s="353">
        <v>728681.48019000003</v>
      </c>
      <c r="F139" s="353">
        <f t="shared" si="1"/>
        <v>99.999997281391117</v>
      </c>
      <c r="G139" s="129"/>
      <c r="H139" s="129"/>
      <c r="I139" s="129"/>
      <c r="J139" s="129"/>
      <c r="K139" s="129"/>
      <c r="L139" s="129"/>
      <c r="M139" s="129"/>
      <c r="N139" s="129"/>
    </row>
    <row r="140" spans="1:14" s="130" customFormat="1" ht="30" x14ac:dyDescent="0.25">
      <c r="A140" s="347" t="s">
        <v>1742</v>
      </c>
      <c r="B140" s="351">
        <v>920</v>
      </c>
      <c r="C140" s="356" t="s">
        <v>1721</v>
      </c>
      <c r="D140" s="353">
        <v>5139</v>
      </c>
      <c r="E140" s="353">
        <v>5139</v>
      </c>
      <c r="F140" s="353">
        <f t="shared" si="1"/>
        <v>100</v>
      </c>
      <c r="G140" s="129"/>
      <c r="H140" s="129"/>
      <c r="I140" s="129"/>
      <c r="J140" s="129"/>
      <c r="K140" s="129"/>
      <c r="L140" s="129"/>
      <c r="M140" s="129"/>
      <c r="N140" s="129"/>
    </row>
    <row r="141" spans="1:14" s="130" customFormat="1" ht="45" x14ac:dyDescent="0.25">
      <c r="A141" s="347" t="s">
        <v>1379</v>
      </c>
      <c r="B141" s="351">
        <v>920</v>
      </c>
      <c r="C141" s="356" t="s">
        <v>1392</v>
      </c>
      <c r="D141" s="353">
        <v>4314.6000000000004</v>
      </c>
      <c r="E141" s="353">
        <v>4314.6000000000004</v>
      </c>
      <c r="F141" s="353">
        <f t="shared" ref="F141:F204" si="2">+E141/D141*100</f>
        <v>100</v>
      </c>
      <c r="G141" s="129"/>
      <c r="H141" s="129"/>
      <c r="I141" s="129"/>
      <c r="J141" s="129"/>
      <c r="K141" s="129"/>
      <c r="L141" s="129"/>
      <c r="M141" s="129"/>
      <c r="N141" s="129"/>
    </row>
    <row r="142" spans="1:14" s="130" customFormat="1" ht="45" x14ac:dyDescent="0.25">
      <c r="A142" s="347" t="s">
        <v>1380</v>
      </c>
      <c r="B142" s="351">
        <v>920</v>
      </c>
      <c r="C142" s="356" t="s">
        <v>1393</v>
      </c>
      <c r="D142" s="353">
        <v>123838</v>
      </c>
      <c r="E142" s="353">
        <v>123838</v>
      </c>
      <c r="F142" s="353">
        <f t="shared" si="2"/>
        <v>100</v>
      </c>
      <c r="G142" s="129"/>
      <c r="H142" s="129"/>
      <c r="I142" s="129"/>
      <c r="J142" s="129"/>
      <c r="K142" s="129"/>
      <c r="L142" s="129"/>
      <c r="M142" s="129"/>
      <c r="N142" s="129"/>
    </row>
    <row r="143" spans="1:14" s="130" customFormat="1" ht="45" x14ac:dyDescent="0.25">
      <c r="A143" s="347" t="s">
        <v>1743</v>
      </c>
      <c r="B143" s="351">
        <v>920</v>
      </c>
      <c r="C143" s="352" t="s">
        <v>138</v>
      </c>
      <c r="D143" s="353">
        <v>3585.1</v>
      </c>
      <c r="E143" s="353">
        <v>3585.1</v>
      </c>
      <c r="F143" s="353">
        <f t="shared" si="2"/>
        <v>100</v>
      </c>
      <c r="G143" s="129"/>
      <c r="H143" s="129"/>
      <c r="I143" s="129"/>
      <c r="J143" s="129"/>
      <c r="K143" s="129"/>
      <c r="L143" s="129"/>
      <c r="M143" s="129"/>
      <c r="N143" s="129"/>
    </row>
    <row r="144" spans="1:14" s="130" customFormat="1" ht="60" x14ac:dyDescent="0.25">
      <c r="A144" s="347" t="s">
        <v>140</v>
      </c>
      <c r="B144" s="351">
        <v>920</v>
      </c>
      <c r="C144" s="352" t="s">
        <v>139</v>
      </c>
      <c r="D144" s="353">
        <v>290332.59999999998</v>
      </c>
      <c r="E144" s="353">
        <v>290332.59999999998</v>
      </c>
      <c r="F144" s="353">
        <f t="shared" si="2"/>
        <v>100</v>
      </c>
      <c r="G144" s="129"/>
      <c r="H144" s="129"/>
      <c r="I144" s="129"/>
      <c r="J144" s="129"/>
      <c r="K144" s="129"/>
      <c r="L144" s="129"/>
      <c r="M144" s="129"/>
      <c r="N144" s="129"/>
    </row>
    <row r="145" spans="1:14" s="130" customFormat="1" ht="60" x14ac:dyDescent="0.25">
      <c r="A145" s="347" t="s">
        <v>142</v>
      </c>
      <c r="B145" s="351">
        <v>920</v>
      </c>
      <c r="C145" s="352" t="s">
        <v>141</v>
      </c>
      <c r="D145" s="353">
        <v>1075765.3999999999</v>
      </c>
      <c r="E145" s="353">
        <v>1075339.30204</v>
      </c>
      <c r="F145" s="353">
        <f t="shared" si="2"/>
        <v>99.960391181943578</v>
      </c>
      <c r="G145" s="129"/>
      <c r="H145" s="129"/>
      <c r="I145" s="129"/>
      <c r="J145" s="129"/>
      <c r="K145" s="129"/>
      <c r="L145" s="129"/>
      <c r="M145" s="129"/>
      <c r="N145" s="129"/>
    </row>
    <row r="146" spans="1:14" s="130" customFormat="1" ht="90" x14ac:dyDescent="0.25">
      <c r="A146" s="347" t="s">
        <v>144</v>
      </c>
      <c r="B146" s="351">
        <v>920</v>
      </c>
      <c r="C146" s="352" t="s">
        <v>143</v>
      </c>
      <c r="D146" s="353">
        <v>89.1</v>
      </c>
      <c r="E146" s="353">
        <v>19.8</v>
      </c>
      <c r="F146" s="353">
        <f t="shared" si="2"/>
        <v>22.222222222222225</v>
      </c>
      <c r="G146" s="129"/>
      <c r="H146" s="129"/>
      <c r="I146" s="129"/>
      <c r="J146" s="129"/>
      <c r="K146" s="129"/>
      <c r="L146" s="129"/>
      <c r="M146" s="129"/>
      <c r="N146" s="129"/>
    </row>
    <row r="147" spans="1:14" s="130" customFormat="1" ht="75" x14ac:dyDescent="0.25">
      <c r="A147" s="347" t="s">
        <v>1744</v>
      </c>
      <c r="B147" s="351">
        <v>920</v>
      </c>
      <c r="C147" s="352" t="s">
        <v>1722</v>
      </c>
      <c r="D147" s="353">
        <v>19823.099999999999</v>
      </c>
      <c r="E147" s="353">
        <v>19823.099999999999</v>
      </c>
      <c r="F147" s="353">
        <f t="shared" si="2"/>
        <v>100</v>
      </c>
      <c r="G147" s="129"/>
      <c r="H147" s="129"/>
      <c r="I147" s="129"/>
      <c r="J147" s="129"/>
      <c r="K147" s="129"/>
      <c r="L147" s="129"/>
      <c r="M147" s="129"/>
      <c r="N147" s="129"/>
    </row>
    <row r="148" spans="1:14" s="130" customFormat="1" ht="60" x14ac:dyDescent="0.25">
      <c r="A148" s="347" t="s">
        <v>1381</v>
      </c>
      <c r="B148" s="351">
        <v>920</v>
      </c>
      <c r="C148" s="352" t="s">
        <v>145</v>
      </c>
      <c r="D148" s="353">
        <v>27094</v>
      </c>
      <c r="E148" s="353">
        <v>26960.13121</v>
      </c>
      <c r="F148" s="353">
        <f t="shared" si="2"/>
        <v>99.505909832435222</v>
      </c>
      <c r="G148" s="129"/>
      <c r="H148" s="129"/>
      <c r="I148" s="129"/>
      <c r="J148" s="129"/>
      <c r="K148" s="129"/>
      <c r="L148" s="129"/>
      <c r="M148" s="129"/>
      <c r="N148" s="129"/>
    </row>
    <row r="149" spans="1:14" s="130" customFormat="1" ht="60" x14ac:dyDescent="0.25">
      <c r="A149" s="347" t="s">
        <v>1745</v>
      </c>
      <c r="B149" s="351">
        <v>920</v>
      </c>
      <c r="C149" s="352" t="s">
        <v>1723</v>
      </c>
      <c r="D149" s="353">
        <v>64442.3</v>
      </c>
      <c r="E149" s="353">
        <v>64442.3</v>
      </c>
      <c r="F149" s="353">
        <f t="shared" si="2"/>
        <v>100</v>
      </c>
      <c r="G149" s="129"/>
      <c r="H149" s="129"/>
      <c r="I149" s="129"/>
      <c r="J149" s="129"/>
      <c r="K149" s="129"/>
      <c r="L149" s="129"/>
      <c r="M149" s="129"/>
      <c r="N149" s="129"/>
    </row>
    <row r="150" spans="1:14" s="130" customFormat="1" ht="105" x14ac:dyDescent="0.25">
      <c r="A150" s="347" t="s">
        <v>147</v>
      </c>
      <c r="B150" s="351">
        <v>920</v>
      </c>
      <c r="C150" s="352" t="s">
        <v>146</v>
      </c>
      <c r="D150" s="353">
        <v>58410</v>
      </c>
      <c r="E150" s="353">
        <v>58410</v>
      </c>
      <c r="F150" s="353">
        <f t="shared" si="2"/>
        <v>100</v>
      </c>
      <c r="G150" s="129"/>
      <c r="H150" s="129"/>
      <c r="I150" s="129"/>
      <c r="J150" s="129"/>
      <c r="K150" s="129"/>
      <c r="L150" s="129"/>
      <c r="M150" s="129"/>
      <c r="N150" s="129"/>
    </row>
    <row r="151" spans="1:14" s="130" customFormat="1" ht="45" x14ac:dyDescent="0.25">
      <c r="A151" s="347" t="s">
        <v>1746</v>
      </c>
      <c r="B151" s="351">
        <v>920</v>
      </c>
      <c r="C151" s="352" t="s">
        <v>1724</v>
      </c>
      <c r="D151" s="353">
        <v>27580</v>
      </c>
      <c r="E151" s="353">
        <v>27580</v>
      </c>
      <c r="F151" s="353">
        <f t="shared" si="2"/>
        <v>100</v>
      </c>
      <c r="G151" s="129"/>
      <c r="H151" s="129"/>
      <c r="I151" s="129"/>
      <c r="J151" s="129"/>
      <c r="K151" s="129"/>
      <c r="L151" s="129"/>
      <c r="M151" s="129"/>
      <c r="N151" s="129"/>
    </row>
    <row r="152" spans="1:14" s="130" customFormat="1" ht="90" x14ac:dyDescent="0.25">
      <c r="A152" s="347" t="s">
        <v>1747</v>
      </c>
      <c r="B152" s="351">
        <v>920</v>
      </c>
      <c r="C152" s="352" t="s">
        <v>1725</v>
      </c>
      <c r="D152" s="353">
        <v>180732.7</v>
      </c>
      <c r="E152" s="353">
        <v>180732.69994999998</v>
      </c>
      <c r="F152" s="353">
        <f t="shared" si="2"/>
        <v>99.99999997233482</v>
      </c>
      <c r="G152" s="129"/>
      <c r="H152" s="129"/>
      <c r="I152" s="129"/>
      <c r="J152" s="129"/>
      <c r="K152" s="129"/>
      <c r="L152" s="129"/>
      <c r="M152" s="129"/>
      <c r="N152" s="129"/>
    </row>
    <row r="153" spans="1:14" s="130" customFormat="1" ht="90" x14ac:dyDescent="0.25">
      <c r="A153" s="347" t="s">
        <v>1748</v>
      </c>
      <c r="B153" s="351">
        <v>920</v>
      </c>
      <c r="C153" s="352" t="s">
        <v>1726</v>
      </c>
      <c r="D153" s="353">
        <v>58087.5</v>
      </c>
      <c r="E153" s="353">
        <v>58087.163430000001</v>
      </c>
      <c r="F153" s="353">
        <f t="shared" si="2"/>
        <v>99.999420581020019</v>
      </c>
      <c r="G153" s="129"/>
      <c r="H153" s="129"/>
      <c r="I153" s="129"/>
      <c r="J153" s="129"/>
      <c r="K153" s="129"/>
      <c r="L153" s="129"/>
      <c r="M153" s="129"/>
      <c r="N153" s="129"/>
    </row>
    <row r="154" spans="1:14" s="130" customFormat="1" ht="75" x14ac:dyDescent="0.25">
      <c r="A154" s="347" t="s">
        <v>1749</v>
      </c>
      <c r="B154" s="351">
        <v>920</v>
      </c>
      <c r="C154" s="352" t="s">
        <v>1727</v>
      </c>
      <c r="D154" s="353">
        <v>11132.5</v>
      </c>
      <c r="E154" s="353">
        <v>11132.5</v>
      </c>
      <c r="F154" s="353">
        <f t="shared" si="2"/>
        <v>100</v>
      </c>
      <c r="G154" s="129"/>
      <c r="H154" s="129"/>
      <c r="I154" s="129"/>
      <c r="J154" s="129"/>
      <c r="K154" s="129"/>
      <c r="L154" s="129"/>
      <c r="M154" s="129"/>
      <c r="N154" s="129"/>
    </row>
    <row r="155" spans="1:14" s="130" customFormat="1" ht="30" x14ac:dyDescent="0.25">
      <c r="A155" s="347" t="s">
        <v>149</v>
      </c>
      <c r="B155" s="351">
        <v>920</v>
      </c>
      <c r="C155" s="352" t="s">
        <v>148</v>
      </c>
      <c r="D155" s="353">
        <v>6146.9</v>
      </c>
      <c r="E155" s="353">
        <v>6142.1975000000002</v>
      </c>
      <c r="F155" s="353">
        <f t="shared" si="2"/>
        <v>99.923498023393918</v>
      </c>
      <c r="G155" s="129"/>
      <c r="H155" s="129"/>
      <c r="I155" s="129"/>
      <c r="J155" s="129"/>
      <c r="K155" s="129"/>
      <c r="L155" s="129"/>
      <c r="M155" s="129"/>
      <c r="N155" s="129"/>
    </row>
    <row r="156" spans="1:14" s="130" customFormat="1" ht="45" x14ac:dyDescent="0.25">
      <c r="A156" s="347" t="s">
        <v>151</v>
      </c>
      <c r="B156" s="351">
        <v>920</v>
      </c>
      <c r="C156" s="352" t="s">
        <v>150</v>
      </c>
      <c r="D156" s="353">
        <v>11254.5</v>
      </c>
      <c r="E156" s="353">
        <v>11253.609560000001</v>
      </c>
      <c r="F156" s="353">
        <f t="shared" si="2"/>
        <v>99.992088142520771</v>
      </c>
      <c r="G156" s="129"/>
      <c r="H156" s="129"/>
      <c r="I156" s="129"/>
      <c r="J156" s="129"/>
      <c r="K156" s="129"/>
      <c r="L156" s="129"/>
      <c r="M156" s="129"/>
      <c r="N156" s="129"/>
    </row>
    <row r="157" spans="1:14" s="130" customFormat="1" ht="60" x14ac:dyDescent="0.25">
      <c r="A157" s="347" t="s">
        <v>1750</v>
      </c>
      <c r="B157" s="351">
        <v>920</v>
      </c>
      <c r="C157" s="352" t="s">
        <v>1728</v>
      </c>
      <c r="D157" s="353">
        <v>107606.7</v>
      </c>
      <c r="E157" s="353">
        <v>107606.69989</v>
      </c>
      <c r="F157" s="353">
        <f t="shared" si="2"/>
        <v>99.999999897775893</v>
      </c>
      <c r="G157" s="129"/>
      <c r="H157" s="129"/>
      <c r="I157" s="129"/>
      <c r="J157" s="129"/>
      <c r="K157" s="129"/>
      <c r="L157" s="129"/>
      <c r="M157" s="129"/>
      <c r="N157" s="129"/>
    </row>
    <row r="158" spans="1:14" s="130" customFormat="1" ht="45" x14ac:dyDescent="0.25">
      <c r="A158" s="347" t="s">
        <v>153</v>
      </c>
      <c r="B158" s="351">
        <v>920</v>
      </c>
      <c r="C158" s="352" t="s">
        <v>152</v>
      </c>
      <c r="D158" s="353">
        <v>7145.1</v>
      </c>
      <c r="E158" s="353">
        <v>7145.1</v>
      </c>
      <c r="F158" s="353">
        <f t="shared" si="2"/>
        <v>100</v>
      </c>
      <c r="G158" s="129"/>
      <c r="H158" s="129"/>
      <c r="I158" s="129"/>
      <c r="J158" s="129"/>
      <c r="K158" s="129"/>
      <c r="L158" s="129"/>
      <c r="M158" s="129"/>
      <c r="N158" s="129"/>
    </row>
    <row r="159" spans="1:14" s="130" customFormat="1" ht="90" x14ac:dyDescent="0.25">
      <c r="A159" s="347" t="s">
        <v>1751</v>
      </c>
      <c r="B159" s="351">
        <v>920</v>
      </c>
      <c r="C159" s="352" t="s">
        <v>154</v>
      </c>
      <c r="D159" s="353">
        <v>878.4</v>
      </c>
      <c r="E159" s="353">
        <v>878.4</v>
      </c>
      <c r="F159" s="353">
        <f t="shared" si="2"/>
        <v>100</v>
      </c>
      <c r="G159" s="129"/>
      <c r="H159" s="129"/>
      <c r="I159" s="129"/>
      <c r="J159" s="129"/>
      <c r="K159" s="129"/>
      <c r="L159" s="129"/>
      <c r="M159" s="129"/>
      <c r="N159" s="129"/>
    </row>
    <row r="160" spans="1:14" s="130" customFormat="1" ht="45" x14ac:dyDescent="0.25">
      <c r="A160" s="347" t="s">
        <v>1752</v>
      </c>
      <c r="B160" s="351">
        <v>920</v>
      </c>
      <c r="C160" s="352" t="s">
        <v>1729</v>
      </c>
      <c r="D160" s="353">
        <v>203747.76019999999</v>
      </c>
      <c r="E160" s="353">
        <v>203747.76019999999</v>
      </c>
      <c r="F160" s="353">
        <f t="shared" si="2"/>
        <v>100</v>
      </c>
      <c r="G160" s="129"/>
      <c r="H160" s="129"/>
      <c r="I160" s="129"/>
      <c r="J160" s="129"/>
      <c r="K160" s="129"/>
      <c r="L160" s="129"/>
      <c r="M160" s="129"/>
      <c r="N160" s="129"/>
    </row>
    <row r="161" spans="1:14" s="130" customFormat="1" ht="45" x14ac:dyDescent="0.25">
      <c r="A161" s="347" t="s">
        <v>1753</v>
      </c>
      <c r="B161" s="351">
        <v>920</v>
      </c>
      <c r="C161" s="352" t="s">
        <v>1730</v>
      </c>
      <c r="D161" s="353">
        <v>354264.5</v>
      </c>
      <c r="E161" s="353">
        <v>354264.5</v>
      </c>
      <c r="F161" s="353">
        <f t="shared" si="2"/>
        <v>100</v>
      </c>
      <c r="G161" s="129"/>
      <c r="H161" s="129"/>
      <c r="I161" s="129"/>
      <c r="J161" s="129"/>
      <c r="K161" s="129"/>
      <c r="L161" s="129"/>
      <c r="M161" s="129"/>
      <c r="N161" s="129"/>
    </row>
    <row r="162" spans="1:14" s="130" customFormat="1" ht="45" x14ac:dyDescent="0.25">
      <c r="A162" s="347" t="s">
        <v>156</v>
      </c>
      <c r="B162" s="351">
        <v>920</v>
      </c>
      <c r="C162" s="352" t="s">
        <v>155</v>
      </c>
      <c r="D162" s="353">
        <v>963623.1</v>
      </c>
      <c r="E162" s="353">
        <v>956441.07172999997</v>
      </c>
      <c r="F162" s="353">
        <f t="shared" si="2"/>
        <v>99.254684920899052</v>
      </c>
      <c r="G162" s="129"/>
      <c r="H162" s="129"/>
      <c r="I162" s="129"/>
      <c r="J162" s="129"/>
      <c r="K162" s="129"/>
      <c r="L162" s="129"/>
      <c r="M162" s="129"/>
      <c r="N162" s="129"/>
    </row>
    <row r="163" spans="1:14" s="130" customFormat="1" ht="135" x14ac:dyDescent="0.25">
      <c r="A163" s="347" t="s">
        <v>158</v>
      </c>
      <c r="B163" s="351">
        <v>920</v>
      </c>
      <c r="C163" s="352" t="s">
        <v>157</v>
      </c>
      <c r="D163" s="353">
        <v>18324.900000000001</v>
      </c>
      <c r="E163" s="353">
        <v>18324.87</v>
      </c>
      <c r="F163" s="353">
        <f t="shared" si="2"/>
        <v>99.999836288328979</v>
      </c>
      <c r="G163" s="129"/>
      <c r="H163" s="129"/>
      <c r="I163" s="129"/>
      <c r="J163" s="129"/>
      <c r="K163" s="129"/>
      <c r="L163" s="129"/>
      <c r="M163" s="129"/>
      <c r="N163" s="129"/>
    </row>
    <row r="164" spans="1:14" s="130" customFormat="1" ht="90" x14ac:dyDescent="0.25">
      <c r="A164" s="347" t="s">
        <v>1382</v>
      </c>
      <c r="B164" s="351">
        <v>920</v>
      </c>
      <c r="C164" s="352" t="s">
        <v>1394</v>
      </c>
      <c r="D164" s="353">
        <v>7920</v>
      </c>
      <c r="E164" s="353">
        <v>7920</v>
      </c>
      <c r="F164" s="353">
        <f t="shared" si="2"/>
        <v>100</v>
      </c>
      <c r="G164" s="129"/>
      <c r="H164" s="129"/>
      <c r="I164" s="129"/>
      <c r="J164" s="129"/>
      <c r="K164" s="129"/>
      <c r="L164" s="129"/>
      <c r="M164" s="129"/>
      <c r="N164" s="129"/>
    </row>
    <row r="165" spans="1:14" s="130" customFormat="1" ht="90" x14ac:dyDescent="0.25">
      <c r="A165" s="347" t="s">
        <v>1383</v>
      </c>
      <c r="B165" s="351">
        <v>920</v>
      </c>
      <c r="C165" s="356" t="s">
        <v>1395</v>
      </c>
      <c r="D165" s="353">
        <v>522391.9</v>
      </c>
      <c r="E165" s="353">
        <v>522391.07079999999</v>
      </c>
      <c r="F165" s="353">
        <f t="shared" si="2"/>
        <v>99.999841268595475</v>
      </c>
      <c r="G165" s="129"/>
      <c r="H165" s="129"/>
      <c r="I165" s="129"/>
      <c r="J165" s="129"/>
      <c r="K165" s="129"/>
      <c r="L165" s="129"/>
      <c r="M165" s="129"/>
      <c r="N165" s="129"/>
    </row>
    <row r="166" spans="1:14" s="130" customFormat="1" ht="75" x14ac:dyDescent="0.25">
      <c r="A166" s="347" t="s">
        <v>160</v>
      </c>
      <c r="B166" s="351">
        <v>920</v>
      </c>
      <c r="C166" s="356" t="s">
        <v>159</v>
      </c>
      <c r="D166" s="353">
        <v>2367.4</v>
      </c>
      <c r="E166" s="353">
        <v>2367.4</v>
      </c>
      <c r="F166" s="353">
        <f t="shared" si="2"/>
        <v>100</v>
      </c>
      <c r="G166" s="129"/>
      <c r="H166" s="129"/>
      <c r="I166" s="129"/>
      <c r="J166" s="129"/>
      <c r="K166" s="129"/>
      <c r="L166" s="129"/>
      <c r="M166" s="129"/>
      <c r="N166" s="129"/>
    </row>
    <row r="167" spans="1:14" s="130" customFormat="1" ht="30" x14ac:dyDescent="0.25">
      <c r="A167" s="347" t="s">
        <v>162</v>
      </c>
      <c r="B167" s="351">
        <v>920</v>
      </c>
      <c r="C167" s="352" t="s">
        <v>161</v>
      </c>
      <c r="D167" s="353">
        <v>143683.29999999999</v>
      </c>
      <c r="E167" s="353">
        <v>143683.29999999999</v>
      </c>
      <c r="F167" s="353">
        <f t="shared" si="2"/>
        <v>100</v>
      </c>
      <c r="G167" s="129"/>
      <c r="H167" s="129"/>
      <c r="I167" s="129"/>
      <c r="J167" s="129"/>
      <c r="K167" s="129"/>
      <c r="L167" s="129"/>
      <c r="M167" s="129"/>
      <c r="N167" s="129"/>
    </row>
    <row r="168" spans="1:14" s="130" customFormat="1" ht="75" x14ac:dyDescent="0.25">
      <c r="A168" s="347" t="s">
        <v>164</v>
      </c>
      <c r="B168" s="351">
        <v>920</v>
      </c>
      <c r="C168" s="352" t="s">
        <v>163</v>
      </c>
      <c r="D168" s="353">
        <v>542.29999999999995</v>
      </c>
      <c r="E168" s="353">
        <v>542.29999999999995</v>
      </c>
      <c r="F168" s="353">
        <f t="shared" si="2"/>
        <v>100</v>
      </c>
      <c r="G168" s="129"/>
      <c r="H168" s="129"/>
      <c r="I168" s="129"/>
      <c r="J168" s="129"/>
      <c r="K168" s="129"/>
      <c r="L168" s="129"/>
      <c r="M168" s="129"/>
      <c r="N168" s="129"/>
    </row>
    <row r="169" spans="1:14" s="130" customFormat="1" ht="45" x14ac:dyDescent="0.25">
      <c r="A169" s="347" t="s">
        <v>166</v>
      </c>
      <c r="B169" s="351">
        <v>920</v>
      </c>
      <c r="C169" s="352" t="s">
        <v>165</v>
      </c>
      <c r="D169" s="353">
        <v>1423280.1</v>
      </c>
      <c r="E169" s="353">
        <v>1423210.0905200001</v>
      </c>
      <c r="F169" s="353">
        <f t="shared" si="2"/>
        <v>99.995081117202446</v>
      </c>
      <c r="G169" s="129"/>
      <c r="H169" s="129"/>
      <c r="I169" s="129"/>
      <c r="J169" s="129"/>
      <c r="K169" s="129"/>
      <c r="L169" s="129"/>
      <c r="M169" s="129"/>
      <c r="N169" s="129"/>
    </row>
    <row r="170" spans="1:14" s="130" customFormat="1" ht="60" x14ac:dyDescent="0.25">
      <c r="A170" s="347" t="s">
        <v>168</v>
      </c>
      <c r="B170" s="351">
        <v>920</v>
      </c>
      <c r="C170" s="352" t="s">
        <v>167</v>
      </c>
      <c r="D170" s="353">
        <v>425343.7</v>
      </c>
      <c r="E170" s="353">
        <v>425343.64260000002</v>
      </c>
      <c r="F170" s="353">
        <f t="shared" si="2"/>
        <v>99.999986505031117</v>
      </c>
      <c r="G170" s="129"/>
      <c r="H170" s="129"/>
      <c r="I170" s="129"/>
      <c r="J170" s="129"/>
      <c r="K170" s="129"/>
      <c r="L170" s="129"/>
      <c r="M170" s="129"/>
      <c r="N170" s="129"/>
    </row>
    <row r="171" spans="1:14" s="130" customFormat="1" ht="60" x14ac:dyDescent="0.25">
      <c r="A171" s="347" t="s">
        <v>1384</v>
      </c>
      <c r="B171" s="351">
        <v>920</v>
      </c>
      <c r="C171" s="356" t="s">
        <v>1396</v>
      </c>
      <c r="D171" s="353">
        <v>1230803.5821800001</v>
      </c>
      <c r="E171" s="353">
        <v>1230803.5821800001</v>
      </c>
      <c r="F171" s="353">
        <f t="shared" si="2"/>
        <v>100</v>
      </c>
      <c r="G171" s="129"/>
      <c r="H171" s="129"/>
      <c r="I171" s="129"/>
      <c r="J171" s="129"/>
      <c r="K171" s="129"/>
      <c r="L171" s="129"/>
      <c r="M171" s="129"/>
      <c r="N171" s="129"/>
    </row>
    <row r="172" spans="1:14" s="130" customFormat="1" ht="45" x14ac:dyDescent="0.25">
      <c r="A172" s="347" t="s">
        <v>1754</v>
      </c>
      <c r="B172" s="351">
        <v>920</v>
      </c>
      <c r="C172" s="356" t="s">
        <v>1731</v>
      </c>
      <c r="D172" s="353">
        <v>43156.9</v>
      </c>
      <c r="E172" s="353">
        <v>43156.9</v>
      </c>
      <c r="F172" s="353">
        <f t="shared" si="2"/>
        <v>100</v>
      </c>
      <c r="G172" s="129"/>
      <c r="H172" s="129"/>
      <c r="I172" s="129"/>
      <c r="J172" s="129"/>
      <c r="K172" s="129"/>
      <c r="L172" s="129"/>
      <c r="M172" s="129"/>
      <c r="N172" s="129"/>
    </row>
    <row r="173" spans="1:14" s="130" customFormat="1" ht="45" x14ac:dyDescent="0.25">
      <c r="A173" s="347" t="s">
        <v>1385</v>
      </c>
      <c r="B173" s="351">
        <v>920</v>
      </c>
      <c r="C173" s="356" t="s">
        <v>169</v>
      </c>
      <c r="D173" s="353">
        <v>303699.90000000002</v>
      </c>
      <c r="E173" s="353">
        <v>301978.32197000005</v>
      </c>
      <c r="F173" s="353">
        <f t="shared" si="2"/>
        <v>99.433131841663439</v>
      </c>
      <c r="G173" s="129"/>
      <c r="H173" s="129"/>
      <c r="I173" s="129"/>
      <c r="J173" s="129"/>
      <c r="K173" s="129"/>
      <c r="L173" s="129"/>
      <c r="M173" s="129"/>
      <c r="N173" s="129"/>
    </row>
    <row r="174" spans="1:14" s="130" customFormat="1" ht="90" x14ac:dyDescent="0.25">
      <c r="A174" s="347" t="s">
        <v>1755</v>
      </c>
      <c r="B174" s="351">
        <v>920</v>
      </c>
      <c r="C174" s="352" t="s">
        <v>1732</v>
      </c>
      <c r="D174" s="353">
        <v>14442.4</v>
      </c>
      <c r="E174" s="353">
        <v>13482.22574</v>
      </c>
      <c r="F174" s="353">
        <f t="shared" si="2"/>
        <v>93.351698748130502</v>
      </c>
      <c r="G174" s="129"/>
      <c r="H174" s="129"/>
      <c r="I174" s="129"/>
      <c r="J174" s="129"/>
      <c r="K174" s="129"/>
      <c r="L174" s="129"/>
      <c r="M174" s="129"/>
      <c r="N174" s="129"/>
    </row>
    <row r="175" spans="1:14" s="130" customFormat="1" ht="45" x14ac:dyDescent="0.25">
      <c r="A175" s="347" t="s">
        <v>1756</v>
      </c>
      <c r="B175" s="351">
        <v>920</v>
      </c>
      <c r="C175" s="352" t="s">
        <v>1397</v>
      </c>
      <c r="D175" s="353">
        <v>387087.9</v>
      </c>
      <c r="E175" s="353">
        <v>387087.9</v>
      </c>
      <c r="F175" s="353">
        <f t="shared" si="2"/>
        <v>100</v>
      </c>
      <c r="G175" s="129"/>
      <c r="H175" s="129"/>
      <c r="I175" s="129"/>
      <c r="J175" s="129"/>
      <c r="K175" s="129"/>
      <c r="L175" s="129"/>
      <c r="M175" s="129"/>
      <c r="N175" s="129"/>
    </row>
    <row r="176" spans="1:14" s="130" customFormat="1" ht="75" x14ac:dyDescent="0.25">
      <c r="A176" s="347" t="s">
        <v>1757</v>
      </c>
      <c r="B176" s="351">
        <v>920</v>
      </c>
      <c r="C176" s="352" t="s">
        <v>170</v>
      </c>
      <c r="D176" s="353">
        <v>297</v>
      </c>
      <c r="E176" s="353">
        <v>297</v>
      </c>
      <c r="F176" s="353">
        <f t="shared" si="2"/>
        <v>100</v>
      </c>
      <c r="G176" s="129"/>
      <c r="H176" s="129"/>
      <c r="I176" s="129"/>
      <c r="J176" s="129"/>
      <c r="K176" s="129"/>
      <c r="L176" s="129"/>
      <c r="M176" s="129"/>
      <c r="N176" s="129"/>
    </row>
    <row r="177" spans="1:14" s="130" customFormat="1" ht="60" x14ac:dyDescent="0.25">
      <c r="A177" s="347" t="s">
        <v>172</v>
      </c>
      <c r="B177" s="351">
        <v>920</v>
      </c>
      <c r="C177" s="352" t="s">
        <v>171</v>
      </c>
      <c r="D177" s="353">
        <v>628174</v>
      </c>
      <c r="E177" s="353">
        <v>628174</v>
      </c>
      <c r="F177" s="353">
        <f t="shared" si="2"/>
        <v>100</v>
      </c>
      <c r="G177" s="129"/>
      <c r="H177" s="129"/>
      <c r="I177" s="129"/>
      <c r="J177" s="129"/>
      <c r="K177" s="129"/>
      <c r="L177" s="129"/>
      <c r="M177" s="129"/>
      <c r="N177" s="129"/>
    </row>
    <row r="178" spans="1:14" s="130" customFormat="1" ht="45" x14ac:dyDescent="0.25">
      <c r="A178" s="347" t="s">
        <v>174</v>
      </c>
      <c r="B178" s="351">
        <v>920</v>
      </c>
      <c r="C178" s="352" t="s">
        <v>173</v>
      </c>
      <c r="D178" s="353">
        <v>186.8</v>
      </c>
      <c r="E178" s="353">
        <v>186.8</v>
      </c>
      <c r="F178" s="353">
        <f t="shared" si="2"/>
        <v>100</v>
      </c>
      <c r="G178" s="129"/>
      <c r="H178" s="129"/>
      <c r="I178" s="129"/>
      <c r="J178" s="129"/>
      <c r="K178" s="129"/>
      <c r="L178" s="129"/>
      <c r="M178" s="129"/>
      <c r="N178" s="129"/>
    </row>
    <row r="179" spans="1:14" s="130" customFormat="1" ht="60" x14ac:dyDescent="0.25">
      <c r="A179" s="347" t="s">
        <v>176</v>
      </c>
      <c r="B179" s="351">
        <v>920</v>
      </c>
      <c r="C179" s="352" t="s">
        <v>175</v>
      </c>
      <c r="D179" s="353">
        <v>6916.1</v>
      </c>
      <c r="E179" s="353">
        <v>6916.1</v>
      </c>
      <c r="F179" s="353">
        <f t="shared" si="2"/>
        <v>100</v>
      </c>
      <c r="G179" s="129"/>
      <c r="H179" s="129"/>
      <c r="I179" s="129"/>
      <c r="J179" s="129"/>
      <c r="K179" s="129"/>
      <c r="L179" s="129"/>
      <c r="M179" s="129"/>
      <c r="N179" s="129"/>
    </row>
    <row r="180" spans="1:14" s="130" customFormat="1" ht="60" x14ac:dyDescent="0.25">
      <c r="A180" s="347" t="s">
        <v>178</v>
      </c>
      <c r="B180" s="351">
        <v>920</v>
      </c>
      <c r="C180" s="352" t="s">
        <v>177</v>
      </c>
      <c r="D180" s="353">
        <v>6282.3</v>
      </c>
      <c r="E180" s="353">
        <v>6282.3</v>
      </c>
      <c r="F180" s="353">
        <f t="shared" si="2"/>
        <v>100</v>
      </c>
      <c r="G180" s="129"/>
      <c r="H180" s="129"/>
      <c r="I180" s="129"/>
      <c r="J180" s="129"/>
      <c r="K180" s="129"/>
      <c r="L180" s="129"/>
      <c r="M180" s="129"/>
      <c r="N180" s="129"/>
    </row>
    <row r="181" spans="1:14" s="130" customFormat="1" ht="45" x14ac:dyDescent="0.25">
      <c r="A181" s="347" t="s">
        <v>180</v>
      </c>
      <c r="B181" s="351">
        <v>920</v>
      </c>
      <c r="C181" s="352" t="s">
        <v>179</v>
      </c>
      <c r="D181" s="353">
        <v>44184</v>
      </c>
      <c r="E181" s="353">
        <v>44184</v>
      </c>
      <c r="F181" s="353">
        <f t="shared" si="2"/>
        <v>100</v>
      </c>
      <c r="G181" s="129"/>
      <c r="H181" s="129"/>
      <c r="I181" s="129"/>
      <c r="J181" s="129"/>
      <c r="K181" s="129"/>
      <c r="L181" s="129"/>
      <c r="M181" s="129"/>
      <c r="N181" s="129"/>
    </row>
    <row r="182" spans="1:14" s="130" customFormat="1" ht="60" x14ac:dyDescent="0.25">
      <c r="A182" s="347" t="s">
        <v>1386</v>
      </c>
      <c r="B182" s="351">
        <v>920</v>
      </c>
      <c r="C182" s="352" t="s">
        <v>1398</v>
      </c>
      <c r="D182" s="353">
        <v>2658081.7000000002</v>
      </c>
      <c r="E182" s="353">
        <v>2653641.5241999999</v>
      </c>
      <c r="F182" s="353">
        <f t="shared" si="2"/>
        <v>99.832955631122985</v>
      </c>
      <c r="G182" s="129"/>
      <c r="H182" s="129"/>
      <c r="I182" s="129"/>
      <c r="J182" s="129"/>
      <c r="K182" s="129"/>
      <c r="L182" s="129"/>
      <c r="M182" s="129"/>
      <c r="N182" s="129"/>
    </row>
    <row r="183" spans="1:14" s="130" customFormat="1" ht="45" x14ac:dyDescent="0.25">
      <c r="A183" s="347" t="s">
        <v>182</v>
      </c>
      <c r="B183" s="351">
        <v>920</v>
      </c>
      <c r="C183" s="352" t="s">
        <v>181</v>
      </c>
      <c r="D183" s="353">
        <v>174891</v>
      </c>
      <c r="E183" s="353">
        <v>174891</v>
      </c>
      <c r="F183" s="353">
        <f t="shared" si="2"/>
        <v>100</v>
      </c>
      <c r="G183" s="129"/>
      <c r="H183" s="129"/>
      <c r="I183" s="129"/>
      <c r="J183" s="129"/>
      <c r="K183" s="129"/>
      <c r="L183" s="129"/>
      <c r="M183" s="129"/>
      <c r="N183" s="129"/>
    </row>
    <row r="184" spans="1:14" s="130" customFormat="1" ht="60" x14ac:dyDescent="0.25">
      <c r="A184" s="347" t="s">
        <v>184</v>
      </c>
      <c r="B184" s="351">
        <v>920</v>
      </c>
      <c r="C184" s="352" t="s">
        <v>183</v>
      </c>
      <c r="D184" s="353">
        <v>70319.8</v>
      </c>
      <c r="E184" s="353">
        <v>70319.8</v>
      </c>
      <c r="F184" s="353">
        <f t="shared" si="2"/>
        <v>100</v>
      </c>
      <c r="G184" s="129"/>
      <c r="H184" s="129"/>
      <c r="I184" s="129"/>
      <c r="J184" s="129"/>
      <c r="K184" s="129"/>
      <c r="L184" s="129"/>
      <c r="M184" s="129"/>
      <c r="N184" s="129"/>
    </row>
    <row r="185" spans="1:14" s="130" customFormat="1" ht="45" x14ac:dyDescent="0.25">
      <c r="A185" s="347" t="s">
        <v>186</v>
      </c>
      <c r="B185" s="351">
        <v>920</v>
      </c>
      <c r="C185" s="352" t="s">
        <v>185</v>
      </c>
      <c r="D185" s="353">
        <v>90367.9</v>
      </c>
      <c r="E185" s="353">
        <v>90344.942060000001</v>
      </c>
      <c r="F185" s="353">
        <f t="shared" si="2"/>
        <v>99.974595027659163</v>
      </c>
      <c r="G185" s="129"/>
      <c r="H185" s="129"/>
      <c r="I185" s="129"/>
      <c r="J185" s="129"/>
      <c r="K185" s="129"/>
      <c r="L185" s="129"/>
      <c r="M185" s="129"/>
      <c r="N185" s="129"/>
    </row>
    <row r="186" spans="1:14" s="130" customFormat="1" ht="30" x14ac:dyDescent="0.25">
      <c r="A186" s="347" t="s">
        <v>1387</v>
      </c>
      <c r="B186" s="351">
        <v>920</v>
      </c>
      <c r="C186" s="352" t="s">
        <v>1399</v>
      </c>
      <c r="D186" s="353">
        <v>77991.899999999994</v>
      </c>
      <c r="E186" s="353">
        <v>77991.899999999994</v>
      </c>
      <c r="F186" s="353">
        <f t="shared" si="2"/>
        <v>100</v>
      </c>
      <c r="G186" s="129"/>
      <c r="H186" s="129"/>
      <c r="I186" s="129"/>
      <c r="J186" s="129"/>
      <c r="K186" s="129"/>
      <c r="L186" s="129"/>
      <c r="M186" s="129"/>
      <c r="N186" s="129"/>
    </row>
    <row r="187" spans="1:14" s="130" customFormat="1" ht="45" x14ac:dyDescent="0.25">
      <c r="A187" s="347" t="s">
        <v>188</v>
      </c>
      <c r="B187" s="351">
        <v>920</v>
      </c>
      <c r="C187" s="352" t="s">
        <v>187</v>
      </c>
      <c r="D187" s="353">
        <v>6198.5</v>
      </c>
      <c r="E187" s="353">
        <v>6198.5</v>
      </c>
      <c r="F187" s="353">
        <f t="shared" si="2"/>
        <v>100</v>
      </c>
      <c r="G187" s="129"/>
      <c r="H187" s="129"/>
      <c r="I187" s="129"/>
      <c r="J187" s="129"/>
      <c r="K187" s="129"/>
      <c r="L187" s="129"/>
      <c r="M187" s="129"/>
      <c r="N187" s="129"/>
    </row>
    <row r="188" spans="1:14" s="130" customFormat="1" ht="45" x14ac:dyDescent="0.25">
      <c r="A188" s="347" t="s">
        <v>1758</v>
      </c>
      <c r="B188" s="351">
        <v>920</v>
      </c>
      <c r="C188" s="352" t="s">
        <v>1733</v>
      </c>
      <c r="D188" s="353">
        <v>11061.5</v>
      </c>
      <c r="E188" s="353">
        <v>11061.5</v>
      </c>
      <c r="F188" s="353">
        <f t="shared" si="2"/>
        <v>100</v>
      </c>
      <c r="G188" s="129"/>
      <c r="H188" s="129"/>
      <c r="I188" s="129"/>
      <c r="J188" s="129"/>
      <c r="K188" s="129"/>
      <c r="L188" s="129"/>
      <c r="M188" s="129"/>
      <c r="N188" s="129"/>
    </row>
    <row r="189" spans="1:14" s="130" customFormat="1" ht="30" x14ac:dyDescent="0.25">
      <c r="A189" s="347" t="s">
        <v>190</v>
      </c>
      <c r="B189" s="351">
        <v>920</v>
      </c>
      <c r="C189" s="352" t="s">
        <v>189</v>
      </c>
      <c r="D189" s="353">
        <v>41756.300000000003</v>
      </c>
      <c r="E189" s="353">
        <v>41756.300000000003</v>
      </c>
      <c r="F189" s="353">
        <f t="shared" si="2"/>
        <v>100</v>
      </c>
      <c r="G189" s="129"/>
      <c r="H189" s="129"/>
      <c r="I189" s="129"/>
      <c r="J189" s="129"/>
      <c r="K189" s="129"/>
      <c r="L189" s="129"/>
      <c r="M189" s="129"/>
      <c r="N189" s="129"/>
    </row>
    <row r="190" spans="1:14" s="130" customFormat="1" ht="45" x14ac:dyDescent="0.25">
      <c r="A190" s="347" t="s">
        <v>192</v>
      </c>
      <c r="B190" s="351">
        <v>920</v>
      </c>
      <c r="C190" s="352" t="s">
        <v>191</v>
      </c>
      <c r="D190" s="353">
        <v>234698.8</v>
      </c>
      <c r="E190" s="353">
        <v>234698.8</v>
      </c>
      <c r="F190" s="353">
        <f t="shared" si="2"/>
        <v>100</v>
      </c>
      <c r="G190" s="129"/>
      <c r="H190" s="129"/>
      <c r="I190" s="129"/>
      <c r="J190" s="129"/>
      <c r="K190" s="129"/>
      <c r="L190" s="129"/>
      <c r="M190" s="129"/>
      <c r="N190" s="129"/>
    </row>
    <row r="191" spans="1:14" s="130" customFormat="1" ht="45" x14ac:dyDescent="0.25">
      <c r="A191" s="347" t="s">
        <v>1759</v>
      </c>
      <c r="B191" s="351">
        <v>920</v>
      </c>
      <c r="C191" s="352" t="s">
        <v>1734</v>
      </c>
      <c r="D191" s="353">
        <v>59835.6</v>
      </c>
      <c r="E191" s="353">
        <v>0</v>
      </c>
      <c r="F191" s="353">
        <f t="shared" si="2"/>
        <v>0</v>
      </c>
      <c r="G191" s="129"/>
      <c r="H191" s="129"/>
      <c r="I191" s="129"/>
      <c r="J191" s="129"/>
      <c r="K191" s="129"/>
      <c r="L191" s="129"/>
      <c r="M191" s="129"/>
      <c r="N191" s="129"/>
    </row>
    <row r="192" spans="1:14" s="130" customFormat="1" ht="75" x14ac:dyDescent="0.25">
      <c r="A192" s="347" t="s">
        <v>194</v>
      </c>
      <c r="B192" s="351">
        <v>920</v>
      </c>
      <c r="C192" s="352" t="s">
        <v>193</v>
      </c>
      <c r="D192" s="353">
        <v>42085.2</v>
      </c>
      <c r="E192" s="353">
        <v>41517.522119999994</v>
      </c>
      <c r="F192" s="353">
        <f t="shared" si="2"/>
        <v>98.651122294773458</v>
      </c>
      <c r="G192" s="129"/>
      <c r="H192" s="129"/>
      <c r="I192" s="129"/>
      <c r="J192" s="129"/>
      <c r="K192" s="129"/>
      <c r="L192" s="129"/>
      <c r="M192" s="129"/>
      <c r="N192" s="129"/>
    </row>
    <row r="193" spans="1:14" s="130" customFormat="1" ht="45" x14ac:dyDescent="0.25">
      <c r="A193" s="347" t="s">
        <v>196</v>
      </c>
      <c r="B193" s="351">
        <v>920</v>
      </c>
      <c r="C193" s="352" t="s">
        <v>195</v>
      </c>
      <c r="D193" s="353">
        <v>195140.8</v>
      </c>
      <c r="E193" s="353">
        <v>195140.8</v>
      </c>
      <c r="F193" s="353">
        <f t="shared" si="2"/>
        <v>100</v>
      </c>
      <c r="G193" s="129"/>
      <c r="H193" s="129"/>
      <c r="I193" s="129"/>
      <c r="J193" s="129"/>
      <c r="K193" s="129"/>
      <c r="L193" s="129"/>
      <c r="M193" s="129"/>
      <c r="N193" s="129"/>
    </row>
    <row r="194" spans="1:14" s="130" customFormat="1" ht="45" x14ac:dyDescent="0.25">
      <c r="A194" s="347" t="s">
        <v>198</v>
      </c>
      <c r="B194" s="351">
        <v>920</v>
      </c>
      <c r="C194" s="352" t="s">
        <v>197</v>
      </c>
      <c r="D194" s="353">
        <v>100000</v>
      </c>
      <c r="E194" s="353">
        <v>100000</v>
      </c>
      <c r="F194" s="353">
        <f t="shared" si="2"/>
        <v>100</v>
      </c>
      <c r="G194" s="129"/>
      <c r="H194" s="129"/>
      <c r="I194" s="129"/>
      <c r="J194" s="129"/>
      <c r="K194" s="129"/>
      <c r="L194" s="129"/>
      <c r="M194" s="129"/>
      <c r="N194" s="129"/>
    </row>
    <row r="195" spans="1:14" s="130" customFormat="1" ht="45" x14ac:dyDescent="0.25">
      <c r="A195" s="347" t="s">
        <v>1760</v>
      </c>
      <c r="B195" s="351">
        <v>920</v>
      </c>
      <c r="C195" s="352" t="s">
        <v>1735</v>
      </c>
      <c r="D195" s="353">
        <v>16361.8</v>
      </c>
      <c r="E195" s="353">
        <v>16361.8</v>
      </c>
      <c r="F195" s="353">
        <f t="shared" si="2"/>
        <v>100</v>
      </c>
      <c r="G195" s="129"/>
      <c r="H195" s="129"/>
      <c r="I195" s="129"/>
      <c r="J195" s="129"/>
      <c r="K195" s="129"/>
      <c r="L195" s="129"/>
      <c r="M195" s="129"/>
      <c r="N195" s="129"/>
    </row>
    <row r="196" spans="1:14" s="130" customFormat="1" ht="30" x14ac:dyDescent="0.25">
      <c r="A196" s="347" t="s">
        <v>200</v>
      </c>
      <c r="B196" s="351">
        <v>920</v>
      </c>
      <c r="C196" s="352" t="s">
        <v>199</v>
      </c>
      <c r="D196" s="353">
        <v>48802.5</v>
      </c>
      <c r="E196" s="353">
        <v>49207.07834</v>
      </c>
      <c r="F196" s="353">
        <f t="shared" si="2"/>
        <v>100.82901150555811</v>
      </c>
      <c r="G196" s="129"/>
      <c r="H196" s="129"/>
      <c r="I196" s="129"/>
      <c r="J196" s="129"/>
      <c r="K196" s="129"/>
      <c r="L196" s="129"/>
      <c r="M196" s="129"/>
      <c r="N196" s="129"/>
    </row>
    <row r="197" spans="1:14" s="130" customFormat="1" ht="60" x14ac:dyDescent="0.25">
      <c r="A197" s="347" t="s">
        <v>202</v>
      </c>
      <c r="B197" s="351">
        <v>920</v>
      </c>
      <c r="C197" s="352" t="s">
        <v>201</v>
      </c>
      <c r="D197" s="353">
        <v>22278.6</v>
      </c>
      <c r="E197" s="353">
        <v>22278.6</v>
      </c>
      <c r="F197" s="353">
        <f t="shared" si="2"/>
        <v>100</v>
      </c>
      <c r="G197" s="129"/>
      <c r="H197" s="129"/>
      <c r="I197" s="129"/>
      <c r="J197" s="129"/>
      <c r="K197" s="129"/>
      <c r="L197" s="129"/>
      <c r="M197" s="129"/>
      <c r="N197" s="129"/>
    </row>
    <row r="198" spans="1:14" s="130" customFormat="1" ht="30" x14ac:dyDescent="0.25">
      <c r="A198" s="347" t="s">
        <v>1761</v>
      </c>
      <c r="B198" s="351">
        <v>920</v>
      </c>
      <c r="C198" s="352" t="s">
        <v>1736</v>
      </c>
      <c r="D198" s="353">
        <v>5025</v>
      </c>
      <c r="E198" s="353">
        <v>5025</v>
      </c>
      <c r="F198" s="353">
        <f t="shared" si="2"/>
        <v>100</v>
      </c>
      <c r="G198" s="129"/>
      <c r="H198" s="129"/>
      <c r="I198" s="129"/>
      <c r="J198" s="129"/>
      <c r="K198" s="129"/>
      <c r="L198" s="129"/>
      <c r="M198" s="129"/>
      <c r="N198" s="129"/>
    </row>
    <row r="199" spans="1:14" s="130" customFormat="1" ht="45" x14ac:dyDescent="0.25">
      <c r="A199" s="347" t="s">
        <v>1388</v>
      </c>
      <c r="B199" s="351">
        <v>920</v>
      </c>
      <c r="C199" s="352" t="s">
        <v>1400</v>
      </c>
      <c r="D199" s="353">
        <v>120972.6</v>
      </c>
      <c r="E199" s="353">
        <v>120972.6</v>
      </c>
      <c r="F199" s="353">
        <f t="shared" si="2"/>
        <v>100</v>
      </c>
      <c r="G199" s="129"/>
      <c r="H199" s="129"/>
      <c r="I199" s="129"/>
      <c r="J199" s="129"/>
      <c r="K199" s="129"/>
      <c r="L199" s="129"/>
      <c r="M199" s="129"/>
      <c r="N199" s="129"/>
    </row>
    <row r="200" spans="1:14" s="130" customFormat="1" ht="45" x14ac:dyDescent="0.25">
      <c r="A200" s="347" t="s">
        <v>1389</v>
      </c>
      <c r="B200" s="351">
        <v>920</v>
      </c>
      <c r="C200" s="352" t="s">
        <v>1401</v>
      </c>
      <c r="D200" s="353">
        <v>567933.4</v>
      </c>
      <c r="E200" s="353">
        <v>567385.70019</v>
      </c>
      <c r="F200" s="353">
        <f t="shared" si="2"/>
        <v>99.903562669496111</v>
      </c>
      <c r="G200" s="129"/>
      <c r="H200" s="129"/>
      <c r="I200" s="129"/>
      <c r="J200" s="129"/>
      <c r="K200" s="129"/>
      <c r="L200" s="129"/>
      <c r="M200" s="129"/>
      <c r="N200" s="129"/>
    </row>
    <row r="201" spans="1:14" s="130" customFormat="1" ht="75" x14ac:dyDescent="0.25">
      <c r="A201" s="347" t="s">
        <v>1390</v>
      </c>
      <c r="B201" s="351">
        <v>920</v>
      </c>
      <c r="C201" s="352" t="s">
        <v>1402</v>
      </c>
      <c r="D201" s="353">
        <v>36827.199999999997</v>
      </c>
      <c r="E201" s="353">
        <v>36827.199999999997</v>
      </c>
      <c r="F201" s="353">
        <f t="shared" si="2"/>
        <v>100</v>
      </c>
      <c r="G201" s="129"/>
      <c r="H201" s="129"/>
      <c r="I201" s="129"/>
      <c r="J201" s="129"/>
      <c r="K201" s="129"/>
      <c r="L201" s="129"/>
      <c r="M201" s="129"/>
      <c r="N201" s="129"/>
    </row>
    <row r="202" spans="1:14" s="130" customFormat="1" ht="75" x14ac:dyDescent="0.25">
      <c r="A202" s="347" t="s">
        <v>1762</v>
      </c>
      <c r="B202" s="351">
        <v>920</v>
      </c>
      <c r="C202" s="352" t="s">
        <v>1737</v>
      </c>
      <c r="D202" s="353">
        <v>86754.016799999998</v>
      </c>
      <c r="E202" s="353">
        <v>86754.016799999998</v>
      </c>
      <c r="F202" s="353">
        <f t="shared" si="2"/>
        <v>100</v>
      </c>
      <c r="G202" s="129"/>
      <c r="H202" s="129"/>
      <c r="I202" s="129"/>
      <c r="J202" s="129"/>
      <c r="K202" s="129"/>
      <c r="L202" s="129"/>
      <c r="M202" s="129"/>
      <c r="N202" s="129"/>
    </row>
    <row r="203" spans="1:14" s="130" customFormat="1" ht="75" x14ac:dyDescent="0.25">
      <c r="A203" s="347" t="s">
        <v>1763</v>
      </c>
      <c r="B203" s="351">
        <v>920</v>
      </c>
      <c r="C203" s="352" t="s">
        <v>1738</v>
      </c>
      <c r="D203" s="353">
        <v>16242.5</v>
      </c>
      <c r="E203" s="353">
        <v>16242.5</v>
      </c>
      <c r="F203" s="353">
        <f t="shared" si="2"/>
        <v>100</v>
      </c>
      <c r="G203" s="129"/>
      <c r="H203" s="129"/>
      <c r="I203" s="129"/>
      <c r="J203" s="129"/>
      <c r="K203" s="129"/>
      <c r="L203" s="129"/>
      <c r="M203" s="129"/>
      <c r="N203" s="129"/>
    </row>
    <row r="204" spans="1:14" s="130" customFormat="1" ht="90" x14ac:dyDescent="0.25">
      <c r="A204" s="347" t="s">
        <v>204</v>
      </c>
      <c r="B204" s="351">
        <v>920</v>
      </c>
      <c r="C204" s="352" t="s">
        <v>203</v>
      </c>
      <c r="D204" s="353">
        <v>578633.69999999995</v>
      </c>
      <c r="E204" s="353">
        <v>578633.69999999995</v>
      </c>
      <c r="F204" s="353">
        <f t="shared" si="2"/>
        <v>100</v>
      </c>
      <c r="G204" s="129"/>
      <c r="H204" s="129"/>
      <c r="I204" s="129"/>
      <c r="J204" s="129"/>
      <c r="K204" s="129"/>
      <c r="L204" s="129"/>
      <c r="M204" s="129"/>
      <c r="N204" s="129"/>
    </row>
    <row r="205" spans="1:14" s="130" customFormat="1" ht="90" x14ac:dyDescent="0.25">
      <c r="A205" s="347" t="s">
        <v>1764</v>
      </c>
      <c r="B205" s="351">
        <v>920</v>
      </c>
      <c r="C205" s="352" t="s">
        <v>1739</v>
      </c>
      <c r="D205" s="353">
        <v>229300.8</v>
      </c>
      <c r="E205" s="353">
        <v>222552.83734999999</v>
      </c>
      <c r="F205" s="353">
        <f t="shared" ref="F205:F267" si="3">+E205/D205*100</f>
        <v>97.057156952788645</v>
      </c>
      <c r="G205" s="129"/>
      <c r="H205" s="129"/>
      <c r="I205" s="129"/>
      <c r="J205" s="129"/>
      <c r="K205" s="129"/>
      <c r="L205" s="129"/>
      <c r="M205" s="129"/>
      <c r="N205" s="129"/>
    </row>
    <row r="206" spans="1:14" s="130" customFormat="1" ht="60" x14ac:dyDescent="0.25">
      <c r="A206" s="347" t="s">
        <v>1765</v>
      </c>
      <c r="B206" s="351">
        <v>920</v>
      </c>
      <c r="C206" s="352" t="s">
        <v>1740</v>
      </c>
      <c r="D206" s="353">
        <v>313503.90000000002</v>
      </c>
      <c r="E206" s="353">
        <v>313098.72717999999</v>
      </c>
      <c r="F206" s="353">
        <f t="shared" si="3"/>
        <v>99.870759878904209</v>
      </c>
      <c r="G206" s="129"/>
      <c r="H206" s="129"/>
      <c r="I206" s="129"/>
      <c r="J206" s="129"/>
      <c r="K206" s="129"/>
      <c r="L206" s="129"/>
      <c r="M206" s="129"/>
      <c r="N206" s="129"/>
    </row>
    <row r="207" spans="1:14" s="130" customFormat="1" x14ac:dyDescent="0.25">
      <c r="A207" s="347" t="s">
        <v>1766</v>
      </c>
      <c r="B207" s="351">
        <v>920</v>
      </c>
      <c r="C207" s="352" t="s">
        <v>1741</v>
      </c>
      <c r="D207" s="353">
        <v>853.1</v>
      </c>
      <c r="E207" s="353">
        <v>749.8</v>
      </c>
      <c r="F207" s="353">
        <f t="shared" si="3"/>
        <v>87.891220255538613</v>
      </c>
      <c r="G207" s="129"/>
      <c r="H207" s="129"/>
      <c r="I207" s="129"/>
      <c r="J207" s="129"/>
      <c r="K207" s="129"/>
      <c r="L207" s="129"/>
      <c r="M207" s="129"/>
      <c r="N207" s="129"/>
    </row>
    <row r="208" spans="1:14" s="130" customFormat="1" ht="45" x14ac:dyDescent="0.25">
      <c r="A208" s="347" t="s">
        <v>1403</v>
      </c>
      <c r="B208" s="351">
        <v>920</v>
      </c>
      <c r="C208" s="356" t="s">
        <v>207</v>
      </c>
      <c r="D208" s="353">
        <v>26547.5</v>
      </c>
      <c r="E208" s="353">
        <v>25992.821339999999</v>
      </c>
      <c r="F208" s="353">
        <f t="shared" si="3"/>
        <v>97.910618099632728</v>
      </c>
      <c r="G208" s="129"/>
      <c r="H208" s="129"/>
      <c r="I208" s="129"/>
      <c r="J208" s="129"/>
      <c r="K208" s="129"/>
      <c r="L208" s="129"/>
      <c r="M208" s="129"/>
      <c r="N208" s="129"/>
    </row>
    <row r="209" spans="1:14" s="130" customFormat="1" ht="60" x14ac:dyDescent="0.25">
      <c r="A209" s="347" t="s">
        <v>209</v>
      </c>
      <c r="B209" s="351">
        <v>920</v>
      </c>
      <c r="C209" s="356" t="s">
        <v>208</v>
      </c>
      <c r="D209" s="353">
        <v>630.1</v>
      </c>
      <c r="E209" s="353">
        <v>630.1</v>
      </c>
      <c r="F209" s="353">
        <f t="shared" si="3"/>
        <v>100</v>
      </c>
      <c r="G209" s="129"/>
      <c r="H209" s="129"/>
      <c r="I209" s="129"/>
      <c r="J209" s="129"/>
      <c r="K209" s="129"/>
      <c r="L209" s="129"/>
      <c r="M209" s="129"/>
      <c r="N209" s="129"/>
    </row>
    <row r="210" spans="1:14" s="130" customFormat="1" ht="45" x14ac:dyDescent="0.25">
      <c r="A210" s="347" t="s">
        <v>211</v>
      </c>
      <c r="B210" s="351">
        <v>920</v>
      </c>
      <c r="C210" s="356" t="s">
        <v>210</v>
      </c>
      <c r="D210" s="353">
        <v>5801.1</v>
      </c>
      <c r="E210" s="353">
        <v>5801.0950000000003</v>
      </c>
      <c r="F210" s="353">
        <f t="shared" si="3"/>
        <v>99.999913809449922</v>
      </c>
      <c r="G210" s="129"/>
      <c r="H210" s="129"/>
      <c r="I210" s="129"/>
      <c r="J210" s="129"/>
      <c r="K210" s="129"/>
      <c r="L210" s="129"/>
      <c r="M210" s="129"/>
      <c r="N210" s="129"/>
    </row>
    <row r="211" spans="1:14" s="130" customFormat="1" ht="45" x14ac:dyDescent="0.25">
      <c r="A211" s="347" t="s">
        <v>213</v>
      </c>
      <c r="B211" s="351">
        <v>920</v>
      </c>
      <c r="C211" s="356" t="s">
        <v>212</v>
      </c>
      <c r="D211" s="353">
        <v>244431.2</v>
      </c>
      <c r="E211" s="353">
        <v>244431.2</v>
      </c>
      <c r="F211" s="353">
        <f t="shared" si="3"/>
        <v>100</v>
      </c>
      <c r="G211" s="129"/>
      <c r="H211" s="129"/>
      <c r="I211" s="129"/>
      <c r="J211" s="129"/>
      <c r="K211" s="129"/>
      <c r="L211" s="129"/>
      <c r="M211" s="129"/>
      <c r="N211" s="129"/>
    </row>
    <row r="212" spans="1:14" s="130" customFormat="1" ht="60" x14ac:dyDescent="0.25">
      <c r="A212" s="347" t="s">
        <v>1768</v>
      </c>
      <c r="B212" s="351">
        <v>920</v>
      </c>
      <c r="C212" s="356" t="s">
        <v>214</v>
      </c>
      <c r="D212" s="353">
        <v>13819.2</v>
      </c>
      <c r="E212" s="353">
        <v>6056.1540000000005</v>
      </c>
      <c r="F212" s="353">
        <f t="shared" si="3"/>
        <v>43.824201111497047</v>
      </c>
      <c r="G212" s="129"/>
      <c r="H212" s="129"/>
      <c r="I212" s="129"/>
      <c r="J212" s="129"/>
      <c r="K212" s="129"/>
      <c r="L212" s="129"/>
      <c r="M212" s="129"/>
      <c r="N212" s="129"/>
    </row>
    <row r="213" spans="1:14" s="130" customFormat="1" ht="75" x14ac:dyDescent="0.25">
      <c r="A213" s="347" t="s">
        <v>1769</v>
      </c>
      <c r="B213" s="351">
        <v>920</v>
      </c>
      <c r="C213" s="356" t="s">
        <v>215</v>
      </c>
      <c r="D213" s="353">
        <v>70727.399999999994</v>
      </c>
      <c r="E213" s="353">
        <v>44317.546000000002</v>
      </c>
      <c r="F213" s="353">
        <f t="shared" si="3"/>
        <v>62.65965665357416</v>
      </c>
      <c r="G213" s="129"/>
      <c r="H213" s="129"/>
      <c r="I213" s="129"/>
      <c r="J213" s="129"/>
      <c r="K213" s="129"/>
      <c r="L213" s="129"/>
      <c r="M213" s="129"/>
      <c r="N213" s="129"/>
    </row>
    <row r="214" spans="1:14" s="130" customFormat="1" ht="60" x14ac:dyDescent="0.25">
      <c r="A214" s="347" t="s">
        <v>217</v>
      </c>
      <c r="B214" s="351">
        <v>920</v>
      </c>
      <c r="C214" s="356" t="s">
        <v>216</v>
      </c>
      <c r="D214" s="353">
        <v>7300.6559999999999</v>
      </c>
      <c r="E214" s="353">
        <v>7300.6559999999999</v>
      </c>
      <c r="F214" s="353">
        <f t="shared" si="3"/>
        <v>100</v>
      </c>
      <c r="G214" s="129"/>
      <c r="H214" s="129"/>
      <c r="I214" s="129"/>
      <c r="J214" s="129"/>
      <c r="K214" s="129"/>
      <c r="L214" s="129"/>
      <c r="M214" s="129"/>
      <c r="N214" s="129"/>
    </row>
    <row r="215" spans="1:14" s="130" customFormat="1" ht="90" x14ac:dyDescent="0.25">
      <c r="A215" s="347" t="s">
        <v>219</v>
      </c>
      <c r="B215" s="351">
        <v>920</v>
      </c>
      <c r="C215" s="356" t="s">
        <v>218</v>
      </c>
      <c r="D215" s="353">
        <v>119.4</v>
      </c>
      <c r="E215" s="353">
        <v>0</v>
      </c>
      <c r="F215" s="353">
        <f t="shared" si="3"/>
        <v>0</v>
      </c>
      <c r="G215" s="129"/>
      <c r="H215" s="129"/>
      <c r="I215" s="129"/>
      <c r="J215" s="129"/>
      <c r="K215" s="129"/>
      <c r="L215" s="129"/>
      <c r="M215" s="129"/>
      <c r="N215" s="129"/>
    </row>
    <row r="216" spans="1:14" s="130" customFormat="1" ht="45" x14ac:dyDescent="0.25">
      <c r="A216" s="347" t="s">
        <v>221</v>
      </c>
      <c r="B216" s="351">
        <v>920</v>
      </c>
      <c r="C216" s="356" t="s">
        <v>220</v>
      </c>
      <c r="D216" s="353">
        <v>194711.6</v>
      </c>
      <c r="E216" s="353">
        <v>194711.6</v>
      </c>
      <c r="F216" s="353">
        <f t="shared" si="3"/>
        <v>100</v>
      </c>
      <c r="G216" s="129"/>
      <c r="H216" s="129"/>
      <c r="I216" s="129"/>
      <c r="J216" s="129"/>
      <c r="K216" s="129"/>
      <c r="L216" s="129"/>
      <c r="M216" s="129"/>
      <c r="N216" s="129"/>
    </row>
    <row r="217" spans="1:14" s="130" customFormat="1" ht="75" x14ac:dyDescent="0.25">
      <c r="A217" s="347" t="s">
        <v>223</v>
      </c>
      <c r="B217" s="351">
        <v>920</v>
      </c>
      <c r="C217" s="356" t="s">
        <v>222</v>
      </c>
      <c r="D217" s="353">
        <v>316920.40000000002</v>
      </c>
      <c r="E217" s="353">
        <v>316920.39357000001</v>
      </c>
      <c r="F217" s="353">
        <f t="shared" si="3"/>
        <v>99.999997971099361</v>
      </c>
      <c r="G217" s="129"/>
      <c r="H217" s="129"/>
      <c r="I217" s="129"/>
      <c r="J217" s="129"/>
      <c r="K217" s="129"/>
      <c r="L217" s="129"/>
      <c r="M217" s="129"/>
      <c r="N217" s="129"/>
    </row>
    <row r="218" spans="1:14" s="130" customFormat="1" ht="45" x14ac:dyDescent="0.25">
      <c r="A218" s="347" t="s">
        <v>1404</v>
      </c>
      <c r="B218" s="351">
        <v>920</v>
      </c>
      <c r="C218" s="356" t="s">
        <v>1405</v>
      </c>
      <c r="D218" s="353">
        <v>325103.40000000002</v>
      </c>
      <c r="E218" s="353">
        <v>325103.40000000002</v>
      </c>
      <c r="F218" s="353">
        <f t="shared" si="3"/>
        <v>100</v>
      </c>
      <c r="G218" s="129"/>
      <c r="H218" s="129"/>
      <c r="I218" s="129"/>
      <c r="J218" s="129"/>
      <c r="K218" s="129"/>
      <c r="L218" s="129"/>
      <c r="M218" s="129"/>
      <c r="N218" s="129"/>
    </row>
    <row r="219" spans="1:14" s="130" customFormat="1" ht="30" x14ac:dyDescent="0.25">
      <c r="A219" s="347" t="s">
        <v>225</v>
      </c>
      <c r="B219" s="351">
        <v>920</v>
      </c>
      <c r="C219" s="356" t="s">
        <v>224</v>
      </c>
      <c r="D219" s="353">
        <v>40399.199999999997</v>
      </c>
      <c r="E219" s="353">
        <v>40399.199999999997</v>
      </c>
      <c r="F219" s="353">
        <f t="shared" si="3"/>
        <v>100</v>
      </c>
      <c r="G219" s="129"/>
      <c r="H219" s="129"/>
      <c r="I219" s="129"/>
      <c r="J219" s="129"/>
      <c r="K219" s="129"/>
      <c r="L219" s="129"/>
      <c r="M219" s="129"/>
      <c r="N219" s="129"/>
    </row>
    <row r="220" spans="1:14" s="130" customFormat="1" ht="30" x14ac:dyDescent="0.25">
      <c r="A220" s="347" t="s">
        <v>1770</v>
      </c>
      <c r="B220" s="351">
        <v>920</v>
      </c>
      <c r="C220" s="356" t="s">
        <v>1767</v>
      </c>
      <c r="D220" s="353">
        <v>82.2</v>
      </c>
      <c r="E220" s="353">
        <v>82.2</v>
      </c>
      <c r="F220" s="353">
        <f t="shared" si="3"/>
        <v>100</v>
      </c>
      <c r="G220" s="129"/>
      <c r="H220" s="129"/>
      <c r="I220" s="129"/>
      <c r="J220" s="129"/>
      <c r="K220" s="129"/>
      <c r="L220" s="129"/>
      <c r="M220" s="129"/>
      <c r="N220" s="129"/>
    </row>
    <row r="221" spans="1:14" s="130" customFormat="1" ht="75" x14ac:dyDescent="0.25">
      <c r="A221" s="347" t="s">
        <v>227</v>
      </c>
      <c r="B221" s="351">
        <v>920</v>
      </c>
      <c r="C221" s="356" t="s">
        <v>226</v>
      </c>
      <c r="D221" s="353">
        <v>27636.400000000001</v>
      </c>
      <c r="E221" s="353">
        <v>27636.400000000001</v>
      </c>
      <c r="F221" s="353">
        <f t="shared" si="3"/>
        <v>100</v>
      </c>
      <c r="G221" s="129"/>
      <c r="H221" s="129"/>
      <c r="I221" s="129"/>
      <c r="J221" s="129"/>
      <c r="K221" s="129"/>
      <c r="L221" s="129"/>
      <c r="M221" s="129"/>
      <c r="N221" s="129"/>
    </row>
    <row r="222" spans="1:14" s="130" customFormat="1" ht="105" x14ac:dyDescent="0.25">
      <c r="A222" s="347" t="s">
        <v>229</v>
      </c>
      <c r="B222" s="351">
        <v>920</v>
      </c>
      <c r="C222" s="356" t="s">
        <v>228</v>
      </c>
      <c r="D222" s="353">
        <v>184720.1</v>
      </c>
      <c r="E222" s="353">
        <v>184720.1</v>
      </c>
      <c r="F222" s="353">
        <f t="shared" si="3"/>
        <v>100</v>
      </c>
      <c r="G222" s="129"/>
      <c r="H222" s="129"/>
      <c r="I222" s="129"/>
      <c r="J222" s="129"/>
      <c r="K222" s="129"/>
      <c r="L222" s="129"/>
      <c r="M222" s="129"/>
      <c r="N222" s="129"/>
    </row>
    <row r="223" spans="1:14" s="130" customFormat="1" ht="30" x14ac:dyDescent="0.25">
      <c r="A223" s="347" t="s">
        <v>231</v>
      </c>
      <c r="B223" s="351">
        <v>920</v>
      </c>
      <c r="C223" s="356" t="s">
        <v>230</v>
      </c>
      <c r="D223" s="353">
        <v>61274.2</v>
      </c>
      <c r="E223" s="353">
        <v>61272.553249999997</v>
      </c>
      <c r="F223" s="353">
        <f t="shared" si="3"/>
        <v>99.997312490411943</v>
      </c>
      <c r="G223" s="129"/>
      <c r="H223" s="129"/>
      <c r="I223" s="129"/>
      <c r="J223" s="129"/>
      <c r="K223" s="129"/>
      <c r="L223" s="129"/>
      <c r="M223" s="129"/>
      <c r="N223" s="129"/>
    </row>
    <row r="224" spans="1:14" s="130" customFormat="1" ht="60" x14ac:dyDescent="0.25">
      <c r="A224" s="347" t="s">
        <v>235</v>
      </c>
      <c r="B224" s="351">
        <v>920</v>
      </c>
      <c r="C224" s="356" t="s">
        <v>234</v>
      </c>
      <c r="D224" s="353">
        <v>20567.343260000001</v>
      </c>
      <c r="E224" s="353">
        <v>18970.925850000003</v>
      </c>
      <c r="F224" s="353">
        <f t="shared" si="3"/>
        <v>92.238096141932147</v>
      </c>
      <c r="G224" s="129"/>
      <c r="H224" s="129"/>
      <c r="I224" s="129"/>
      <c r="J224" s="129"/>
      <c r="K224" s="129"/>
      <c r="L224" s="129"/>
      <c r="M224" s="129"/>
      <c r="N224" s="129"/>
    </row>
    <row r="225" spans="1:14" s="130" customFormat="1" ht="60" x14ac:dyDescent="0.25">
      <c r="A225" s="347" t="s">
        <v>237</v>
      </c>
      <c r="B225" s="351">
        <v>920</v>
      </c>
      <c r="C225" s="352" t="s">
        <v>236</v>
      </c>
      <c r="D225" s="353">
        <v>11088.947279999998</v>
      </c>
      <c r="E225" s="353">
        <v>10521.58864</v>
      </c>
      <c r="F225" s="353">
        <f t="shared" si="3"/>
        <v>94.883566260403413</v>
      </c>
      <c r="G225" s="129"/>
      <c r="H225" s="129"/>
      <c r="I225" s="129"/>
      <c r="J225" s="129"/>
      <c r="K225" s="129"/>
      <c r="L225" s="129"/>
      <c r="M225" s="129"/>
      <c r="N225" s="129"/>
    </row>
    <row r="226" spans="1:14" s="130" customFormat="1" ht="45" x14ac:dyDescent="0.25">
      <c r="A226" s="347" t="s">
        <v>239</v>
      </c>
      <c r="B226" s="351">
        <v>920</v>
      </c>
      <c r="C226" s="352" t="s">
        <v>238</v>
      </c>
      <c r="D226" s="353">
        <v>53278.8</v>
      </c>
      <c r="E226" s="353">
        <v>53278.8</v>
      </c>
      <c r="F226" s="353">
        <f t="shared" si="3"/>
        <v>100</v>
      </c>
      <c r="G226" s="129"/>
      <c r="H226" s="129"/>
      <c r="I226" s="129"/>
      <c r="J226" s="129"/>
      <c r="K226" s="129"/>
      <c r="L226" s="129"/>
      <c r="M226" s="129"/>
      <c r="N226" s="129"/>
    </row>
    <row r="227" spans="1:14" s="130" customFormat="1" ht="60" x14ac:dyDescent="0.25">
      <c r="A227" s="347" t="s">
        <v>241</v>
      </c>
      <c r="B227" s="351">
        <v>920</v>
      </c>
      <c r="C227" s="352" t="s">
        <v>240</v>
      </c>
      <c r="D227" s="353">
        <v>12491.5</v>
      </c>
      <c r="E227" s="353">
        <v>12491.472659999999</v>
      </c>
      <c r="F227" s="353">
        <f t="shared" si="3"/>
        <v>99.999781131169186</v>
      </c>
      <c r="G227" s="129"/>
      <c r="H227" s="129"/>
      <c r="I227" s="129"/>
      <c r="J227" s="129"/>
      <c r="K227" s="129"/>
      <c r="L227" s="129"/>
      <c r="M227" s="129"/>
      <c r="N227" s="129"/>
    </row>
    <row r="228" spans="1:14" s="130" customFormat="1" ht="60" x14ac:dyDescent="0.25">
      <c r="A228" s="347" t="s">
        <v>243</v>
      </c>
      <c r="B228" s="351">
        <v>920</v>
      </c>
      <c r="C228" s="356" t="s">
        <v>242</v>
      </c>
      <c r="D228" s="353">
        <v>19984.900000000001</v>
      </c>
      <c r="E228" s="353">
        <v>19984.900000000001</v>
      </c>
      <c r="F228" s="353">
        <f t="shared" si="3"/>
        <v>100</v>
      </c>
      <c r="G228" s="129"/>
      <c r="H228" s="129"/>
      <c r="I228" s="129"/>
      <c r="J228" s="129"/>
      <c r="K228" s="129"/>
      <c r="L228" s="129"/>
      <c r="M228" s="129"/>
      <c r="N228" s="129"/>
    </row>
    <row r="229" spans="1:14" s="130" customFormat="1" ht="195" x14ac:dyDescent="0.25">
      <c r="A229" s="347" t="s">
        <v>245</v>
      </c>
      <c r="B229" s="351">
        <v>920</v>
      </c>
      <c r="C229" s="352" t="s">
        <v>244</v>
      </c>
      <c r="D229" s="353">
        <v>622.70000000000005</v>
      </c>
      <c r="E229" s="353">
        <v>622.70000000000005</v>
      </c>
      <c r="F229" s="353">
        <f t="shared" si="3"/>
        <v>100</v>
      </c>
      <c r="G229" s="129"/>
      <c r="H229" s="129"/>
      <c r="I229" s="129"/>
      <c r="J229" s="129"/>
      <c r="K229" s="129"/>
      <c r="L229" s="129"/>
      <c r="M229" s="129"/>
      <c r="N229" s="129"/>
    </row>
    <row r="230" spans="1:14" s="130" customFormat="1" ht="75" x14ac:dyDescent="0.25">
      <c r="A230" s="347" t="s">
        <v>1774</v>
      </c>
      <c r="B230" s="351">
        <v>920</v>
      </c>
      <c r="C230" s="352" t="s">
        <v>1771</v>
      </c>
      <c r="D230" s="353">
        <v>1469.2</v>
      </c>
      <c r="E230" s="353">
        <v>1465.42443</v>
      </c>
      <c r="F230" s="353">
        <f t="shared" si="3"/>
        <v>99.743018649605233</v>
      </c>
      <c r="G230" s="129"/>
      <c r="H230" s="129"/>
      <c r="I230" s="129"/>
      <c r="J230" s="129"/>
      <c r="K230" s="129"/>
      <c r="L230" s="129"/>
      <c r="M230" s="129"/>
      <c r="N230" s="129"/>
    </row>
    <row r="231" spans="1:14" s="130" customFormat="1" ht="75" x14ac:dyDescent="0.25">
      <c r="A231" s="347" t="s">
        <v>1775</v>
      </c>
      <c r="B231" s="351">
        <v>920</v>
      </c>
      <c r="C231" s="352" t="s">
        <v>1772</v>
      </c>
      <c r="D231" s="353">
        <v>29671.4</v>
      </c>
      <c r="E231" s="353">
        <v>29671.4</v>
      </c>
      <c r="F231" s="353">
        <f t="shared" si="3"/>
        <v>100</v>
      </c>
      <c r="G231" s="129"/>
      <c r="H231" s="129"/>
      <c r="I231" s="129"/>
      <c r="J231" s="129"/>
      <c r="K231" s="129"/>
      <c r="L231" s="129"/>
      <c r="M231" s="129"/>
      <c r="N231" s="129"/>
    </row>
    <row r="232" spans="1:14" s="130" customFormat="1" ht="120" x14ac:dyDescent="0.25">
      <c r="A232" s="347" t="s">
        <v>1776</v>
      </c>
      <c r="B232" s="351">
        <v>920</v>
      </c>
      <c r="C232" s="352" t="s">
        <v>246</v>
      </c>
      <c r="D232" s="353">
        <v>539609.80000000005</v>
      </c>
      <c r="E232" s="353">
        <v>538988.38127999997</v>
      </c>
      <c r="F232" s="353">
        <f t="shared" si="3"/>
        <v>99.884839244950683</v>
      </c>
      <c r="G232" s="129"/>
      <c r="H232" s="129"/>
      <c r="I232" s="129"/>
      <c r="J232" s="129"/>
      <c r="K232" s="129"/>
      <c r="L232" s="129"/>
      <c r="M232" s="129"/>
      <c r="N232" s="129"/>
    </row>
    <row r="233" spans="1:14" s="130" customFormat="1" ht="60" x14ac:dyDescent="0.25">
      <c r="A233" s="347" t="s">
        <v>248</v>
      </c>
      <c r="B233" s="351">
        <v>920</v>
      </c>
      <c r="C233" s="352" t="s">
        <v>247</v>
      </c>
      <c r="D233" s="353">
        <v>1003264.1</v>
      </c>
      <c r="E233" s="353">
        <v>1002241.12123</v>
      </c>
      <c r="F233" s="353">
        <f t="shared" si="3"/>
        <v>99.898034947129091</v>
      </c>
      <c r="G233" s="129"/>
      <c r="H233" s="129"/>
      <c r="I233" s="129"/>
      <c r="J233" s="129"/>
      <c r="K233" s="129"/>
      <c r="L233" s="129"/>
      <c r="M233" s="129"/>
      <c r="N233" s="129"/>
    </row>
    <row r="234" spans="1:14" s="130" customFormat="1" ht="135" x14ac:dyDescent="0.25">
      <c r="A234" s="347" t="s">
        <v>1406</v>
      </c>
      <c r="B234" s="351">
        <v>920</v>
      </c>
      <c r="C234" s="352" t="s">
        <v>1409</v>
      </c>
      <c r="D234" s="353">
        <v>50112.3</v>
      </c>
      <c r="E234" s="353">
        <v>50112.3</v>
      </c>
      <c r="F234" s="353">
        <f t="shared" si="3"/>
        <v>100</v>
      </c>
      <c r="G234" s="129"/>
      <c r="H234" s="129"/>
      <c r="I234" s="129"/>
      <c r="J234" s="129"/>
      <c r="K234" s="129"/>
      <c r="L234" s="129"/>
      <c r="M234" s="129"/>
      <c r="N234" s="129"/>
    </row>
    <row r="235" spans="1:14" s="130" customFormat="1" ht="90" x14ac:dyDescent="0.25">
      <c r="A235" s="347" t="s">
        <v>1777</v>
      </c>
      <c r="B235" s="351">
        <v>920</v>
      </c>
      <c r="C235" s="352" t="s">
        <v>1410</v>
      </c>
      <c r="D235" s="353">
        <v>3304</v>
      </c>
      <c r="E235" s="353">
        <v>3304</v>
      </c>
      <c r="F235" s="353">
        <f t="shared" si="3"/>
        <v>100</v>
      </c>
      <c r="G235" s="129"/>
      <c r="H235" s="129"/>
      <c r="I235" s="129"/>
      <c r="J235" s="129"/>
      <c r="K235" s="129"/>
      <c r="L235" s="129"/>
      <c r="M235" s="129"/>
      <c r="N235" s="129"/>
    </row>
    <row r="236" spans="1:14" s="130" customFormat="1" ht="45" x14ac:dyDescent="0.25">
      <c r="A236" s="347" t="s">
        <v>1778</v>
      </c>
      <c r="B236" s="351">
        <v>920</v>
      </c>
      <c r="C236" s="352" t="s">
        <v>1773</v>
      </c>
      <c r="D236" s="353">
        <v>55540.9</v>
      </c>
      <c r="E236" s="353">
        <v>55540.9</v>
      </c>
      <c r="F236" s="353">
        <f t="shared" si="3"/>
        <v>100</v>
      </c>
      <c r="G236" s="129"/>
      <c r="H236" s="129"/>
      <c r="I236" s="129"/>
      <c r="J236" s="129"/>
      <c r="K236" s="129"/>
      <c r="L236" s="129"/>
      <c r="M236" s="129"/>
      <c r="N236" s="129"/>
    </row>
    <row r="237" spans="1:14" s="130" customFormat="1" ht="75" x14ac:dyDescent="0.25">
      <c r="A237" s="347" t="s">
        <v>1407</v>
      </c>
      <c r="B237" s="351">
        <v>920</v>
      </c>
      <c r="C237" s="352" t="s">
        <v>1411</v>
      </c>
      <c r="D237" s="353">
        <v>70000</v>
      </c>
      <c r="E237" s="353">
        <v>70000</v>
      </c>
      <c r="F237" s="353">
        <f t="shared" si="3"/>
        <v>100</v>
      </c>
      <c r="G237" s="129"/>
      <c r="H237" s="129"/>
      <c r="I237" s="129"/>
      <c r="J237" s="129"/>
      <c r="K237" s="129"/>
      <c r="L237" s="129"/>
      <c r="M237" s="129"/>
      <c r="N237" s="129"/>
    </row>
    <row r="238" spans="1:14" s="130" customFormat="1" ht="45" x14ac:dyDescent="0.25">
      <c r="A238" s="347" t="s">
        <v>250</v>
      </c>
      <c r="B238" s="351">
        <v>920</v>
      </c>
      <c r="C238" s="352" t="s">
        <v>249</v>
      </c>
      <c r="D238" s="353">
        <v>20000</v>
      </c>
      <c r="E238" s="353">
        <v>20000</v>
      </c>
      <c r="F238" s="353">
        <f t="shared" si="3"/>
        <v>100</v>
      </c>
      <c r="G238" s="129"/>
      <c r="H238" s="129"/>
      <c r="I238" s="129"/>
      <c r="J238" s="129"/>
      <c r="K238" s="129"/>
      <c r="L238" s="129"/>
      <c r="M238" s="129"/>
      <c r="N238" s="129"/>
    </row>
    <row r="239" spans="1:14" s="130" customFormat="1" ht="75" x14ac:dyDescent="0.25">
      <c r="A239" s="347" t="s">
        <v>252</v>
      </c>
      <c r="B239" s="351">
        <v>920</v>
      </c>
      <c r="C239" s="352" t="s">
        <v>251</v>
      </c>
      <c r="D239" s="353">
        <v>26</v>
      </c>
      <c r="E239" s="353">
        <v>26</v>
      </c>
      <c r="F239" s="353">
        <f t="shared" si="3"/>
        <v>100</v>
      </c>
      <c r="G239" s="129"/>
      <c r="H239" s="129"/>
      <c r="I239" s="129"/>
      <c r="J239" s="129"/>
      <c r="K239" s="129"/>
      <c r="L239" s="129"/>
      <c r="M239" s="129"/>
      <c r="N239" s="129"/>
    </row>
    <row r="240" spans="1:14" s="130" customFormat="1" ht="75" x14ac:dyDescent="0.25">
      <c r="A240" s="347" t="s">
        <v>1779</v>
      </c>
      <c r="B240" s="351">
        <v>920</v>
      </c>
      <c r="C240" s="352" t="s">
        <v>1412</v>
      </c>
      <c r="D240" s="353">
        <v>140334.20000000001</v>
      </c>
      <c r="E240" s="353">
        <v>140334.20000000001</v>
      </c>
      <c r="F240" s="353">
        <f t="shared" si="3"/>
        <v>100</v>
      </c>
      <c r="G240" s="129"/>
      <c r="H240" s="129"/>
      <c r="I240" s="129"/>
      <c r="J240" s="129"/>
      <c r="K240" s="129"/>
      <c r="L240" s="129"/>
      <c r="M240" s="129"/>
      <c r="N240" s="129"/>
    </row>
    <row r="241" spans="1:14" s="130" customFormat="1" ht="45" x14ac:dyDescent="0.25">
      <c r="A241" s="347" t="s">
        <v>254</v>
      </c>
      <c r="B241" s="351">
        <v>920</v>
      </c>
      <c r="C241" s="352" t="s">
        <v>253</v>
      </c>
      <c r="D241" s="353">
        <v>4000000</v>
      </c>
      <c r="E241" s="353">
        <v>4000000</v>
      </c>
      <c r="F241" s="353">
        <f t="shared" si="3"/>
        <v>100</v>
      </c>
      <c r="G241" s="129"/>
      <c r="H241" s="129"/>
      <c r="I241" s="129"/>
      <c r="J241" s="129"/>
      <c r="K241" s="129"/>
      <c r="L241" s="129"/>
      <c r="M241" s="129"/>
      <c r="N241" s="129"/>
    </row>
    <row r="242" spans="1:14" s="130" customFormat="1" ht="75" x14ac:dyDescent="0.25">
      <c r="A242" s="347" t="s">
        <v>1408</v>
      </c>
      <c r="B242" s="351">
        <v>920</v>
      </c>
      <c r="C242" s="352" t="s">
        <v>1413</v>
      </c>
      <c r="D242" s="353">
        <v>188162.9</v>
      </c>
      <c r="E242" s="353">
        <v>188162.9</v>
      </c>
      <c r="F242" s="353">
        <f t="shared" si="3"/>
        <v>100</v>
      </c>
      <c r="G242" s="129"/>
      <c r="H242" s="129"/>
      <c r="I242" s="129"/>
      <c r="J242" s="129"/>
      <c r="K242" s="129"/>
      <c r="L242" s="129"/>
      <c r="M242" s="129"/>
      <c r="N242" s="129"/>
    </row>
    <row r="243" spans="1:14" s="130" customFormat="1" ht="45" x14ac:dyDescent="0.25">
      <c r="A243" s="347" t="s">
        <v>256</v>
      </c>
      <c r="B243" s="351">
        <v>920</v>
      </c>
      <c r="C243" s="352" t="s">
        <v>255</v>
      </c>
      <c r="D243" s="353">
        <v>9348.5</v>
      </c>
      <c r="E243" s="353">
        <v>9348.4279999999999</v>
      </c>
      <c r="F243" s="353">
        <f t="shared" si="3"/>
        <v>99.999229822966257</v>
      </c>
      <c r="G243" s="129"/>
      <c r="H243" s="129"/>
      <c r="I243" s="129"/>
      <c r="J243" s="129"/>
      <c r="K243" s="129"/>
      <c r="L243" s="129"/>
      <c r="M243" s="129"/>
      <c r="N243" s="129"/>
    </row>
    <row r="244" spans="1:14" s="130" customFormat="1" ht="30" x14ac:dyDescent="0.25">
      <c r="A244" s="347" t="s">
        <v>258</v>
      </c>
      <c r="B244" s="351">
        <v>920</v>
      </c>
      <c r="C244" s="352" t="s">
        <v>257</v>
      </c>
      <c r="D244" s="353">
        <v>13162.910699999999</v>
      </c>
      <c r="E244" s="353">
        <f>13162.85685-3506.84615</f>
        <v>9656.0107000000007</v>
      </c>
      <c r="F244" s="353">
        <f t="shared" si="3"/>
        <v>73.35771639019022</v>
      </c>
      <c r="G244" s="129"/>
      <c r="H244" s="129"/>
      <c r="I244" s="129"/>
      <c r="J244" s="129"/>
      <c r="K244" s="129"/>
      <c r="L244" s="129"/>
      <c r="M244" s="129"/>
      <c r="N244" s="129"/>
    </row>
    <row r="245" spans="1:14" s="130" customFormat="1" ht="90" x14ac:dyDescent="0.25">
      <c r="A245" s="347" t="s">
        <v>1781</v>
      </c>
      <c r="B245" s="351">
        <v>920</v>
      </c>
      <c r="C245" s="352" t="s">
        <v>261</v>
      </c>
      <c r="D245" s="353">
        <v>43700.978820000004</v>
      </c>
      <c r="E245" s="353">
        <v>39353.080549999999</v>
      </c>
      <c r="F245" s="353">
        <f t="shared" si="3"/>
        <v>90.050798889634564</v>
      </c>
      <c r="G245" s="129"/>
      <c r="H245" s="129"/>
      <c r="I245" s="129"/>
      <c r="J245" s="129"/>
      <c r="K245" s="129"/>
      <c r="L245" s="129"/>
      <c r="M245" s="129"/>
      <c r="N245" s="129"/>
    </row>
    <row r="246" spans="1:14" s="130" customFormat="1" ht="60" x14ac:dyDescent="0.25">
      <c r="A246" s="347" t="s">
        <v>1782</v>
      </c>
      <c r="B246" s="351">
        <v>920</v>
      </c>
      <c r="C246" s="352" t="s">
        <v>1780</v>
      </c>
      <c r="D246" s="353">
        <v>117400</v>
      </c>
      <c r="E246" s="353">
        <v>117400</v>
      </c>
      <c r="F246" s="353">
        <f t="shared" si="3"/>
        <v>100</v>
      </c>
      <c r="G246" s="129"/>
      <c r="H246" s="129"/>
      <c r="I246" s="129"/>
      <c r="J246" s="129"/>
      <c r="K246" s="129"/>
      <c r="L246" s="129"/>
      <c r="M246" s="129"/>
      <c r="N246" s="129"/>
    </row>
    <row r="247" spans="1:14" s="130" customFormat="1" ht="30" x14ac:dyDescent="0.25">
      <c r="A247" s="347" t="s">
        <v>1784</v>
      </c>
      <c r="B247" s="351">
        <v>920</v>
      </c>
      <c r="C247" s="352" t="s">
        <v>1783</v>
      </c>
      <c r="D247" s="353">
        <v>240000</v>
      </c>
      <c r="E247" s="353">
        <v>240000</v>
      </c>
      <c r="F247" s="353">
        <f t="shared" si="3"/>
        <v>100</v>
      </c>
      <c r="G247" s="129"/>
      <c r="H247" s="129"/>
      <c r="I247" s="129"/>
      <c r="J247" s="129"/>
      <c r="K247" s="129"/>
      <c r="L247" s="129"/>
      <c r="M247" s="129"/>
      <c r="N247" s="129"/>
    </row>
    <row r="248" spans="1:14" s="130" customFormat="1" ht="60" x14ac:dyDescent="0.25">
      <c r="A248" s="347" t="s">
        <v>1416</v>
      </c>
      <c r="B248" s="351">
        <v>920</v>
      </c>
      <c r="C248" s="352" t="s">
        <v>1418</v>
      </c>
      <c r="D248" s="353">
        <v>5.3562700000000003</v>
      </c>
      <c r="E248" s="353">
        <v>5.3562700000000003</v>
      </c>
      <c r="F248" s="353">
        <f t="shared" si="3"/>
        <v>100</v>
      </c>
      <c r="G248" s="129"/>
      <c r="H248" s="129"/>
      <c r="I248" s="129"/>
      <c r="J248" s="129"/>
      <c r="K248" s="129"/>
      <c r="L248" s="129"/>
      <c r="M248" s="129"/>
      <c r="N248" s="129"/>
    </row>
    <row r="249" spans="1:14" s="130" customFormat="1" ht="75" x14ac:dyDescent="0.25">
      <c r="A249" s="347" t="s">
        <v>1787</v>
      </c>
      <c r="B249" s="351">
        <v>920</v>
      </c>
      <c r="C249" s="352" t="s">
        <v>1785</v>
      </c>
      <c r="D249" s="353">
        <v>2155.1817700000001</v>
      </c>
      <c r="E249" s="353">
        <v>2155.1817700000001</v>
      </c>
      <c r="F249" s="353">
        <f t="shared" si="3"/>
        <v>100</v>
      </c>
      <c r="G249" s="129"/>
      <c r="H249" s="129"/>
      <c r="I249" s="129"/>
      <c r="J249" s="129"/>
      <c r="K249" s="129"/>
      <c r="L249" s="129"/>
      <c r="M249" s="129"/>
      <c r="N249" s="129"/>
    </row>
    <row r="250" spans="1:14" s="130" customFormat="1" ht="75" x14ac:dyDescent="0.25">
      <c r="A250" s="347" t="s">
        <v>1417</v>
      </c>
      <c r="B250" s="351">
        <v>920</v>
      </c>
      <c r="C250" s="352" t="s">
        <v>1419</v>
      </c>
      <c r="D250" s="353">
        <v>70.190780000000004</v>
      </c>
      <c r="E250" s="353">
        <v>72.397600000000011</v>
      </c>
      <c r="F250" s="353">
        <f t="shared" si="3"/>
        <v>103.1440311676263</v>
      </c>
      <c r="G250" s="129"/>
      <c r="H250" s="129"/>
      <c r="I250" s="129"/>
      <c r="J250" s="129"/>
      <c r="K250" s="129"/>
      <c r="L250" s="129"/>
      <c r="M250" s="129"/>
      <c r="N250" s="129"/>
    </row>
    <row r="251" spans="1:14" s="130" customFormat="1" ht="75" x14ac:dyDescent="0.25">
      <c r="A251" s="347" t="s">
        <v>1788</v>
      </c>
      <c r="B251" s="351">
        <v>920</v>
      </c>
      <c r="C251" s="352" t="s">
        <v>1786</v>
      </c>
      <c r="D251" s="353">
        <v>45.367449999999998</v>
      </c>
      <c r="E251" s="353">
        <v>45.367449999999998</v>
      </c>
      <c r="F251" s="353">
        <f t="shared" si="3"/>
        <v>100</v>
      </c>
      <c r="G251" s="129"/>
      <c r="H251" s="129"/>
      <c r="I251" s="129"/>
      <c r="J251" s="129"/>
      <c r="K251" s="129"/>
      <c r="L251" s="129"/>
      <c r="M251" s="129"/>
      <c r="N251" s="129"/>
    </row>
    <row r="252" spans="1:14" s="130" customFormat="1" ht="60" x14ac:dyDescent="0.25">
      <c r="A252" s="347" t="s">
        <v>269</v>
      </c>
      <c r="B252" s="351">
        <v>920</v>
      </c>
      <c r="C252" s="352" t="s">
        <v>268</v>
      </c>
      <c r="D252" s="353">
        <v>17.058540000000001</v>
      </c>
      <c r="E252" s="353">
        <v>17.058540000000001</v>
      </c>
      <c r="F252" s="353">
        <f t="shared" si="3"/>
        <v>100</v>
      </c>
      <c r="G252" s="129"/>
      <c r="H252" s="129"/>
      <c r="I252" s="129"/>
      <c r="J252" s="129"/>
      <c r="K252" s="129"/>
      <c r="L252" s="129"/>
      <c r="M252" s="129"/>
      <c r="N252" s="129"/>
    </row>
    <row r="253" spans="1:14" s="130" customFormat="1" ht="60" x14ac:dyDescent="0.25">
      <c r="A253" s="347" t="s">
        <v>271</v>
      </c>
      <c r="B253" s="351">
        <v>920</v>
      </c>
      <c r="C253" s="352" t="s">
        <v>270</v>
      </c>
      <c r="D253" s="353">
        <v>302.39607000000001</v>
      </c>
      <c r="E253" s="353">
        <v>363.00243999999998</v>
      </c>
      <c r="F253" s="353">
        <f t="shared" si="3"/>
        <v>120.04204948827541</v>
      </c>
      <c r="G253" s="129"/>
      <c r="H253" s="129"/>
      <c r="I253" s="129"/>
      <c r="J253" s="129"/>
      <c r="K253" s="129"/>
      <c r="L253" s="129"/>
      <c r="M253" s="129"/>
      <c r="N253" s="129"/>
    </row>
    <row r="254" spans="1:14" s="130" customFormat="1" ht="135" x14ac:dyDescent="0.25">
      <c r="A254" s="347" t="s">
        <v>1789</v>
      </c>
      <c r="B254" s="351">
        <v>920</v>
      </c>
      <c r="C254" s="352" t="s">
        <v>272</v>
      </c>
      <c r="D254" s="353">
        <v>68.637149999999991</v>
      </c>
      <c r="E254" s="353">
        <v>68.637149999999991</v>
      </c>
      <c r="F254" s="353">
        <f t="shared" si="3"/>
        <v>100</v>
      </c>
      <c r="G254" s="129"/>
      <c r="H254" s="129"/>
      <c r="I254" s="129"/>
      <c r="J254" s="129"/>
      <c r="K254" s="129"/>
      <c r="L254" s="129"/>
      <c r="M254" s="129"/>
      <c r="N254" s="129"/>
    </row>
    <row r="255" spans="1:14" s="130" customFormat="1" ht="75" x14ac:dyDescent="0.25">
      <c r="A255" s="347" t="s">
        <v>274</v>
      </c>
      <c r="B255" s="351">
        <v>920</v>
      </c>
      <c r="C255" s="352" t="s">
        <v>273</v>
      </c>
      <c r="D255" s="353">
        <v>75.932910000000007</v>
      </c>
      <c r="E255" s="353">
        <v>89.279990000000012</v>
      </c>
      <c r="F255" s="353">
        <f t="shared" si="3"/>
        <v>117.57746410614318</v>
      </c>
      <c r="G255" s="129"/>
      <c r="H255" s="129"/>
      <c r="I255" s="129"/>
      <c r="J255" s="129"/>
      <c r="K255" s="129"/>
      <c r="L255" s="129"/>
      <c r="M255" s="129"/>
      <c r="N255" s="129"/>
    </row>
    <row r="256" spans="1:14" s="130" customFormat="1" ht="90" x14ac:dyDescent="0.25">
      <c r="A256" s="347" t="s">
        <v>276</v>
      </c>
      <c r="B256" s="351">
        <v>920</v>
      </c>
      <c r="C256" s="352" t="s">
        <v>275</v>
      </c>
      <c r="D256" s="353">
        <v>10.582600000000001</v>
      </c>
      <c r="E256" s="353">
        <v>10.582600000000001</v>
      </c>
      <c r="F256" s="353">
        <f t="shared" si="3"/>
        <v>100</v>
      </c>
      <c r="G256" s="129"/>
      <c r="H256" s="129"/>
      <c r="I256" s="129"/>
      <c r="J256" s="129"/>
      <c r="K256" s="129"/>
      <c r="L256" s="129"/>
      <c r="M256" s="129"/>
      <c r="N256" s="129"/>
    </row>
    <row r="257" spans="1:14" s="130" customFormat="1" ht="60" x14ac:dyDescent="0.25">
      <c r="A257" s="347" t="s">
        <v>278</v>
      </c>
      <c r="B257" s="351">
        <v>920</v>
      </c>
      <c r="C257" s="352" t="s">
        <v>277</v>
      </c>
      <c r="D257" s="353">
        <v>22611.82862</v>
      </c>
      <c r="E257" s="353">
        <v>24038.733260000001</v>
      </c>
      <c r="F257" s="353">
        <f t="shared" si="3"/>
        <v>106.31043452513128</v>
      </c>
      <c r="G257" s="129"/>
      <c r="H257" s="129"/>
      <c r="I257" s="129"/>
      <c r="J257" s="129"/>
      <c r="K257" s="129"/>
      <c r="L257" s="129"/>
      <c r="M257" s="129"/>
      <c r="N257" s="129"/>
    </row>
    <row r="258" spans="1:14" s="130" customFormat="1" ht="75" x14ac:dyDescent="0.25">
      <c r="A258" s="347" t="s">
        <v>282</v>
      </c>
      <c r="B258" s="351">
        <v>920</v>
      </c>
      <c r="C258" s="352" t="s">
        <v>281</v>
      </c>
      <c r="D258" s="353">
        <v>-139.34817000000001</v>
      </c>
      <c r="E258" s="353">
        <v>-1322.59131</v>
      </c>
      <c r="F258" s="353">
        <f t="shared" si="3"/>
        <v>949.12714677200279</v>
      </c>
      <c r="G258" s="129"/>
      <c r="H258" s="129"/>
      <c r="I258" s="129"/>
      <c r="J258" s="129"/>
      <c r="K258" s="129"/>
      <c r="L258" s="129"/>
      <c r="M258" s="129"/>
      <c r="N258" s="129"/>
    </row>
    <row r="259" spans="1:14" s="130" customFormat="1" ht="60" x14ac:dyDescent="0.25">
      <c r="A259" s="347" t="s">
        <v>1420</v>
      </c>
      <c r="B259" s="351">
        <v>920</v>
      </c>
      <c r="C259" s="352" t="s">
        <v>1425</v>
      </c>
      <c r="D259" s="353">
        <v>-69.488869999999991</v>
      </c>
      <c r="E259" s="353">
        <v>-69.488869999999991</v>
      </c>
      <c r="F259" s="353">
        <f t="shared" si="3"/>
        <v>100</v>
      </c>
      <c r="G259" s="129"/>
      <c r="H259" s="129"/>
      <c r="I259" s="129"/>
      <c r="J259" s="129"/>
      <c r="K259" s="129"/>
      <c r="L259" s="129"/>
      <c r="M259" s="129"/>
      <c r="N259" s="129"/>
    </row>
    <row r="260" spans="1:14" s="130" customFormat="1" ht="90" x14ac:dyDescent="0.25">
      <c r="A260" s="347" t="s">
        <v>1799</v>
      </c>
      <c r="B260" s="351">
        <v>920</v>
      </c>
      <c r="C260" s="352" t="s">
        <v>1790</v>
      </c>
      <c r="D260" s="353">
        <v>-3.8029899999999999</v>
      </c>
      <c r="E260" s="353">
        <v>-3.8029899999999999</v>
      </c>
      <c r="F260" s="353">
        <f t="shared" si="3"/>
        <v>100</v>
      </c>
      <c r="G260" s="129"/>
      <c r="H260" s="129"/>
      <c r="I260" s="129"/>
      <c r="J260" s="129"/>
      <c r="K260" s="129"/>
      <c r="L260" s="129"/>
      <c r="M260" s="129"/>
      <c r="N260" s="129"/>
    </row>
    <row r="261" spans="1:14" s="130" customFormat="1" ht="75" x14ac:dyDescent="0.25">
      <c r="A261" s="347" t="s">
        <v>1421</v>
      </c>
      <c r="B261" s="351">
        <v>920</v>
      </c>
      <c r="C261" s="352" t="s">
        <v>1426</v>
      </c>
      <c r="D261" s="353">
        <v>-506.11503000000005</v>
      </c>
      <c r="E261" s="353">
        <v>-506.11503000000005</v>
      </c>
      <c r="F261" s="353">
        <f t="shared" si="3"/>
        <v>100</v>
      </c>
      <c r="G261" s="129"/>
      <c r="H261" s="129"/>
      <c r="I261" s="129"/>
      <c r="J261" s="129"/>
      <c r="K261" s="129"/>
      <c r="L261" s="129"/>
      <c r="M261" s="129"/>
      <c r="N261" s="129"/>
    </row>
    <row r="262" spans="1:14" s="130" customFormat="1" ht="75" x14ac:dyDescent="0.25">
      <c r="A262" s="347" t="s">
        <v>1800</v>
      </c>
      <c r="B262" s="351">
        <v>920</v>
      </c>
      <c r="C262" s="352" t="s">
        <v>1791</v>
      </c>
      <c r="D262" s="353">
        <v>0</v>
      </c>
      <c r="E262" s="353">
        <v>-990</v>
      </c>
      <c r="F262" s="353"/>
      <c r="G262" s="129"/>
      <c r="H262" s="129"/>
      <c r="I262" s="129"/>
      <c r="J262" s="129"/>
      <c r="K262" s="129"/>
      <c r="L262" s="129"/>
      <c r="M262" s="129"/>
      <c r="N262" s="129"/>
    </row>
    <row r="263" spans="1:14" s="130" customFormat="1" ht="45" x14ac:dyDescent="0.25">
      <c r="A263" s="347" t="s">
        <v>284</v>
      </c>
      <c r="B263" s="351">
        <v>920</v>
      </c>
      <c r="C263" s="352" t="s">
        <v>283</v>
      </c>
      <c r="D263" s="353">
        <v>-513.55430999999999</v>
      </c>
      <c r="E263" s="353">
        <v>-739.70974000000001</v>
      </c>
      <c r="F263" s="353">
        <f t="shared" si="3"/>
        <v>144.03729568543588</v>
      </c>
      <c r="G263" s="129"/>
      <c r="H263" s="129"/>
      <c r="I263" s="129"/>
      <c r="J263" s="129"/>
      <c r="K263" s="129"/>
      <c r="L263" s="129"/>
      <c r="M263" s="129"/>
      <c r="N263" s="129"/>
    </row>
    <row r="264" spans="1:14" s="130" customFormat="1" ht="75" x14ac:dyDescent="0.25">
      <c r="A264" s="347" t="s">
        <v>1801</v>
      </c>
      <c r="B264" s="351">
        <v>920</v>
      </c>
      <c r="C264" s="352" t="s">
        <v>1792</v>
      </c>
      <c r="D264" s="353">
        <v>-2536.2345099999998</v>
      </c>
      <c r="E264" s="353">
        <v>-2536.2345099999998</v>
      </c>
      <c r="F264" s="353">
        <f t="shared" si="3"/>
        <v>100</v>
      </c>
      <c r="G264" s="129"/>
      <c r="H264" s="129"/>
      <c r="I264" s="129"/>
      <c r="J264" s="129"/>
      <c r="K264" s="129"/>
      <c r="L264" s="129"/>
      <c r="M264" s="129"/>
      <c r="N264" s="129"/>
    </row>
    <row r="265" spans="1:14" s="130" customFormat="1" ht="60" x14ac:dyDescent="0.25">
      <c r="A265" s="347" t="s">
        <v>286</v>
      </c>
      <c r="B265" s="351">
        <v>920</v>
      </c>
      <c r="C265" s="352" t="s">
        <v>285</v>
      </c>
      <c r="D265" s="353">
        <v>0</v>
      </c>
      <c r="E265" s="353">
        <v>-3834.9929999999999</v>
      </c>
      <c r="F265" s="353"/>
      <c r="G265" s="129"/>
      <c r="H265" s="129"/>
      <c r="I265" s="129"/>
      <c r="J265" s="129"/>
      <c r="K265" s="129"/>
      <c r="L265" s="129"/>
      <c r="M265" s="129"/>
      <c r="N265" s="129"/>
    </row>
    <row r="266" spans="1:14" s="130" customFormat="1" ht="45" x14ac:dyDescent="0.25">
      <c r="A266" s="347" t="s">
        <v>1422</v>
      </c>
      <c r="B266" s="351">
        <v>920</v>
      </c>
      <c r="C266" s="352" t="s">
        <v>1427</v>
      </c>
      <c r="D266" s="353">
        <v>-5.9384899999999998</v>
      </c>
      <c r="E266" s="353">
        <v>-5.9384899999999998</v>
      </c>
      <c r="F266" s="353">
        <f t="shared" si="3"/>
        <v>100</v>
      </c>
      <c r="G266" s="129"/>
      <c r="H266" s="129"/>
      <c r="I266" s="129"/>
      <c r="J266" s="129"/>
      <c r="K266" s="129"/>
      <c r="L266" s="129"/>
      <c r="M266" s="129"/>
      <c r="N266" s="129"/>
    </row>
    <row r="267" spans="1:14" s="130" customFormat="1" ht="60" x14ac:dyDescent="0.25">
      <c r="A267" s="347" t="s">
        <v>1802</v>
      </c>
      <c r="B267" s="351">
        <v>920</v>
      </c>
      <c r="C267" s="352" t="s">
        <v>1793</v>
      </c>
      <c r="D267" s="353">
        <v>-99.101759999999999</v>
      </c>
      <c r="E267" s="353">
        <v>-99.101759999999999</v>
      </c>
      <c r="F267" s="353">
        <f t="shared" si="3"/>
        <v>100</v>
      </c>
      <c r="G267" s="129"/>
      <c r="H267" s="129"/>
      <c r="I267" s="129"/>
      <c r="J267" s="129"/>
      <c r="K267" s="129"/>
      <c r="L267" s="129"/>
      <c r="M267" s="129"/>
      <c r="N267" s="129"/>
    </row>
    <row r="268" spans="1:14" s="130" customFormat="1" ht="75" x14ac:dyDescent="0.25">
      <c r="A268" s="347" t="s">
        <v>1803</v>
      </c>
      <c r="B268" s="351">
        <v>920</v>
      </c>
      <c r="C268" s="352" t="s">
        <v>1794</v>
      </c>
      <c r="D268" s="353">
        <v>0</v>
      </c>
      <c r="E268" s="353">
        <v>-738.75409000000002</v>
      </c>
      <c r="F268" s="353"/>
      <c r="G268" s="129"/>
      <c r="H268" s="129"/>
      <c r="I268" s="129"/>
      <c r="J268" s="129"/>
      <c r="K268" s="129"/>
      <c r="L268" s="129"/>
      <c r="M268" s="129"/>
      <c r="N268" s="129"/>
    </row>
    <row r="269" spans="1:14" s="130" customFormat="1" ht="45" x14ac:dyDescent="0.25">
      <c r="A269" s="347" t="s">
        <v>1804</v>
      </c>
      <c r="B269" s="351">
        <v>920</v>
      </c>
      <c r="C269" s="352" t="s">
        <v>1795</v>
      </c>
      <c r="D269" s="353">
        <v>-2162.45505</v>
      </c>
      <c r="E269" s="353">
        <v>-2162.45505</v>
      </c>
      <c r="F269" s="353">
        <f t="shared" ref="F269:F328" si="4">+E269/D269*100</f>
        <v>100</v>
      </c>
      <c r="G269" s="129"/>
      <c r="H269" s="129"/>
      <c r="I269" s="129"/>
      <c r="J269" s="129"/>
      <c r="K269" s="129"/>
      <c r="L269" s="129"/>
      <c r="M269" s="129"/>
      <c r="N269" s="129"/>
    </row>
    <row r="270" spans="1:14" s="130" customFormat="1" ht="45" x14ac:dyDescent="0.25">
      <c r="A270" s="347" t="s">
        <v>1805</v>
      </c>
      <c r="B270" s="351">
        <v>920</v>
      </c>
      <c r="C270" s="352" t="s">
        <v>1796</v>
      </c>
      <c r="D270" s="353">
        <v>-270.76002</v>
      </c>
      <c r="E270" s="353">
        <v>-270.76002</v>
      </c>
      <c r="F270" s="353">
        <f t="shared" si="4"/>
        <v>100</v>
      </c>
      <c r="G270" s="129"/>
      <c r="H270" s="129"/>
      <c r="I270" s="129"/>
      <c r="J270" s="129"/>
      <c r="K270" s="129"/>
      <c r="L270" s="129"/>
      <c r="M270" s="129"/>
      <c r="N270" s="129"/>
    </row>
    <row r="271" spans="1:14" s="130" customFormat="1" ht="60" x14ac:dyDescent="0.25">
      <c r="A271" s="347" t="s">
        <v>1423</v>
      </c>
      <c r="B271" s="351">
        <v>920</v>
      </c>
      <c r="C271" s="352" t="s">
        <v>287</v>
      </c>
      <c r="D271" s="353">
        <v>-45.367449999999998</v>
      </c>
      <c r="E271" s="353">
        <v>-45.367449999999998</v>
      </c>
      <c r="F271" s="353">
        <f t="shared" si="4"/>
        <v>100</v>
      </c>
      <c r="G271" s="129"/>
      <c r="H271" s="129"/>
      <c r="I271" s="129"/>
      <c r="J271" s="129"/>
      <c r="K271" s="129"/>
      <c r="L271" s="129"/>
      <c r="M271" s="129"/>
      <c r="N271" s="129"/>
    </row>
    <row r="272" spans="1:14" s="130" customFormat="1" ht="45" x14ac:dyDescent="0.25">
      <c r="A272" s="347" t="s">
        <v>289</v>
      </c>
      <c r="B272" s="351">
        <v>920</v>
      </c>
      <c r="C272" s="352" t="s">
        <v>288</v>
      </c>
      <c r="D272" s="353">
        <v>-17.058540000000001</v>
      </c>
      <c r="E272" s="353">
        <v>-17.058540000000001</v>
      </c>
      <c r="F272" s="353">
        <f t="shared" si="4"/>
        <v>100</v>
      </c>
      <c r="G272" s="129"/>
      <c r="H272" s="129"/>
      <c r="I272" s="129"/>
      <c r="J272" s="129"/>
      <c r="K272" s="129"/>
      <c r="L272" s="129"/>
      <c r="M272" s="129"/>
      <c r="N272" s="129"/>
    </row>
    <row r="273" spans="1:14" s="130" customFormat="1" ht="75" x14ac:dyDescent="0.25">
      <c r="A273" s="347" t="s">
        <v>291</v>
      </c>
      <c r="B273" s="351">
        <v>920</v>
      </c>
      <c r="C273" s="352" t="s">
        <v>290</v>
      </c>
      <c r="D273" s="353">
        <v>-944.01035000000002</v>
      </c>
      <c r="E273" s="353">
        <v>-1824.44352</v>
      </c>
      <c r="F273" s="353">
        <f t="shared" si="4"/>
        <v>193.26520307748746</v>
      </c>
      <c r="G273" s="129"/>
      <c r="H273" s="129"/>
      <c r="I273" s="129"/>
      <c r="J273" s="129"/>
      <c r="K273" s="129"/>
      <c r="L273" s="129"/>
      <c r="M273" s="129"/>
      <c r="N273" s="129"/>
    </row>
    <row r="274" spans="1:14" s="130" customFormat="1" ht="45" x14ac:dyDescent="0.25">
      <c r="A274" s="347" t="s">
        <v>1806</v>
      </c>
      <c r="B274" s="351">
        <v>920</v>
      </c>
      <c r="C274" s="352" t="s">
        <v>1797</v>
      </c>
      <c r="D274" s="353">
        <v>-3.3068400000000002</v>
      </c>
      <c r="E274" s="353">
        <v>-3.3068400000000002</v>
      </c>
      <c r="F274" s="353">
        <f t="shared" si="4"/>
        <v>100</v>
      </c>
      <c r="G274" s="129"/>
      <c r="H274" s="129"/>
      <c r="I274" s="129"/>
      <c r="J274" s="129"/>
      <c r="K274" s="129"/>
      <c r="L274" s="129"/>
      <c r="M274" s="129"/>
      <c r="N274" s="129"/>
    </row>
    <row r="275" spans="1:14" s="130" customFormat="1" ht="135" x14ac:dyDescent="0.25">
      <c r="A275" s="347" t="s">
        <v>1807</v>
      </c>
      <c r="B275" s="351">
        <v>920</v>
      </c>
      <c r="C275" s="352" t="s">
        <v>292</v>
      </c>
      <c r="D275" s="353">
        <v>-68.637149999999991</v>
      </c>
      <c r="E275" s="353">
        <v>-68.637149999999991</v>
      </c>
      <c r="F275" s="353">
        <f t="shared" si="4"/>
        <v>100</v>
      </c>
      <c r="G275" s="129"/>
      <c r="H275" s="129"/>
      <c r="I275" s="129"/>
      <c r="J275" s="129"/>
      <c r="K275" s="129"/>
      <c r="L275" s="129"/>
      <c r="M275" s="129"/>
      <c r="N275" s="129"/>
    </row>
    <row r="276" spans="1:14" s="130" customFormat="1" ht="60" x14ac:dyDescent="0.25">
      <c r="A276" s="347" t="s">
        <v>294</v>
      </c>
      <c r="B276" s="351">
        <v>920</v>
      </c>
      <c r="C276" s="352" t="s">
        <v>293</v>
      </c>
      <c r="D276" s="353">
        <v>-83.462479999999999</v>
      </c>
      <c r="E276" s="353">
        <v>-137.46033</v>
      </c>
      <c r="F276" s="353">
        <f t="shared" si="4"/>
        <v>164.69715493716456</v>
      </c>
      <c r="G276" s="129"/>
      <c r="H276" s="129"/>
      <c r="I276" s="129"/>
      <c r="J276" s="129"/>
      <c r="K276" s="129"/>
      <c r="L276" s="129"/>
      <c r="M276" s="129"/>
      <c r="N276" s="129"/>
    </row>
    <row r="277" spans="1:14" s="130" customFormat="1" ht="45" x14ac:dyDescent="0.25">
      <c r="A277" s="347" t="s">
        <v>297</v>
      </c>
      <c r="B277" s="351" t="s">
        <v>419</v>
      </c>
      <c r="C277" s="352" t="s">
        <v>1428</v>
      </c>
      <c r="D277" s="353">
        <v>0</v>
      </c>
      <c r="E277" s="353">
        <v>-452.21600000000001</v>
      </c>
      <c r="F277" s="353"/>
      <c r="G277" s="129"/>
      <c r="H277" s="129"/>
      <c r="I277" s="129"/>
      <c r="J277" s="129"/>
      <c r="K277" s="129"/>
      <c r="L277" s="129"/>
      <c r="M277" s="129"/>
      <c r="N277" s="129"/>
    </row>
    <row r="278" spans="1:14" s="130" customFormat="1" ht="90" x14ac:dyDescent="0.25">
      <c r="A278" s="347" t="s">
        <v>1424</v>
      </c>
      <c r="B278" s="351">
        <v>920</v>
      </c>
      <c r="C278" s="352" t="s">
        <v>1429</v>
      </c>
      <c r="D278" s="353">
        <v>-471.68690999999995</v>
      </c>
      <c r="E278" s="353">
        <v>-471.68690999999995</v>
      </c>
      <c r="F278" s="353">
        <f t="shared" si="4"/>
        <v>100</v>
      </c>
      <c r="G278" s="129"/>
      <c r="H278" s="129"/>
      <c r="I278" s="129"/>
      <c r="J278" s="129"/>
      <c r="K278" s="129"/>
      <c r="L278" s="129"/>
      <c r="M278" s="129"/>
      <c r="N278" s="129"/>
    </row>
    <row r="279" spans="1:14" s="130" customFormat="1" ht="75" x14ac:dyDescent="0.25">
      <c r="A279" s="347" t="s">
        <v>296</v>
      </c>
      <c r="B279" s="351">
        <v>920</v>
      </c>
      <c r="C279" s="352" t="s">
        <v>295</v>
      </c>
      <c r="D279" s="353">
        <v>-18.499200000000002</v>
      </c>
      <c r="E279" s="353">
        <v>-18.499200000000002</v>
      </c>
      <c r="F279" s="353">
        <f t="shared" si="4"/>
        <v>100</v>
      </c>
      <c r="G279" s="129"/>
      <c r="H279" s="129"/>
      <c r="I279" s="129"/>
      <c r="J279" s="129"/>
      <c r="K279" s="129"/>
      <c r="L279" s="129"/>
      <c r="M279" s="129"/>
      <c r="N279" s="129"/>
    </row>
    <row r="280" spans="1:14" s="130" customFormat="1" ht="75" x14ac:dyDescent="0.25">
      <c r="A280" s="347" t="s">
        <v>1808</v>
      </c>
      <c r="B280" s="351">
        <v>920</v>
      </c>
      <c r="C280" s="352" t="s">
        <v>1798</v>
      </c>
      <c r="D280" s="353">
        <v>-63.063000000000002</v>
      </c>
      <c r="E280" s="353">
        <v>-63.063000000000002</v>
      </c>
      <c r="F280" s="353">
        <f t="shared" si="4"/>
        <v>100</v>
      </c>
      <c r="G280" s="129"/>
      <c r="H280" s="129"/>
      <c r="I280" s="129"/>
      <c r="J280" s="129"/>
      <c r="K280" s="129"/>
      <c r="L280" s="129"/>
      <c r="M280" s="129"/>
      <c r="N280" s="129"/>
    </row>
    <row r="281" spans="1:14" s="130" customFormat="1" ht="45" x14ac:dyDescent="0.25">
      <c r="A281" s="347" t="s">
        <v>299</v>
      </c>
      <c r="B281" s="351">
        <v>920</v>
      </c>
      <c r="C281" s="352" t="s">
        <v>298</v>
      </c>
      <c r="D281" s="353">
        <v>-212.27795999999998</v>
      </c>
      <c r="E281" s="353">
        <v>-212.71655999999999</v>
      </c>
      <c r="F281" s="353">
        <f t="shared" si="4"/>
        <v>100.20661589172988</v>
      </c>
      <c r="G281" s="129"/>
      <c r="H281" s="129"/>
      <c r="I281" s="129"/>
      <c r="J281" s="129"/>
      <c r="K281" s="129"/>
      <c r="L281" s="129"/>
      <c r="M281" s="129"/>
      <c r="N281" s="129"/>
    </row>
    <row r="282" spans="1:14" ht="28.5" x14ac:dyDescent="0.25">
      <c r="A282" s="357" t="s">
        <v>426</v>
      </c>
      <c r="B282" s="358" t="s">
        <v>427</v>
      </c>
      <c r="C282" s="344"/>
      <c r="D282" s="359">
        <f>SUM(D283:D286)</f>
        <v>1610</v>
      </c>
      <c r="E282" s="359">
        <f>SUM(E283:E286)</f>
        <v>1663.15751</v>
      </c>
      <c r="F282" s="359">
        <f t="shared" ref="F282:F290" si="5">+E282/D282*100</f>
        <v>103.30170869565218</v>
      </c>
    </row>
    <row r="283" spans="1:14" ht="135" x14ac:dyDescent="0.25">
      <c r="A283" s="360" t="s">
        <v>428</v>
      </c>
      <c r="B283" s="351" t="s">
        <v>427</v>
      </c>
      <c r="C283" s="345" t="s">
        <v>429</v>
      </c>
      <c r="D283" s="350">
        <v>680</v>
      </c>
      <c r="E283" s="350">
        <v>689.4239399999999</v>
      </c>
      <c r="F283" s="350">
        <f t="shared" si="5"/>
        <v>101.38587352941175</v>
      </c>
    </row>
    <row r="284" spans="1:14" ht="75" x14ac:dyDescent="0.25">
      <c r="A284" s="360" t="s">
        <v>365</v>
      </c>
      <c r="B284" s="351" t="s">
        <v>427</v>
      </c>
      <c r="C284" s="345" t="s">
        <v>366</v>
      </c>
      <c r="D284" s="350">
        <v>10</v>
      </c>
      <c r="E284" s="350">
        <v>10</v>
      </c>
      <c r="F284" s="350">
        <f t="shared" si="5"/>
        <v>100</v>
      </c>
    </row>
    <row r="285" spans="1:14" ht="165" x14ac:dyDescent="0.25">
      <c r="A285" s="360" t="s">
        <v>430</v>
      </c>
      <c r="B285" s="351" t="s">
        <v>427</v>
      </c>
      <c r="C285" s="345" t="s">
        <v>431</v>
      </c>
      <c r="D285" s="350">
        <v>560</v>
      </c>
      <c r="E285" s="350">
        <v>604.74189999999999</v>
      </c>
      <c r="F285" s="350">
        <f t="shared" si="5"/>
        <v>107.989625</v>
      </c>
    </row>
    <row r="286" spans="1:14" ht="60" x14ac:dyDescent="0.25">
      <c r="A286" s="360" t="s">
        <v>406</v>
      </c>
      <c r="B286" s="351" t="s">
        <v>427</v>
      </c>
      <c r="C286" s="345" t="s">
        <v>407</v>
      </c>
      <c r="D286" s="350">
        <v>360</v>
      </c>
      <c r="E286" s="350">
        <v>358.99167</v>
      </c>
      <c r="F286" s="350">
        <f t="shared" si="5"/>
        <v>99.719908333333336</v>
      </c>
    </row>
    <row r="287" spans="1:14" x14ac:dyDescent="0.25">
      <c r="A287" s="357" t="s">
        <v>1075</v>
      </c>
      <c r="B287" s="361">
        <v>923</v>
      </c>
      <c r="C287" s="362"/>
      <c r="D287" s="359">
        <f>SUM(D288:D290)</f>
        <v>434</v>
      </c>
      <c r="E287" s="359">
        <f>SUM(E288:E290)</f>
        <v>437.06074999999998</v>
      </c>
      <c r="F287" s="359">
        <f t="shared" si="5"/>
        <v>100.70524193548387</v>
      </c>
    </row>
    <row r="288" spans="1:14" ht="75" x14ac:dyDescent="0.25">
      <c r="A288" s="360" t="s">
        <v>433</v>
      </c>
      <c r="B288" s="351" t="s">
        <v>432</v>
      </c>
      <c r="C288" s="363" t="s">
        <v>434</v>
      </c>
      <c r="D288" s="350">
        <v>210</v>
      </c>
      <c r="E288" s="350">
        <v>205.75</v>
      </c>
      <c r="F288" s="350">
        <f t="shared" si="5"/>
        <v>97.976190476190467</v>
      </c>
    </row>
    <row r="289" spans="1:14" ht="90" x14ac:dyDescent="0.25">
      <c r="A289" s="360" t="s">
        <v>435</v>
      </c>
      <c r="B289" s="351" t="s">
        <v>432</v>
      </c>
      <c r="C289" s="363" t="s">
        <v>436</v>
      </c>
      <c r="D289" s="350">
        <v>50</v>
      </c>
      <c r="E289" s="350">
        <v>57.5</v>
      </c>
      <c r="F289" s="350">
        <f t="shared" si="5"/>
        <v>114.99999999999999</v>
      </c>
    </row>
    <row r="290" spans="1:14" ht="78" customHeight="1" x14ac:dyDescent="0.25">
      <c r="A290" s="360" t="s">
        <v>365</v>
      </c>
      <c r="B290" s="351" t="s">
        <v>432</v>
      </c>
      <c r="C290" s="363" t="s">
        <v>366</v>
      </c>
      <c r="D290" s="350">
        <v>174</v>
      </c>
      <c r="E290" s="350">
        <v>173.81075000000001</v>
      </c>
      <c r="F290" s="350">
        <f t="shared" si="5"/>
        <v>99.891235632183921</v>
      </c>
    </row>
    <row r="291" spans="1:14" ht="28.5" x14ac:dyDescent="0.25">
      <c r="A291" s="357" t="s">
        <v>437</v>
      </c>
      <c r="B291" s="358" t="s">
        <v>438</v>
      </c>
      <c r="C291" s="363"/>
      <c r="D291" s="359">
        <f>SUM(D292:D294)</f>
        <v>16918.596000000001</v>
      </c>
      <c r="E291" s="359">
        <f>SUM(E292:E294)</f>
        <v>16909.226599999998</v>
      </c>
      <c r="F291" s="359">
        <f t="shared" si="4"/>
        <v>99.944620700204652</v>
      </c>
    </row>
    <row r="292" spans="1:14" ht="60" x14ac:dyDescent="0.25">
      <c r="A292" s="360" t="s">
        <v>404</v>
      </c>
      <c r="B292" s="351" t="s">
        <v>438</v>
      </c>
      <c r="C292" s="363" t="s">
        <v>405</v>
      </c>
      <c r="D292" s="350">
        <v>120</v>
      </c>
      <c r="E292" s="350">
        <v>120.68060000000001</v>
      </c>
      <c r="F292" s="350">
        <f t="shared" si="4"/>
        <v>100.56716666666668</v>
      </c>
    </row>
    <row r="293" spans="1:14" ht="30" x14ac:dyDescent="0.25">
      <c r="A293" s="360" t="s">
        <v>356</v>
      </c>
      <c r="B293" s="351" t="s">
        <v>438</v>
      </c>
      <c r="C293" s="363" t="s">
        <v>425</v>
      </c>
      <c r="D293" s="350">
        <v>0</v>
      </c>
      <c r="E293" s="350">
        <v>-10</v>
      </c>
      <c r="F293" s="350"/>
    </row>
    <row r="294" spans="1:14" s="130" customFormat="1" ht="45" x14ac:dyDescent="0.25">
      <c r="A294" s="347" t="s">
        <v>265</v>
      </c>
      <c r="B294" s="351" t="s">
        <v>438</v>
      </c>
      <c r="C294" s="352" t="s">
        <v>264</v>
      </c>
      <c r="D294" s="353">
        <v>16798.596000000001</v>
      </c>
      <c r="E294" s="353">
        <v>16798.545999999998</v>
      </c>
      <c r="F294" s="353">
        <f t="shared" si="4"/>
        <v>99.999702356077833</v>
      </c>
      <c r="G294" s="129"/>
      <c r="H294" s="129"/>
      <c r="I294" s="129"/>
      <c r="J294" s="129"/>
      <c r="K294" s="129"/>
      <c r="L294" s="129"/>
      <c r="M294" s="129"/>
      <c r="N294" s="129"/>
    </row>
    <row r="295" spans="1:14" ht="28.5" x14ac:dyDescent="0.25">
      <c r="A295" s="357" t="s">
        <v>439</v>
      </c>
      <c r="B295" s="358" t="s">
        <v>440</v>
      </c>
      <c r="C295" s="344"/>
      <c r="D295" s="359">
        <f>SUM(D296:D302)</f>
        <v>10059</v>
      </c>
      <c r="E295" s="359">
        <f>SUM(E296:E302)</f>
        <v>8040.3029699999997</v>
      </c>
      <c r="F295" s="359">
        <f t="shared" ref="F295:F300" si="6">+E295/D295*100</f>
        <v>79.93143423799583</v>
      </c>
    </row>
    <row r="296" spans="1:14" ht="60" x14ac:dyDescent="0.25">
      <c r="A296" s="360" t="s">
        <v>441</v>
      </c>
      <c r="B296" s="351" t="s">
        <v>440</v>
      </c>
      <c r="C296" s="345" t="s">
        <v>442</v>
      </c>
      <c r="D296" s="350">
        <v>377</v>
      </c>
      <c r="E296" s="350">
        <v>520</v>
      </c>
      <c r="F296" s="350">
        <f t="shared" si="6"/>
        <v>137.93103448275863</v>
      </c>
    </row>
    <row r="297" spans="1:14" ht="75" x14ac:dyDescent="0.25">
      <c r="A297" s="364" t="s">
        <v>443</v>
      </c>
      <c r="B297" s="351" t="s">
        <v>440</v>
      </c>
      <c r="C297" s="365" t="s">
        <v>1905</v>
      </c>
      <c r="D297" s="350">
        <v>1318</v>
      </c>
      <c r="E297" s="350">
        <v>1265.5900300000001</v>
      </c>
      <c r="F297" s="350">
        <f t="shared" si="6"/>
        <v>96.023522761760248</v>
      </c>
    </row>
    <row r="298" spans="1:14" ht="45" x14ac:dyDescent="0.25">
      <c r="A298" s="364" t="s">
        <v>445</v>
      </c>
      <c r="B298" s="351" t="s">
        <v>440</v>
      </c>
      <c r="C298" s="365" t="s">
        <v>446</v>
      </c>
      <c r="D298" s="350">
        <v>1341</v>
      </c>
      <c r="E298" s="350">
        <v>1315.6683</v>
      </c>
      <c r="F298" s="350">
        <f t="shared" si="6"/>
        <v>98.110984340044752</v>
      </c>
    </row>
    <row r="299" spans="1:14" ht="45" x14ac:dyDescent="0.25">
      <c r="A299" s="364" t="s">
        <v>447</v>
      </c>
      <c r="B299" s="351" t="s">
        <v>440</v>
      </c>
      <c r="C299" s="365" t="s">
        <v>1906</v>
      </c>
      <c r="D299" s="350">
        <v>2895</v>
      </c>
      <c r="E299" s="350">
        <v>778.5</v>
      </c>
      <c r="F299" s="350">
        <f t="shared" si="6"/>
        <v>26.891191709844559</v>
      </c>
    </row>
    <row r="300" spans="1:14" ht="30" x14ac:dyDescent="0.25">
      <c r="A300" s="360" t="s">
        <v>475</v>
      </c>
      <c r="B300" s="351" t="s">
        <v>440</v>
      </c>
      <c r="C300" s="363" t="s">
        <v>422</v>
      </c>
      <c r="D300" s="350">
        <v>37</v>
      </c>
      <c r="E300" s="350">
        <v>36.784260000000003</v>
      </c>
      <c r="F300" s="350">
        <f t="shared" si="6"/>
        <v>99.416918918918924</v>
      </c>
    </row>
    <row r="301" spans="1:14" ht="60" x14ac:dyDescent="0.25">
      <c r="A301" s="364" t="s">
        <v>1907</v>
      </c>
      <c r="B301" s="351" t="s">
        <v>440</v>
      </c>
      <c r="C301" s="363" t="s">
        <v>1908</v>
      </c>
      <c r="D301" s="350">
        <v>4091</v>
      </c>
      <c r="E301" s="350">
        <v>4091.6043799999998</v>
      </c>
      <c r="F301" s="350">
        <f t="shared" si="4"/>
        <v>100.01477340503544</v>
      </c>
    </row>
    <row r="302" spans="1:14" ht="30" x14ac:dyDescent="0.25">
      <c r="A302" s="364" t="s">
        <v>356</v>
      </c>
      <c r="B302" s="351" t="s">
        <v>440</v>
      </c>
      <c r="C302" s="363" t="s">
        <v>425</v>
      </c>
      <c r="D302" s="350">
        <v>0</v>
      </c>
      <c r="E302" s="350">
        <v>32.155999999999999</v>
      </c>
      <c r="F302" s="350"/>
    </row>
    <row r="303" spans="1:14" x14ac:dyDescent="0.25">
      <c r="A303" s="357" t="s">
        <v>448</v>
      </c>
      <c r="B303" s="358" t="s">
        <v>449</v>
      </c>
      <c r="C303" s="344"/>
      <c r="D303" s="359">
        <f>SUM(D304:D304)</f>
        <v>35</v>
      </c>
      <c r="E303" s="359">
        <f>SUM(E304:E304)</f>
        <v>35</v>
      </c>
      <c r="F303" s="359">
        <f t="shared" si="4"/>
        <v>100</v>
      </c>
    </row>
    <row r="304" spans="1:14" ht="45" x14ac:dyDescent="0.25">
      <c r="A304" s="360" t="s">
        <v>363</v>
      </c>
      <c r="B304" s="351" t="s">
        <v>449</v>
      </c>
      <c r="C304" s="363" t="s">
        <v>364</v>
      </c>
      <c r="D304" s="353">
        <v>35</v>
      </c>
      <c r="E304" s="353">
        <v>35</v>
      </c>
      <c r="F304" s="353">
        <f t="shared" si="4"/>
        <v>100</v>
      </c>
    </row>
    <row r="305" spans="1:6" x14ac:dyDescent="0.25">
      <c r="A305" s="357" t="s">
        <v>450</v>
      </c>
      <c r="B305" s="358" t="s">
        <v>451</v>
      </c>
      <c r="C305" s="344"/>
      <c r="D305" s="366">
        <f>SUM(D306:D322)</f>
        <v>12542</v>
      </c>
      <c r="E305" s="367">
        <f>SUM(E306:E322)</f>
        <v>12766.134049999999</v>
      </c>
      <c r="F305" s="367">
        <f t="shared" si="4"/>
        <v>101.78706785201722</v>
      </c>
    </row>
    <row r="306" spans="1:6" ht="75" x14ac:dyDescent="0.25">
      <c r="A306" s="368" t="s">
        <v>452</v>
      </c>
      <c r="B306" s="369" t="s">
        <v>451</v>
      </c>
      <c r="C306" s="349" t="s">
        <v>453</v>
      </c>
      <c r="D306" s="353">
        <v>390</v>
      </c>
      <c r="E306" s="370">
        <v>397.46699999999998</v>
      </c>
      <c r="F306" s="370">
        <f t="shared" si="4"/>
        <v>101.91461538461537</v>
      </c>
    </row>
    <row r="307" spans="1:6" ht="90" x14ac:dyDescent="0.25">
      <c r="A307" s="368" t="s">
        <v>454</v>
      </c>
      <c r="B307" s="369" t="s">
        <v>451</v>
      </c>
      <c r="C307" s="349" t="s">
        <v>455</v>
      </c>
      <c r="D307" s="353">
        <v>880</v>
      </c>
      <c r="E307" s="353">
        <v>851.77791000000002</v>
      </c>
      <c r="F307" s="353">
        <f t="shared" si="4"/>
        <v>96.79294431818181</v>
      </c>
    </row>
    <row r="308" spans="1:6" ht="75" x14ac:dyDescent="0.25">
      <c r="A308" s="368" t="s">
        <v>456</v>
      </c>
      <c r="B308" s="369" t="s">
        <v>451</v>
      </c>
      <c r="C308" s="349" t="s">
        <v>457</v>
      </c>
      <c r="D308" s="353">
        <v>610</v>
      </c>
      <c r="E308" s="353">
        <v>580.42554000000007</v>
      </c>
      <c r="F308" s="353">
        <f t="shared" si="4"/>
        <v>95.151727868852461</v>
      </c>
    </row>
    <row r="309" spans="1:6" ht="90" x14ac:dyDescent="0.25">
      <c r="A309" s="377" t="s">
        <v>458</v>
      </c>
      <c r="B309" s="369" t="s">
        <v>451</v>
      </c>
      <c r="C309" s="349" t="s">
        <v>459</v>
      </c>
      <c r="D309" s="353">
        <v>72</v>
      </c>
      <c r="E309" s="353">
        <v>35.165570000000002</v>
      </c>
      <c r="F309" s="353">
        <f t="shared" si="4"/>
        <v>48.841069444444443</v>
      </c>
    </row>
    <row r="310" spans="1:6" ht="75" x14ac:dyDescent="0.25">
      <c r="A310" s="368" t="s">
        <v>460</v>
      </c>
      <c r="B310" s="369" t="s">
        <v>451</v>
      </c>
      <c r="C310" s="349" t="s">
        <v>461</v>
      </c>
      <c r="D310" s="353">
        <v>26</v>
      </c>
      <c r="E310" s="353">
        <v>8</v>
      </c>
      <c r="F310" s="353">
        <f t="shared" si="4"/>
        <v>30.76923076923077</v>
      </c>
    </row>
    <row r="311" spans="1:6" ht="90" x14ac:dyDescent="0.25">
      <c r="A311" s="368" t="s">
        <v>1909</v>
      </c>
      <c r="B311" s="369" t="s">
        <v>451</v>
      </c>
      <c r="C311" s="349" t="s">
        <v>1910</v>
      </c>
      <c r="D311" s="353">
        <v>16</v>
      </c>
      <c r="E311" s="353">
        <v>15.75</v>
      </c>
      <c r="F311" s="353">
        <f t="shared" si="4"/>
        <v>98.4375</v>
      </c>
    </row>
    <row r="312" spans="1:6" ht="75" x14ac:dyDescent="0.25">
      <c r="A312" s="368" t="s">
        <v>462</v>
      </c>
      <c r="B312" s="369" t="s">
        <v>451</v>
      </c>
      <c r="C312" s="349" t="s">
        <v>463</v>
      </c>
      <c r="D312" s="353">
        <v>35</v>
      </c>
      <c r="E312" s="353">
        <v>34.9</v>
      </c>
      <c r="F312" s="353">
        <f t="shared" si="4"/>
        <v>99.714285714285708</v>
      </c>
    </row>
    <row r="313" spans="1:6" ht="105" x14ac:dyDescent="0.25">
      <c r="A313" s="368" t="s">
        <v>338</v>
      </c>
      <c r="B313" s="369" t="s">
        <v>451</v>
      </c>
      <c r="C313" s="349" t="s">
        <v>339</v>
      </c>
      <c r="D313" s="353">
        <v>500</v>
      </c>
      <c r="E313" s="353">
        <v>470.09168</v>
      </c>
      <c r="F313" s="353">
        <f t="shared" si="4"/>
        <v>94.018336000000005</v>
      </c>
    </row>
    <row r="314" spans="1:6" ht="75" x14ac:dyDescent="0.25">
      <c r="A314" s="368" t="s">
        <v>464</v>
      </c>
      <c r="B314" s="369" t="s">
        <v>451</v>
      </c>
      <c r="C314" s="349" t="s">
        <v>465</v>
      </c>
      <c r="D314" s="353">
        <v>123</v>
      </c>
      <c r="E314" s="353">
        <v>100.28355000000001</v>
      </c>
      <c r="F314" s="353">
        <f t="shared" si="4"/>
        <v>81.531341463414648</v>
      </c>
    </row>
    <row r="315" spans="1:6" ht="90" x14ac:dyDescent="0.25">
      <c r="A315" s="368" t="s">
        <v>466</v>
      </c>
      <c r="B315" s="369" t="s">
        <v>451</v>
      </c>
      <c r="C315" s="349" t="s">
        <v>467</v>
      </c>
      <c r="D315" s="353">
        <v>5717</v>
      </c>
      <c r="E315" s="353">
        <v>5794.2578099999992</v>
      </c>
      <c r="F315" s="353">
        <f t="shared" si="4"/>
        <v>101.35136977435717</v>
      </c>
    </row>
    <row r="316" spans="1:6" ht="120" x14ac:dyDescent="0.25">
      <c r="A316" s="82" t="s">
        <v>379</v>
      </c>
      <c r="B316" s="83" t="s">
        <v>451</v>
      </c>
      <c r="C316" s="84" t="s">
        <v>380</v>
      </c>
      <c r="D316" s="85">
        <v>220</v>
      </c>
      <c r="E316" s="85">
        <v>211.18994000000001</v>
      </c>
      <c r="F316" s="85">
        <f t="shared" si="4"/>
        <v>95.995427272727269</v>
      </c>
    </row>
    <row r="317" spans="1:6" ht="86.25" customHeight="1" x14ac:dyDescent="0.25">
      <c r="A317" s="82" t="s">
        <v>468</v>
      </c>
      <c r="B317" s="83" t="s">
        <v>451</v>
      </c>
      <c r="C317" s="84" t="s">
        <v>469</v>
      </c>
      <c r="D317" s="85">
        <v>12</v>
      </c>
      <c r="E317" s="85">
        <v>12.40423</v>
      </c>
      <c r="F317" s="85">
        <f t="shared" si="4"/>
        <v>103.36858333333335</v>
      </c>
    </row>
    <row r="318" spans="1:6" ht="75" x14ac:dyDescent="0.25">
      <c r="A318" s="135" t="s">
        <v>470</v>
      </c>
      <c r="B318" s="83" t="s">
        <v>451</v>
      </c>
      <c r="C318" s="84" t="s">
        <v>471</v>
      </c>
      <c r="D318" s="85">
        <v>240</v>
      </c>
      <c r="E318" s="85">
        <v>233.21160999999998</v>
      </c>
      <c r="F318" s="85">
        <f t="shared" si="4"/>
        <v>97.171504166666651</v>
      </c>
    </row>
    <row r="319" spans="1:6" ht="120" x14ac:dyDescent="0.25">
      <c r="A319" s="135" t="s">
        <v>1911</v>
      </c>
      <c r="B319" s="83" t="s">
        <v>451</v>
      </c>
      <c r="C319" s="84" t="s">
        <v>1912</v>
      </c>
      <c r="D319" s="85">
        <v>1</v>
      </c>
      <c r="E319" s="136">
        <v>1.25</v>
      </c>
      <c r="F319" s="136">
        <f t="shared" si="4"/>
        <v>125</v>
      </c>
    </row>
    <row r="320" spans="1:6" ht="75" x14ac:dyDescent="0.25">
      <c r="A320" s="135" t="s">
        <v>472</v>
      </c>
      <c r="B320" s="83" t="s">
        <v>451</v>
      </c>
      <c r="C320" s="84" t="s">
        <v>473</v>
      </c>
      <c r="D320" s="85">
        <v>1500</v>
      </c>
      <c r="E320" s="136">
        <v>1916.55474</v>
      </c>
      <c r="F320" s="136">
        <f t="shared" si="4"/>
        <v>127.77031599999999</v>
      </c>
    </row>
    <row r="321" spans="1:14" ht="90" x14ac:dyDescent="0.25">
      <c r="A321" s="135" t="s">
        <v>371</v>
      </c>
      <c r="B321" s="83" t="s">
        <v>451</v>
      </c>
      <c r="C321" s="84" t="s">
        <v>372</v>
      </c>
      <c r="D321" s="137">
        <v>2200</v>
      </c>
      <c r="E321" s="136">
        <v>2109.4046699999999</v>
      </c>
      <c r="F321" s="136">
        <f t="shared" si="4"/>
        <v>95.882030454545458</v>
      </c>
    </row>
    <row r="322" spans="1:14" ht="30" x14ac:dyDescent="0.25">
      <c r="A322" s="135" t="s">
        <v>356</v>
      </c>
      <c r="B322" s="83" t="s">
        <v>451</v>
      </c>
      <c r="C322" s="84" t="s">
        <v>425</v>
      </c>
      <c r="D322" s="85">
        <v>0</v>
      </c>
      <c r="E322" s="85">
        <v>-6.0001999999999995</v>
      </c>
      <c r="F322" s="85"/>
    </row>
    <row r="323" spans="1:14" s="111" customFormat="1" ht="14.25" x14ac:dyDescent="0.2">
      <c r="A323" s="330" t="s">
        <v>474</v>
      </c>
      <c r="B323" s="79">
        <v>932</v>
      </c>
      <c r="C323" s="106"/>
      <c r="D323" s="134">
        <f>SUM(D324:D326)</f>
        <v>13042</v>
      </c>
      <c r="E323" s="134">
        <f>SUM(E324:E326)</f>
        <v>13141.3</v>
      </c>
      <c r="F323" s="134">
        <f t="shared" si="4"/>
        <v>100.76138629044624</v>
      </c>
      <c r="G323" s="110"/>
      <c r="H323" s="110"/>
      <c r="I323" s="110"/>
      <c r="J323" s="110"/>
      <c r="K323" s="110"/>
      <c r="L323" s="110"/>
      <c r="M323" s="110"/>
      <c r="N323" s="110"/>
    </row>
    <row r="324" spans="1:14" ht="30" x14ac:dyDescent="0.25">
      <c r="A324" s="135" t="s">
        <v>475</v>
      </c>
      <c r="B324" s="83" t="s">
        <v>1913</v>
      </c>
      <c r="C324" s="84" t="s">
        <v>422</v>
      </c>
      <c r="D324" s="85">
        <v>172</v>
      </c>
      <c r="E324" s="85">
        <v>172</v>
      </c>
      <c r="F324" s="85">
        <f t="shared" si="4"/>
        <v>100</v>
      </c>
    </row>
    <row r="325" spans="1:14" ht="90" x14ac:dyDescent="0.25">
      <c r="A325" s="135" t="s">
        <v>1439</v>
      </c>
      <c r="B325" s="83" t="s">
        <v>1913</v>
      </c>
      <c r="C325" s="84" t="s">
        <v>1914</v>
      </c>
      <c r="D325" s="85">
        <v>12870</v>
      </c>
      <c r="E325" s="85">
        <v>12869.8</v>
      </c>
      <c r="F325" s="85">
        <f t="shared" si="4"/>
        <v>99.998445998446002</v>
      </c>
    </row>
    <row r="326" spans="1:14" ht="30" x14ac:dyDescent="0.25">
      <c r="A326" s="135" t="s">
        <v>356</v>
      </c>
      <c r="B326" s="83" t="s">
        <v>1913</v>
      </c>
      <c r="C326" s="84" t="s">
        <v>425</v>
      </c>
      <c r="D326" s="85">
        <v>0</v>
      </c>
      <c r="E326" s="85">
        <v>99.5</v>
      </c>
      <c r="F326" s="85"/>
    </row>
    <row r="327" spans="1:14" s="111" customFormat="1" ht="28.5" x14ac:dyDescent="0.2">
      <c r="A327" s="330" t="s">
        <v>476</v>
      </c>
      <c r="B327" s="79">
        <v>939</v>
      </c>
      <c r="C327" s="106"/>
      <c r="D327" s="134">
        <f>SUM(D328:D328)</f>
        <v>3</v>
      </c>
      <c r="E327" s="134">
        <f>SUM(E328:E328)</f>
        <v>3.1356700000000002</v>
      </c>
      <c r="F327" s="134">
        <f t="shared" si="4"/>
        <v>104.52233333333334</v>
      </c>
      <c r="G327" s="110"/>
      <c r="H327" s="110"/>
      <c r="I327" s="110"/>
      <c r="J327" s="110"/>
      <c r="K327" s="110"/>
      <c r="L327" s="110"/>
      <c r="M327" s="110"/>
      <c r="N327" s="110"/>
    </row>
    <row r="328" spans="1:14" ht="75" x14ac:dyDescent="0.25">
      <c r="A328" s="135" t="s">
        <v>365</v>
      </c>
      <c r="B328" s="83" t="s">
        <v>1915</v>
      </c>
      <c r="C328" s="84" t="s">
        <v>366</v>
      </c>
      <c r="D328" s="85">
        <v>3</v>
      </c>
      <c r="E328" s="85">
        <v>3.1356700000000002</v>
      </c>
      <c r="F328" s="85">
        <f t="shared" si="4"/>
        <v>104.52233333333334</v>
      </c>
    </row>
  </sheetData>
  <autoFilter ref="A13:F328"/>
  <mergeCells count="10">
    <mergeCell ref="A9:A10"/>
    <mergeCell ref="B9:C9"/>
    <mergeCell ref="D9:D10"/>
    <mergeCell ref="E9:E10"/>
    <mergeCell ref="F9:F10"/>
    <mergeCell ref="D1:F1"/>
    <mergeCell ref="D2:F2"/>
    <mergeCell ref="D3:F3"/>
    <mergeCell ref="D4:F4"/>
    <mergeCell ref="A6:F6"/>
  </mergeCells>
  <pageMargins left="0.31496062992125984" right="0.19685039370078741" top="0.43307086614173229" bottom="0.31496062992125984" header="0.19685039370078741" footer="0.15748031496062992"/>
  <pageSetup paperSize="9" scale="72" fitToHeight="0" orientation="portrait" useFirstPageNumber="1" r:id="rId1"/>
  <headerFooter scaleWithDoc="0">
    <oddHeader>&amp;R&amp;"Times New Roman,обычный"&amp;P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009"/>
  <sheetViews>
    <sheetView view="pageBreakPreview" topLeftCell="A7" zoomScaleNormal="100" zoomScaleSheetLayoutView="100" workbookViewId="0">
      <pane ySplit="6" topLeftCell="A13" activePane="bottomLeft" state="frozen"/>
      <selection activeCell="A7" sqref="A7"/>
      <selection pane="bottomLeft" activeCell="J24" sqref="J24"/>
    </sheetView>
  </sheetViews>
  <sheetFormatPr defaultRowHeight="11.25" x14ac:dyDescent="0.2"/>
  <cols>
    <col min="1" max="1" width="75.7109375" style="138" customWidth="1"/>
    <col min="2" max="2" width="3.42578125" style="139" bestFit="1" customWidth="1"/>
    <col min="3" max="3" width="4" style="139" customWidth="1"/>
    <col min="4" max="4" width="12.42578125" style="139" customWidth="1"/>
    <col min="5" max="5" width="5.28515625" style="139" customWidth="1"/>
    <col min="6" max="6" width="13.42578125" style="141" bestFit="1" customWidth="1"/>
    <col min="7" max="7" width="12.140625" style="141" bestFit="1" customWidth="1"/>
    <col min="8" max="8" width="9.28515625" style="141" customWidth="1"/>
    <col min="9" max="10" width="14" style="141" bestFit="1" customWidth="1"/>
    <col min="11" max="16384" width="9.140625" style="141"/>
  </cols>
  <sheetData>
    <row r="1" spans="1:10" x14ac:dyDescent="0.2">
      <c r="F1" s="140"/>
      <c r="H1" s="140" t="s">
        <v>477</v>
      </c>
    </row>
    <row r="2" spans="1:10" x14ac:dyDescent="0.2">
      <c r="H2" s="142" t="s">
        <v>1</v>
      </c>
    </row>
    <row r="3" spans="1:10" x14ac:dyDescent="0.2">
      <c r="F3" s="140"/>
      <c r="H3" s="143" t="s">
        <v>2</v>
      </c>
    </row>
    <row r="4" spans="1:10" x14ac:dyDescent="0.2">
      <c r="F4" s="140"/>
      <c r="H4" s="143" t="s">
        <v>1442</v>
      </c>
    </row>
    <row r="6" spans="1:10" x14ac:dyDescent="0.2">
      <c r="A6" s="439" t="s">
        <v>1448</v>
      </c>
      <c r="B6" s="439"/>
      <c r="C6" s="439"/>
      <c r="D6" s="439"/>
      <c r="E6" s="439"/>
      <c r="F6" s="439"/>
      <c r="G6" s="439"/>
      <c r="H6" s="439"/>
    </row>
    <row r="7" spans="1:10" x14ac:dyDescent="0.2">
      <c r="A7" s="439" t="s">
        <v>478</v>
      </c>
      <c r="B7" s="439"/>
      <c r="C7" s="439"/>
      <c r="D7" s="439"/>
      <c r="E7" s="439"/>
      <c r="F7" s="439"/>
      <c r="G7" s="439"/>
      <c r="H7" s="439"/>
    </row>
    <row r="8" spans="1:10" x14ac:dyDescent="0.2">
      <c r="A8" s="144"/>
      <c r="B8" s="144"/>
      <c r="C8" s="144"/>
      <c r="D8" s="144"/>
      <c r="E8" s="144"/>
      <c r="F8" s="144"/>
      <c r="G8" s="144"/>
      <c r="H8" s="144"/>
    </row>
    <row r="9" spans="1:10" x14ac:dyDescent="0.2">
      <c r="H9" s="140" t="s">
        <v>31</v>
      </c>
    </row>
    <row r="10" spans="1:10" s="146" customFormat="1" ht="31.5" x14ac:dyDescent="0.2">
      <c r="A10" s="145" t="s">
        <v>4</v>
      </c>
      <c r="B10" s="145" t="s">
        <v>479</v>
      </c>
      <c r="C10" s="145" t="s">
        <v>480</v>
      </c>
      <c r="D10" s="145" t="s">
        <v>481</v>
      </c>
      <c r="E10" s="145" t="s">
        <v>482</v>
      </c>
      <c r="F10" s="145" t="s">
        <v>5</v>
      </c>
      <c r="G10" s="145" t="s">
        <v>35</v>
      </c>
      <c r="H10" s="145" t="s">
        <v>42</v>
      </c>
    </row>
    <row r="11" spans="1:10" s="146" customFormat="1" x14ac:dyDescent="0.2">
      <c r="A11" s="147">
        <v>1</v>
      </c>
      <c r="B11" s="147">
        <v>2</v>
      </c>
      <c r="C11" s="147">
        <v>3</v>
      </c>
      <c r="D11" s="147">
        <v>4</v>
      </c>
      <c r="E11" s="147">
        <v>5</v>
      </c>
      <c r="F11" s="147">
        <v>6</v>
      </c>
      <c r="G11" s="147">
        <v>7</v>
      </c>
      <c r="H11" s="147">
        <v>8</v>
      </c>
    </row>
    <row r="12" spans="1:10" s="153" customFormat="1" ht="10.5" x14ac:dyDescent="0.15">
      <c r="A12" s="148" t="s">
        <v>483</v>
      </c>
      <c r="B12" s="149"/>
      <c r="C12" s="149"/>
      <c r="D12" s="149"/>
      <c r="E12" s="149"/>
      <c r="F12" s="150">
        <f>+F14+F197+F202+F318+F823+F956+F996+F1346+F1458+F1626+F1857+F1946+F1968+F1974</f>
        <v>59488558.299999997</v>
      </c>
      <c r="G12" s="150">
        <f>+G14+G197+G202+G318+G823+G956+G996+G1346+G1458+G1626+G1857+G1946+G1968+G1974</f>
        <v>58891880.699999996</v>
      </c>
      <c r="H12" s="151">
        <f>+G12/F12*100</f>
        <v>98.996987627451034</v>
      </c>
      <c r="I12" s="152">
        <v>59488558252.699997</v>
      </c>
      <c r="J12" s="152">
        <v>58891880687.5</v>
      </c>
    </row>
    <row r="13" spans="1:10" x14ac:dyDescent="0.2">
      <c r="A13" s="154"/>
      <c r="B13" s="155"/>
      <c r="C13" s="155"/>
      <c r="D13" s="155"/>
      <c r="E13" s="155"/>
      <c r="F13" s="156"/>
      <c r="G13" s="156"/>
      <c r="H13" s="157"/>
      <c r="I13" s="315">
        <f>+I12/1000-F12</f>
        <v>-4.7300003468990326E-2</v>
      </c>
      <c r="J13" s="315">
        <f>+J12/1000-G12</f>
        <v>-1.2499995529651642E-2</v>
      </c>
    </row>
    <row r="14" spans="1:10" x14ac:dyDescent="0.2">
      <c r="A14" s="158" t="s">
        <v>484</v>
      </c>
      <c r="B14" s="159">
        <v>1</v>
      </c>
      <c r="C14" s="159"/>
      <c r="D14" s="160"/>
      <c r="E14" s="161"/>
      <c r="F14" s="162">
        <v>1363070</v>
      </c>
      <c r="G14" s="162">
        <v>1345253.5</v>
      </c>
      <c r="H14" s="151">
        <f>+G14/F14*100</f>
        <v>98.692913790194197</v>
      </c>
      <c r="I14" s="427">
        <f>F14-G14</f>
        <v>17816.5</v>
      </c>
    </row>
    <row r="15" spans="1:10" ht="21" x14ac:dyDescent="0.2">
      <c r="A15" s="158" t="s">
        <v>485</v>
      </c>
      <c r="B15" s="159">
        <v>1</v>
      </c>
      <c r="C15" s="159">
        <v>2</v>
      </c>
      <c r="D15" s="160"/>
      <c r="E15" s="161"/>
      <c r="F15" s="162">
        <v>7941</v>
      </c>
      <c r="G15" s="162">
        <v>7934</v>
      </c>
      <c r="H15" s="151">
        <f t="shared" ref="H15:H78" si="0">+G15/F15*100</f>
        <v>99.911849892960575</v>
      </c>
      <c r="I15" s="427">
        <f t="shared" ref="I15:I78" si="1">F15-G15</f>
        <v>7</v>
      </c>
    </row>
    <row r="16" spans="1:10" ht="22.5" x14ac:dyDescent="0.2">
      <c r="A16" s="163" t="s">
        <v>1150</v>
      </c>
      <c r="B16" s="164">
        <v>1</v>
      </c>
      <c r="C16" s="164">
        <v>2</v>
      </c>
      <c r="D16" s="165">
        <v>7800000000</v>
      </c>
      <c r="E16" s="166"/>
      <c r="F16" s="167">
        <v>7941</v>
      </c>
      <c r="G16" s="167">
        <v>7934</v>
      </c>
      <c r="H16" s="157">
        <f t="shared" si="0"/>
        <v>99.911849892960575</v>
      </c>
      <c r="I16" s="427">
        <f t="shared" si="1"/>
        <v>7</v>
      </c>
    </row>
    <row r="17" spans="1:9" ht="22.5" x14ac:dyDescent="0.2">
      <c r="A17" s="163" t="s">
        <v>1150</v>
      </c>
      <c r="B17" s="164">
        <v>1</v>
      </c>
      <c r="C17" s="164">
        <v>2</v>
      </c>
      <c r="D17" s="165">
        <v>7800000111</v>
      </c>
      <c r="E17" s="166"/>
      <c r="F17" s="167">
        <v>7941</v>
      </c>
      <c r="G17" s="167">
        <v>7934</v>
      </c>
      <c r="H17" s="157">
        <f t="shared" si="0"/>
        <v>99.911849892960575</v>
      </c>
      <c r="I17" s="427">
        <f t="shared" si="1"/>
        <v>7</v>
      </c>
    </row>
    <row r="18" spans="1:9" ht="33.75" x14ac:dyDescent="0.2">
      <c r="A18" s="163" t="s">
        <v>486</v>
      </c>
      <c r="B18" s="164">
        <v>1</v>
      </c>
      <c r="C18" s="164">
        <v>2</v>
      </c>
      <c r="D18" s="165">
        <v>7800000111</v>
      </c>
      <c r="E18" s="166">
        <v>100</v>
      </c>
      <c r="F18" s="167">
        <v>7941</v>
      </c>
      <c r="G18" s="167">
        <v>7934</v>
      </c>
      <c r="H18" s="157">
        <f t="shared" si="0"/>
        <v>99.911849892960575</v>
      </c>
      <c r="I18" s="427">
        <f t="shared" si="1"/>
        <v>7</v>
      </c>
    </row>
    <row r="19" spans="1:9" ht="21" x14ac:dyDescent="0.2">
      <c r="A19" s="158" t="s">
        <v>488</v>
      </c>
      <c r="B19" s="159">
        <v>1</v>
      </c>
      <c r="C19" s="159">
        <v>3</v>
      </c>
      <c r="D19" s="160"/>
      <c r="E19" s="161"/>
      <c r="F19" s="162">
        <v>163698.79999999999</v>
      </c>
      <c r="G19" s="162">
        <v>161473.20000000001</v>
      </c>
      <c r="H19" s="151">
        <f t="shared" si="0"/>
        <v>98.640429862650208</v>
      </c>
      <c r="I19" s="427">
        <f t="shared" si="1"/>
        <v>2225.5999999999767</v>
      </c>
    </row>
    <row r="20" spans="1:9" x14ac:dyDescent="0.2">
      <c r="A20" s="163" t="s">
        <v>489</v>
      </c>
      <c r="B20" s="164">
        <v>1</v>
      </c>
      <c r="C20" s="164">
        <v>3</v>
      </c>
      <c r="D20" s="165">
        <v>7900000000</v>
      </c>
      <c r="E20" s="166"/>
      <c r="F20" s="167">
        <v>132042.5</v>
      </c>
      <c r="G20" s="167">
        <v>131980.70000000001</v>
      </c>
      <c r="H20" s="157">
        <f t="shared" si="0"/>
        <v>99.95319688736582</v>
      </c>
      <c r="I20" s="427">
        <f t="shared" si="1"/>
        <v>61.799999999988358</v>
      </c>
    </row>
    <row r="21" spans="1:9" x14ac:dyDescent="0.2">
      <c r="A21" s="163" t="s">
        <v>489</v>
      </c>
      <c r="B21" s="164">
        <v>1</v>
      </c>
      <c r="C21" s="164">
        <v>3</v>
      </c>
      <c r="D21" s="165">
        <v>7900000211</v>
      </c>
      <c r="E21" s="166"/>
      <c r="F21" s="167">
        <v>3510.3</v>
      </c>
      <c r="G21" s="167">
        <v>3493.3</v>
      </c>
      <c r="H21" s="157">
        <f t="shared" si="0"/>
        <v>99.515710907899617</v>
      </c>
      <c r="I21" s="427">
        <f t="shared" si="1"/>
        <v>17</v>
      </c>
    </row>
    <row r="22" spans="1:9" ht="33.75" x14ac:dyDescent="0.2">
      <c r="A22" s="163" t="s">
        <v>486</v>
      </c>
      <c r="B22" s="164">
        <v>1</v>
      </c>
      <c r="C22" s="164">
        <v>3</v>
      </c>
      <c r="D22" s="165">
        <v>7900000211</v>
      </c>
      <c r="E22" s="166">
        <v>100</v>
      </c>
      <c r="F22" s="167">
        <v>3510.3</v>
      </c>
      <c r="G22" s="167">
        <v>3493.3</v>
      </c>
      <c r="H22" s="157">
        <f t="shared" si="0"/>
        <v>99.515710907899617</v>
      </c>
      <c r="I22" s="427">
        <f t="shared" si="1"/>
        <v>17</v>
      </c>
    </row>
    <row r="23" spans="1:9" x14ac:dyDescent="0.2">
      <c r="A23" s="163" t="s">
        <v>489</v>
      </c>
      <c r="B23" s="164">
        <v>1</v>
      </c>
      <c r="C23" s="164">
        <v>3</v>
      </c>
      <c r="D23" s="165">
        <v>7900000212</v>
      </c>
      <c r="E23" s="166"/>
      <c r="F23" s="167">
        <v>19838.099999999999</v>
      </c>
      <c r="G23" s="167">
        <v>19838</v>
      </c>
      <c r="H23" s="157">
        <f t="shared" si="0"/>
        <v>99.999495919468103</v>
      </c>
      <c r="I23" s="427">
        <f t="shared" si="1"/>
        <v>9.9999999998544808E-2</v>
      </c>
    </row>
    <row r="24" spans="1:9" ht="33.75" x14ac:dyDescent="0.2">
      <c r="A24" s="163" t="s">
        <v>486</v>
      </c>
      <c r="B24" s="164">
        <v>1</v>
      </c>
      <c r="C24" s="164">
        <v>3</v>
      </c>
      <c r="D24" s="165">
        <v>7900000212</v>
      </c>
      <c r="E24" s="166">
        <v>100</v>
      </c>
      <c r="F24" s="167">
        <v>19838.099999999999</v>
      </c>
      <c r="G24" s="167">
        <v>19838</v>
      </c>
      <c r="H24" s="157">
        <f t="shared" si="0"/>
        <v>99.999495919468103</v>
      </c>
      <c r="I24" s="427">
        <f t="shared" si="1"/>
        <v>9.9999999998544808E-2</v>
      </c>
    </row>
    <row r="25" spans="1:9" x14ac:dyDescent="0.2">
      <c r="A25" s="163" t="s">
        <v>489</v>
      </c>
      <c r="B25" s="164">
        <v>1</v>
      </c>
      <c r="C25" s="164">
        <v>3</v>
      </c>
      <c r="D25" s="165">
        <v>7900000213</v>
      </c>
      <c r="E25" s="166"/>
      <c r="F25" s="167">
        <v>66928.2</v>
      </c>
      <c r="G25" s="167">
        <v>66902.899999999994</v>
      </c>
      <c r="H25" s="157">
        <f t="shared" si="0"/>
        <v>99.962198296084466</v>
      </c>
      <c r="I25" s="427">
        <f t="shared" si="1"/>
        <v>25.30000000000291</v>
      </c>
    </row>
    <row r="26" spans="1:9" ht="33.75" x14ac:dyDescent="0.2">
      <c r="A26" s="163" t="s">
        <v>486</v>
      </c>
      <c r="B26" s="164">
        <v>1</v>
      </c>
      <c r="C26" s="164">
        <v>3</v>
      </c>
      <c r="D26" s="165">
        <v>7900000213</v>
      </c>
      <c r="E26" s="166">
        <v>100</v>
      </c>
      <c r="F26" s="167">
        <v>66928.2</v>
      </c>
      <c r="G26" s="167">
        <v>66902.899999999994</v>
      </c>
      <c r="H26" s="157">
        <f t="shared" si="0"/>
        <v>99.962198296084466</v>
      </c>
      <c r="I26" s="427">
        <f t="shared" si="1"/>
        <v>25.30000000000291</v>
      </c>
    </row>
    <row r="27" spans="1:9" x14ac:dyDescent="0.2">
      <c r="A27" s="163" t="s">
        <v>489</v>
      </c>
      <c r="B27" s="164">
        <v>1</v>
      </c>
      <c r="C27" s="164">
        <v>3</v>
      </c>
      <c r="D27" s="165">
        <v>7900000291</v>
      </c>
      <c r="E27" s="166"/>
      <c r="F27" s="167">
        <v>1960.3</v>
      </c>
      <c r="G27" s="167">
        <v>1960.3</v>
      </c>
      <c r="H27" s="157">
        <f t="shared" si="0"/>
        <v>100</v>
      </c>
      <c r="I27" s="427">
        <f t="shared" si="1"/>
        <v>0</v>
      </c>
    </row>
    <row r="28" spans="1:9" ht="33.75" x14ac:dyDescent="0.2">
      <c r="A28" s="163" t="s">
        <v>486</v>
      </c>
      <c r="B28" s="164">
        <v>1</v>
      </c>
      <c r="C28" s="164">
        <v>3</v>
      </c>
      <c r="D28" s="165">
        <v>7900000291</v>
      </c>
      <c r="E28" s="166">
        <v>100</v>
      </c>
      <c r="F28" s="167">
        <v>460.3</v>
      </c>
      <c r="G28" s="167">
        <v>460.3</v>
      </c>
      <c r="H28" s="157">
        <f t="shared" si="0"/>
        <v>100</v>
      </c>
      <c r="I28" s="427">
        <f t="shared" si="1"/>
        <v>0</v>
      </c>
    </row>
    <row r="29" spans="1:9" x14ac:dyDescent="0.2">
      <c r="A29" s="163" t="s">
        <v>490</v>
      </c>
      <c r="B29" s="164">
        <v>1</v>
      </c>
      <c r="C29" s="164">
        <v>3</v>
      </c>
      <c r="D29" s="165">
        <v>7900000291</v>
      </c>
      <c r="E29" s="166">
        <v>200</v>
      </c>
      <c r="F29" s="167">
        <v>1500</v>
      </c>
      <c r="G29" s="167">
        <v>1500</v>
      </c>
      <c r="H29" s="157">
        <f t="shared" si="0"/>
        <v>100</v>
      </c>
      <c r="I29" s="427">
        <f t="shared" si="1"/>
        <v>0</v>
      </c>
    </row>
    <row r="30" spans="1:9" x14ac:dyDescent="0.2">
      <c r="A30" s="163" t="s">
        <v>489</v>
      </c>
      <c r="B30" s="164">
        <v>1</v>
      </c>
      <c r="C30" s="164">
        <v>3</v>
      </c>
      <c r="D30" s="165">
        <v>7900000292</v>
      </c>
      <c r="E30" s="166"/>
      <c r="F30" s="167">
        <v>3622.4</v>
      </c>
      <c r="G30" s="167">
        <v>3622.4</v>
      </c>
      <c r="H30" s="157">
        <f t="shared" si="0"/>
        <v>100</v>
      </c>
      <c r="I30" s="427">
        <f t="shared" si="1"/>
        <v>0</v>
      </c>
    </row>
    <row r="31" spans="1:9" ht="33.75" x14ac:dyDescent="0.2">
      <c r="A31" s="163" t="s">
        <v>486</v>
      </c>
      <c r="B31" s="164">
        <v>1</v>
      </c>
      <c r="C31" s="164">
        <v>3</v>
      </c>
      <c r="D31" s="165">
        <v>7900000292</v>
      </c>
      <c r="E31" s="166">
        <v>100</v>
      </c>
      <c r="F31" s="167">
        <v>3622.4</v>
      </c>
      <c r="G31" s="167">
        <v>3622.4</v>
      </c>
      <c r="H31" s="157">
        <f t="shared" si="0"/>
        <v>100</v>
      </c>
      <c r="I31" s="427">
        <f t="shared" si="1"/>
        <v>0</v>
      </c>
    </row>
    <row r="32" spans="1:9" x14ac:dyDescent="0.2">
      <c r="A32" s="163" t="s">
        <v>489</v>
      </c>
      <c r="B32" s="164">
        <v>1</v>
      </c>
      <c r="C32" s="164">
        <v>3</v>
      </c>
      <c r="D32" s="165">
        <v>7900000293</v>
      </c>
      <c r="E32" s="166"/>
      <c r="F32" s="167">
        <v>27201.599999999999</v>
      </c>
      <c r="G32" s="167">
        <v>27182.2</v>
      </c>
      <c r="H32" s="157">
        <f t="shared" si="0"/>
        <v>99.928680665843189</v>
      </c>
      <c r="I32" s="427">
        <f t="shared" si="1"/>
        <v>19.399999999997817</v>
      </c>
    </row>
    <row r="33" spans="1:9" ht="33.75" x14ac:dyDescent="0.2">
      <c r="A33" s="163" t="s">
        <v>486</v>
      </c>
      <c r="B33" s="164">
        <v>1</v>
      </c>
      <c r="C33" s="164">
        <v>3</v>
      </c>
      <c r="D33" s="165">
        <v>7900000293</v>
      </c>
      <c r="E33" s="166">
        <v>100</v>
      </c>
      <c r="F33" s="167">
        <v>11577.1</v>
      </c>
      <c r="G33" s="167">
        <v>11575.3</v>
      </c>
      <c r="H33" s="157">
        <f t="shared" si="0"/>
        <v>99.984452064852164</v>
      </c>
      <c r="I33" s="427">
        <f t="shared" si="1"/>
        <v>1.8000000000010914</v>
      </c>
    </row>
    <row r="34" spans="1:9" x14ac:dyDescent="0.2">
      <c r="A34" s="163" t="s">
        <v>490</v>
      </c>
      <c r="B34" s="164">
        <v>1</v>
      </c>
      <c r="C34" s="164">
        <v>3</v>
      </c>
      <c r="D34" s="165">
        <v>7900000293</v>
      </c>
      <c r="E34" s="166">
        <v>200</v>
      </c>
      <c r="F34" s="167">
        <v>15624.5</v>
      </c>
      <c r="G34" s="167">
        <v>15606.9</v>
      </c>
      <c r="H34" s="157">
        <f t="shared" si="0"/>
        <v>99.887356395404652</v>
      </c>
      <c r="I34" s="427">
        <f t="shared" si="1"/>
        <v>17.600000000000364</v>
      </c>
    </row>
    <row r="35" spans="1:9" ht="22.5" x14ac:dyDescent="0.2">
      <c r="A35" s="163" t="s">
        <v>1451</v>
      </c>
      <c r="B35" s="164">
        <v>1</v>
      </c>
      <c r="C35" s="164">
        <v>3</v>
      </c>
      <c r="D35" s="165">
        <v>7900000870</v>
      </c>
      <c r="E35" s="166"/>
      <c r="F35" s="167">
        <v>1437.5</v>
      </c>
      <c r="G35" s="167">
        <v>1437.5</v>
      </c>
      <c r="H35" s="157">
        <f t="shared" si="0"/>
        <v>100</v>
      </c>
      <c r="I35" s="427">
        <f t="shared" si="1"/>
        <v>0</v>
      </c>
    </row>
    <row r="36" spans="1:9" ht="33.75" x14ac:dyDescent="0.2">
      <c r="A36" s="163" t="s">
        <v>486</v>
      </c>
      <c r="B36" s="164">
        <v>1</v>
      </c>
      <c r="C36" s="164">
        <v>3</v>
      </c>
      <c r="D36" s="165">
        <v>7900000870</v>
      </c>
      <c r="E36" s="166">
        <v>100</v>
      </c>
      <c r="F36" s="167">
        <v>1437.5</v>
      </c>
      <c r="G36" s="167">
        <v>1437.5</v>
      </c>
      <c r="H36" s="157">
        <f t="shared" si="0"/>
        <v>100</v>
      </c>
      <c r="I36" s="427">
        <f t="shared" si="1"/>
        <v>0</v>
      </c>
    </row>
    <row r="37" spans="1:9" ht="22.5" x14ac:dyDescent="0.2">
      <c r="A37" s="163" t="s">
        <v>1452</v>
      </c>
      <c r="B37" s="164">
        <v>1</v>
      </c>
      <c r="C37" s="164">
        <v>3</v>
      </c>
      <c r="D37" s="165">
        <v>7900055491</v>
      </c>
      <c r="E37" s="166"/>
      <c r="F37" s="167">
        <v>7544.1</v>
      </c>
      <c r="G37" s="167">
        <v>7544.1</v>
      </c>
      <c r="H37" s="157">
        <f t="shared" si="0"/>
        <v>100</v>
      </c>
      <c r="I37" s="427">
        <f t="shared" si="1"/>
        <v>0</v>
      </c>
    </row>
    <row r="38" spans="1:9" ht="33.75" x14ac:dyDescent="0.2">
      <c r="A38" s="163" t="s">
        <v>486</v>
      </c>
      <c r="B38" s="164">
        <v>1</v>
      </c>
      <c r="C38" s="164">
        <v>3</v>
      </c>
      <c r="D38" s="165">
        <v>7900055491</v>
      </c>
      <c r="E38" s="166">
        <v>100</v>
      </c>
      <c r="F38" s="167">
        <v>7544.1</v>
      </c>
      <c r="G38" s="167">
        <v>7544.1</v>
      </c>
      <c r="H38" s="157">
        <f t="shared" si="0"/>
        <v>100</v>
      </c>
      <c r="I38" s="427">
        <f t="shared" si="1"/>
        <v>0</v>
      </c>
    </row>
    <row r="39" spans="1:9" x14ac:dyDescent="0.2">
      <c r="A39" s="163" t="s">
        <v>491</v>
      </c>
      <c r="B39" s="164">
        <v>1</v>
      </c>
      <c r="C39" s="164">
        <v>3</v>
      </c>
      <c r="D39" s="165">
        <v>9900000000</v>
      </c>
      <c r="E39" s="166"/>
      <c r="F39" s="167">
        <v>31656.3</v>
      </c>
      <c r="G39" s="167">
        <v>29492.5</v>
      </c>
      <c r="H39" s="157">
        <f t="shared" si="0"/>
        <v>93.164709710231449</v>
      </c>
      <c r="I39" s="427">
        <f t="shared" si="1"/>
        <v>2163.7999999999993</v>
      </c>
    </row>
    <row r="40" spans="1:9" ht="22.5" x14ac:dyDescent="0.2">
      <c r="A40" s="163" t="s">
        <v>492</v>
      </c>
      <c r="B40" s="164">
        <v>1</v>
      </c>
      <c r="C40" s="164">
        <v>3</v>
      </c>
      <c r="D40" s="165">
        <v>9900051410</v>
      </c>
      <c r="E40" s="166"/>
      <c r="F40" s="167">
        <v>20567.3</v>
      </c>
      <c r="G40" s="167">
        <v>18970.900000000001</v>
      </c>
      <c r="H40" s="157">
        <f t="shared" si="0"/>
        <v>92.238164464951652</v>
      </c>
      <c r="I40" s="427">
        <f t="shared" si="1"/>
        <v>1596.3999999999978</v>
      </c>
    </row>
    <row r="41" spans="1:9" ht="33.75" x14ac:dyDescent="0.2">
      <c r="A41" s="163" t="s">
        <v>486</v>
      </c>
      <c r="B41" s="164">
        <v>1</v>
      </c>
      <c r="C41" s="164">
        <v>3</v>
      </c>
      <c r="D41" s="165">
        <v>9900051410</v>
      </c>
      <c r="E41" s="166">
        <v>100</v>
      </c>
      <c r="F41" s="167">
        <v>18023.8</v>
      </c>
      <c r="G41" s="167">
        <v>17262.099999999999</v>
      </c>
      <c r="H41" s="157">
        <f t="shared" si="0"/>
        <v>95.77392114870338</v>
      </c>
      <c r="I41" s="427">
        <f t="shared" si="1"/>
        <v>761.70000000000073</v>
      </c>
    </row>
    <row r="42" spans="1:9" x14ac:dyDescent="0.2">
      <c r="A42" s="163" t="s">
        <v>490</v>
      </c>
      <c r="B42" s="164">
        <v>1</v>
      </c>
      <c r="C42" s="164">
        <v>3</v>
      </c>
      <c r="D42" s="165">
        <v>9900051410</v>
      </c>
      <c r="E42" s="166">
        <v>200</v>
      </c>
      <c r="F42" s="167">
        <v>2543.5</v>
      </c>
      <c r="G42" s="167">
        <v>1708.8</v>
      </c>
      <c r="H42" s="157">
        <f t="shared" si="0"/>
        <v>67.183015529781798</v>
      </c>
      <c r="I42" s="427">
        <f t="shared" si="1"/>
        <v>834.7</v>
      </c>
    </row>
    <row r="43" spans="1:9" ht="22.5" x14ac:dyDescent="0.2">
      <c r="A43" s="163" t="s">
        <v>1151</v>
      </c>
      <c r="B43" s="164">
        <v>1</v>
      </c>
      <c r="C43" s="164">
        <v>3</v>
      </c>
      <c r="D43" s="165">
        <v>9900051420</v>
      </c>
      <c r="E43" s="166"/>
      <c r="F43" s="167">
        <v>11089</v>
      </c>
      <c r="G43" s="167">
        <v>10521.6</v>
      </c>
      <c r="H43" s="157">
        <f t="shared" si="0"/>
        <v>94.883217603030033</v>
      </c>
      <c r="I43" s="427">
        <f t="shared" si="1"/>
        <v>567.39999999999964</v>
      </c>
    </row>
    <row r="44" spans="1:9" ht="33.75" x14ac:dyDescent="0.2">
      <c r="A44" s="163" t="s">
        <v>486</v>
      </c>
      <c r="B44" s="164">
        <v>1</v>
      </c>
      <c r="C44" s="164">
        <v>3</v>
      </c>
      <c r="D44" s="165">
        <v>9900051420</v>
      </c>
      <c r="E44" s="166">
        <v>100</v>
      </c>
      <c r="F44" s="167">
        <v>9440.2999999999993</v>
      </c>
      <c r="G44" s="167">
        <v>9229.2999999999993</v>
      </c>
      <c r="H44" s="157">
        <f t="shared" si="0"/>
        <v>97.764901539145995</v>
      </c>
      <c r="I44" s="427">
        <f t="shared" si="1"/>
        <v>211</v>
      </c>
    </row>
    <row r="45" spans="1:9" x14ac:dyDescent="0.2">
      <c r="A45" s="163" t="s">
        <v>490</v>
      </c>
      <c r="B45" s="164">
        <v>1</v>
      </c>
      <c r="C45" s="164">
        <v>3</v>
      </c>
      <c r="D45" s="165">
        <v>9900051420</v>
      </c>
      <c r="E45" s="166">
        <v>200</v>
      </c>
      <c r="F45" s="167">
        <v>1648.7</v>
      </c>
      <c r="G45" s="167">
        <v>1292.3</v>
      </c>
      <c r="H45" s="157">
        <f t="shared" si="0"/>
        <v>78.382968399344932</v>
      </c>
      <c r="I45" s="427">
        <f t="shared" si="1"/>
        <v>356.40000000000009</v>
      </c>
    </row>
    <row r="46" spans="1:9" ht="21" x14ac:dyDescent="0.2">
      <c r="A46" s="158" t="s">
        <v>493</v>
      </c>
      <c r="B46" s="159">
        <v>1</v>
      </c>
      <c r="C46" s="159">
        <v>4</v>
      </c>
      <c r="D46" s="160"/>
      <c r="E46" s="161"/>
      <c r="F46" s="162">
        <v>325589</v>
      </c>
      <c r="G46" s="162">
        <v>320693.8</v>
      </c>
      <c r="H46" s="151">
        <f t="shared" si="0"/>
        <v>98.496509402958949</v>
      </c>
      <c r="I46" s="427">
        <f t="shared" si="1"/>
        <v>4895.2000000000116</v>
      </c>
    </row>
    <row r="47" spans="1:9" ht="22.5" x14ac:dyDescent="0.2">
      <c r="A47" s="163" t="s">
        <v>1150</v>
      </c>
      <c r="B47" s="164">
        <v>1</v>
      </c>
      <c r="C47" s="164">
        <v>4</v>
      </c>
      <c r="D47" s="165">
        <v>7800000000</v>
      </c>
      <c r="E47" s="166"/>
      <c r="F47" s="167">
        <v>300134.40000000002</v>
      </c>
      <c r="G47" s="167">
        <v>295239.2</v>
      </c>
      <c r="H47" s="157">
        <f t="shared" si="0"/>
        <v>98.368997355851235</v>
      </c>
      <c r="I47" s="427">
        <f t="shared" si="1"/>
        <v>4895.2000000000116</v>
      </c>
    </row>
    <row r="48" spans="1:9" ht="22.5" x14ac:dyDescent="0.2">
      <c r="A48" s="163" t="s">
        <v>1150</v>
      </c>
      <c r="B48" s="164">
        <v>1</v>
      </c>
      <c r="C48" s="164">
        <v>4</v>
      </c>
      <c r="D48" s="165">
        <v>7800000112</v>
      </c>
      <c r="E48" s="166"/>
      <c r="F48" s="167">
        <v>31059</v>
      </c>
      <c r="G48" s="167">
        <v>30858.6</v>
      </c>
      <c r="H48" s="157">
        <f t="shared" si="0"/>
        <v>99.354776393315944</v>
      </c>
      <c r="I48" s="427">
        <f t="shared" si="1"/>
        <v>200.40000000000146</v>
      </c>
    </row>
    <row r="49" spans="1:9" ht="33.75" x14ac:dyDescent="0.2">
      <c r="A49" s="163" t="s">
        <v>486</v>
      </c>
      <c r="B49" s="164">
        <v>1</v>
      </c>
      <c r="C49" s="164">
        <v>4</v>
      </c>
      <c r="D49" s="165">
        <v>7800000112</v>
      </c>
      <c r="E49" s="166">
        <v>100</v>
      </c>
      <c r="F49" s="167">
        <v>31059</v>
      </c>
      <c r="G49" s="167">
        <v>30858.6</v>
      </c>
      <c r="H49" s="157">
        <f t="shared" si="0"/>
        <v>99.354776393315944</v>
      </c>
      <c r="I49" s="427">
        <f t="shared" si="1"/>
        <v>200.40000000000146</v>
      </c>
    </row>
    <row r="50" spans="1:9" ht="22.5" x14ac:dyDescent="0.2">
      <c r="A50" s="163" t="s">
        <v>1150</v>
      </c>
      <c r="B50" s="164">
        <v>1</v>
      </c>
      <c r="C50" s="164">
        <v>4</v>
      </c>
      <c r="D50" s="165">
        <v>7800000113</v>
      </c>
      <c r="E50" s="166"/>
      <c r="F50" s="167">
        <v>238050.6</v>
      </c>
      <c r="G50" s="167">
        <v>237502.5</v>
      </c>
      <c r="H50" s="157">
        <f t="shared" si="0"/>
        <v>99.769754833636199</v>
      </c>
      <c r="I50" s="427">
        <f t="shared" si="1"/>
        <v>548.10000000000582</v>
      </c>
    </row>
    <row r="51" spans="1:9" ht="33.75" x14ac:dyDescent="0.2">
      <c r="A51" s="163" t="s">
        <v>486</v>
      </c>
      <c r="B51" s="164">
        <v>1</v>
      </c>
      <c r="C51" s="164">
        <v>4</v>
      </c>
      <c r="D51" s="165">
        <v>7800000113</v>
      </c>
      <c r="E51" s="166">
        <v>100</v>
      </c>
      <c r="F51" s="167">
        <v>238030.6</v>
      </c>
      <c r="G51" s="167">
        <v>237485</v>
      </c>
      <c r="H51" s="157">
        <f t="shared" si="0"/>
        <v>99.770785772921627</v>
      </c>
      <c r="I51" s="427">
        <f t="shared" si="1"/>
        <v>545.60000000000582</v>
      </c>
    </row>
    <row r="52" spans="1:9" x14ac:dyDescent="0.2">
      <c r="A52" s="163" t="s">
        <v>501</v>
      </c>
      <c r="B52" s="164">
        <v>1</v>
      </c>
      <c r="C52" s="164">
        <v>4</v>
      </c>
      <c r="D52" s="165">
        <v>7800000113</v>
      </c>
      <c r="E52" s="166">
        <v>300</v>
      </c>
      <c r="F52" s="167">
        <v>20</v>
      </c>
      <c r="G52" s="167">
        <v>17.5</v>
      </c>
      <c r="H52" s="157">
        <f t="shared" si="0"/>
        <v>87.5</v>
      </c>
      <c r="I52" s="427">
        <f t="shared" si="1"/>
        <v>2.5</v>
      </c>
    </row>
    <row r="53" spans="1:9" ht="22.5" x14ac:dyDescent="0.2">
      <c r="A53" s="163" t="s">
        <v>1150</v>
      </c>
      <c r="B53" s="164">
        <v>1</v>
      </c>
      <c r="C53" s="164">
        <v>4</v>
      </c>
      <c r="D53" s="165">
        <v>7800000193</v>
      </c>
      <c r="E53" s="166"/>
      <c r="F53" s="167">
        <v>27766.1</v>
      </c>
      <c r="G53" s="167">
        <v>24098.400000000001</v>
      </c>
      <c r="H53" s="157">
        <f t="shared" si="0"/>
        <v>86.790726821555793</v>
      </c>
      <c r="I53" s="427">
        <f t="shared" si="1"/>
        <v>3667.6999999999971</v>
      </c>
    </row>
    <row r="54" spans="1:9" ht="33.75" x14ac:dyDescent="0.2">
      <c r="A54" s="163" t="s">
        <v>486</v>
      </c>
      <c r="B54" s="164">
        <v>1</v>
      </c>
      <c r="C54" s="164">
        <v>4</v>
      </c>
      <c r="D54" s="165">
        <v>7800000193</v>
      </c>
      <c r="E54" s="166">
        <v>100</v>
      </c>
      <c r="F54" s="167">
        <v>8766.5</v>
      </c>
      <c r="G54" s="167">
        <v>8322.2000000000007</v>
      </c>
      <c r="H54" s="157">
        <f t="shared" si="0"/>
        <v>94.931842810699834</v>
      </c>
      <c r="I54" s="427">
        <f t="shared" si="1"/>
        <v>444.29999999999927</v>
      </c>
    </row>
    <row r="55" spans="1:9" x14ac:dyDescent="0.2">
      <c r="A55" s="163" t="s">
        <v>490</v>
      </c>
      <c r="B55" s="164">
        <v>1</v>
      </c>
      <c r="C55" s="164">
        <v>4</v>
      </c>
      <c r="D55" s="165">
        <v>7800000193</v>
      </c>
      <c r="E55" s="166">
        <v>200</v>
      </c>
      <c r="F55" s="167">
        <v>18992.599999999999</v>
      </c>
      <c r="G55" s="167">
        <v>15769.2</v>
      </c>
      <c r="H55" s="157">
        <f t="shared" si="0"/>
        <v>83.028126744100334</v>
      </c>
      <c r="I55" s="427">
        <f t="shared" si="1"/>
        <v>3223.3999999999978</v>
      </c>
    </row>
    <row r="56" spans="1:9" x14ac:dyDescent="0.2">
      <c r="A56" s="163" t="s">
        <v>494</v>
      </c>
      <c r="B56" s="164">
        <v>1</v>
      </c>
      <c r="C56" s="164">
        <v>4</v>
      </c>
      <c r="D56" s="165">
        <v>7800000193</v>
      </c>
      <c r="E56" s="166">
        <v>800</v>
      </c>
      <c r="F56" s="167">
        <v>7</v>
      </c>
      <c r="G56" s="167">
        <v>7</v>
      </c>
      <c r="H56" s="157">
        <f t="shared" si="0"/>
        <v>100</v>
      </c>
      <c r="I56" s="427">
        <f t="shared" si="1"/>
        <v>0</v>
      </c>
    </row>
    <row r="57" spans="1:9" ht="22.5" x14ac:dyDescent="0.2">
      <c r="A57" s="163" t="s">
        <v>1451</v>
      </c>
      <c r="B57" s="164">
        <v>1</v>
      </c>
      <c r="C57" s="164">
        <v>4</v>
      </c>
      <c r="D57" s="165">
        <v>7800000870</v>
      </c>
      <c r="E57" s="166"/>
      <c r="F57" s="167">
        <v>3258.7</v>
      </c>
      <c r="G57" s="167">
        <v>2779.7</v>
      </c>
      <c r="H57" s="157">
        <f t="shared" si="0"/>
        <v>85.300886856722002</v>
      </c>
      <c r="I57" s="427">
        <f t="shared" si="1"/>
        <v>479</v>
      </c>
    </row>
    <row r="58" spans="1:9" ht="33.75" x14ac:dyDescent="0.2">
      <c r="A58" s="163" t="s">
        <v>486</v>
      </c>
      <c r="B58" s="164">
        <v>1</v>
      </c>
      <c r="C58" s="164">
        <v>4</v>
      </c>
      <c r="D58" s="165">
        <v>7800000870</v>
      </c>
      <c r="E58" s="166">
        <v>100</v>
      </c>
      <c r="F58" s="167">
        <v>3258.7</v>
      </c>
      <c r="G58" s="167">
        <v>2779.7</v>
      </c>
      <c r="H58" s="157">
        <f t="shared" si="0"/>
        <v>85.300886856722002</v>
      </c>
      <c r="I58" s="427">
        <f t="shared" si="1"/>
        <v>479</v>
      </c>
    </row>
    <row r="59" spans="1:9" x14ac:dyDescent="0.2">
      <c r="A59" s="163" t="s">
        <v>487</v>
      </c>
      <c r="B59" s="164">
        <v>1</v>
      </c>
      <c r="C59" s="164">
        <v>4</v>
      </c>
      <c r="D59" s="165">
        <v>8900000000</v>
      </c>
      <c r="E59" s="166"/>
      <c r="F59" s="167">
        <v>25454.6</v>
      </c>
      <c r="G59" s="167">
        <v>25454.6</v>
      </c>
      <c r="H59" s="157">
        <f t="shared" si="0"/>
        <v>100</v>
      </c>
      <c r="I59" s="427">
        <f t="shared" si="1"/>
        <v>0</v>
      </c>
    </row>
    <row r="60" spans="1:9" ht="22.5" x14ac:dyDescent="0.2">
      <c r="A60" s="163" t="s">
        <v>1152</v>
      </c>
      <c r="B60" s="164">
        <v>1</v>
      </c>
      <c r="C60" s="164">
        <v>4</v>
      </c>
      <c r="D60" s="165">
        <v>8900055490</v>
      </c>
      <c r="E60" s="166"/>
      <c r="F60" s="167">
        <v>25454.6</v>
      </c>
      <c r="G60" s="167">
        <v>25454.6</v>
      </c>
      <c r="H60" s="157">
        <f t="shared" si="0"/>
        <v>100</v>
      </c>
      <c r="I60" s="427">
        <f t="shared" si="1"/>
        <v>0</v>
      </c>
    </row>
    <row r="61" spans="1:9" ht="33.75" x14ac:dyDescent="0.2">
      <c r="A61" s="163" t="s">
        <v>486</v>
      </c>
      <c r="B61" s="164">
        <v>1</v>
      </c>
      <c r="C61" s="164">
        <v>4</v>
      </c>
      <c r="D61" s="165">
        <v>8900055490</v>
      </c>
      <c r="E61" s="166">
        <v>100</v>
      </c>
      <c r="F61" s="167">
        <v>25454.6</v>
      </c>
      <c r="G61" s="167">
        <v>25454.6</v>
      </c>
      <c r="H61" s="157">
        <f t="shared" si="0"/>
        <v>100</v>
      </c>
      <c r="I61" s="427">
        <f t="shared" si="1"/>
        <v>0</v>
      </c>
    </row>
    <row r="62" spans="1:9" x14ac:dyDescent="0.2">
      <c r="A62" s="158" t="s">
        <v>495</v>
      </c>
      <c r="B62" s="159">
        <v>1</v>
      </c>
      <c r="C62" s="159">
        <v>5</v>
      </c>
      <c r="D62" s="160"/>
      <c r="E62" s="161"/>
      <c r="F62" s="162">
        <v>101109.8</v>
      </c>
      <c r="G62" s="162">
        <v>100731.4</v>
      </c>
      <c r="H62" s="151">
        <f t="shared" si="0"/>
        <v>99.625753388890089</v>
      </c>
      <c r="I62" s="427">
        <f t="shared" si="1"/>
        <v>378.40000000000873</v>
      </c>
    </row>
    <row r="63" spans="1:9" x14ac:dyDescent="0.2">
      <c r="A63" s="163" t="s">
        <v>487</v>
      </c>
      <c r="B63" s="164">
        <v>1</v>
      </c>
      <c r="C63" s="164">
        <v>5</v>
      </c>
      <c r="D63" s="165">
        <v>8900000000</v>
      </c>
      <c r="E63" s="166"/>
      <c r="F63" s="167">
        <v>539</v>
      </c>
      <c r="G63" s="167">
        <v>539</v>
      </c>
      <c r="H63" s="157">
        <f t="shared" si="0"/>
        <v>100</v>
      </c>
      <c r="I63" s="427">
        <f t="shared" si="1"/>
        <v>0</v>
      </c>
    </row>
    <row r="64" spans="1:9" ht="22.5" x14ac:dyDescent="0.2">
      <c r="A64" s="163" t="s">
        <v>1152</v>
      </c>
      <c r="B64" s="164">
        <v>1</v>
      </c>
      <c r="C64" s="164">
        <v>5</v>
      </c>
      <c r="D64" s="165">
        <v>8900055490</v>
      </c>
      <c r="E64" s="166"/>
      <c r="F64" s="167">
        <v>539</v>
      </c>
      <c r="G64" s="167">
        <v>539</v>
      </c>
      <c r="H64" s="157">
        <f t="shared" si="0"/>
        <v>100</v>
      </c>
      <c r="I64" s="427">
        <f t="shared" si="1"/>
        <v>0</v>
      </c>
    </row>
    <row r="65" spans="1:9" ht="33.75" x14ac:dyDescent="0.2">
      <c r="A65" s="163" t="s">
        <v>486</v>
      </c>
      <c r="B65" s="164">
        <v>1</v>
      </c>
      <c r="C65" s="164">
        <v>5</v>
      </c>
      <c r="D65" s="165">
        <v>8900055490</v>
      </c>
      <c r="E65" s="166">
        <v>100</v>
      </c>
      <c r="F65" s="167">
        <v>539</v>
      </c>
      <c r="G65" s="167">
        <v>539</v>
      </c>
      <c r="H65" s="157">
        <f t="shared" si="0"/>
        <v>100</v>
      </c>
      <c r="I65" s="427">
        <f t="shared" si="1"/>
        <v>0</v>
      </c>
    </row>
    <row r="66" spans="1:9" x14ac:dyDescent="0.2">
      <c r="A66" s="163" t="s">
        <v>498</v>
      </c>
      <c r="B66" s="164">
        <v>1</v>
      </c>
      <c r="C66" s="164">
        <v>5</v>
      </c>
      <c r="D66" s="165">
        <v>9100000000</v>
      </c>
      <c r="E66" s="166"/>
      <c r="F66" s="167">
        <v>100570.8</v>
      </c>
      <c r="G66" s="167">
        <v>100192.4</v>
      </c>
      <c r="H66" s="157">
        <f t="shared" si="0"/>
        <v>99.623747648422793</v>
      </c>
      <c r="I66" s="427">
        <f t="shared" si="1"/>
        <v>378.40000000000873</v>
      </c>
    </row>
    <row r="67" spans="1:9" x14ac:dyDescent="0.2">
      <c r="A67" s="163" t="s">
        <v>487</v>
      </c>
      <c r="B67" s="164">
        <v>1</v>
      </c>
      <c r="C67" s="164">
        <v>5</v>
      </c>
      <c r="D67" s="165">
        <v>9100000110</v>
      </c>
      <c r="E67" s="166"/>
      <c r="F67" s="167">
        <v>48619.9</v>
      </c>
      <c r="G67" s="167">
        <v>48619.9</v>
      </c>
      <c r="H67" s="157">
        <f t="shared" si="0"/>
        <v>100</v>
      </c>
      <c r="I67" s="427">
        <f t="shared" si="1"/>
        <v>0</v>
      </c>
    </row>
    <row r="68" spans="1:9" ht="33.75" x14ac:dyDescent="0.2">
      <c r="A68" s="163" t="s">
        <v>486</v>
      </c>
      <c r="B68" s="164">
        <v>1</v>
      </c>
      <c r="C68" s="164">
        <v>5</v>
      </c>
      <c r="D68" s="165">
        <v>9100000110</v>
      </c>
      <c r="E68" s="166">
        <v>100</v>
      </c>
      <c r="F68" s="167">
        <v>48619.9</v>
      </c>
      <c r="G68" s="167">
        <v>48619.9</v>
      </c>
      <c r="H68" s="157">
        <f t="shared" si="0"/>
        <v>100</v>
      </c>
      <c r="I68" s="427">
        <f t="shared" si="1"/>
        <v>0</v>
      </c>
    </row>
    <row r="69" spans="1:9" x14ac:dyDescent="0.2">
      <c r="A69" s="163" t="s">
        <v>487</v>
      </c>
      <c r="B69" s="164">
        <v>1</v>
      </c>
      <c r="C69" s="164">
        <v>5</v>
      </c>
      <c r="D69" s="165">
        <v>9100000190</v>
      </c>
      <c r="E69" s="166"/>
      <c r="F69" s="167">
        <v>51133.1</v>
      </c>
      <c r="G69" s="167">
        <v>50754.7</v>
      </c>
      <c r="H69" s="157">
        <f t="shared" si="0"/>
        <v>99.259970547453605</v>
      </c>
      <c r="I69" s="427">
        <f t="shared" si="1"/>
        <v>378.40000000000146</v>
      </c>
    </row>
    <row r="70" spans="1:9" ht="33.75" x14ac:dyDescent="0.2">
      <c r="A70" s="163" t="s">
        <v>486</v>
      </c>
      <c r="B70" s="164">
        <v>1</v>
      </c>
      <c r="C70" s="164">
        <v>5</v>
      </c>
      <c r="D70" s="165">
        <v>9100000190</v>
      </c>
      <c r="E70" s="166">
        <v>100</v>
      </c>
      <c r="F70" s="167">
        <v>84.1</v>
      </c>
      <c r="G70" s="167">
        <v>84.1</v>
      </c>
      <c r="H70" s="157">
        <f t="shared" si="0"/>
        <v>100</v>
      </c>
      <c r="I70" s="427">
        <f t="shared" si="1"/>
        <v>0</v>
      </c>
    </row>
    <row r="71" spans="1:9" x14ac:dyDescent="0.2">
      <c r="A71" s="163" t="s">
        <v>490</v>
      </c>
      <c r="B71" s="164">
        <v>1</v>
      </c>
      <c r="C71" s="164">
        <v>5</v>
      </c>
      <c r="D71" s="165">
        <v>9100000190</v>
      </c>
      <c r="E71" s="166">
        <v>200</v>
      </c>
      <c r="F71" s="167">
        <v>51002.7</v>
      </c>
      <c r="G71" s="167">
        <v>50624.3</v>
      </c>
      <c r="H71" s="157">
        <f t="shared" si="0"/>
        <v>99.258078493883673</v>
      </c>
      <c r="I71" s="427">
        <f t="shared" si="1"/>
        <v>378.39999999999418</v>
      </c>
    </row>
    <row r="72" spans="1:9" x14ac:dyDescent="0.2">
      <c r="A72" s="163" t="s">
        <v>494</v>
      </c>
      <c r="B72" s="164">
        <v>1</v>
      </c>
      <c r="C72" s="164">
        <v>5</v>
      </c>
      <c r="D72" s="165">
        <v>9100000190</v>
      </c>
      <c r="E72" s="166">
        <v>800</v>
      </c>
      <c r="F72" s="167">
        <v>46.3</v>
      </c>
      <c r="G72" s="167">
        <v>46.3</v>
      </c>
      <c r="H72" s="157">
        <f t="shared" si="0"/>
        <v>100</v>
      </c>
      <c r="I72" s="427">
        <f t="shared" si="1"/>
        <v>0</v>
      </c>
    </row>
    <row r="73" spans="1:9" ht="22.5" x14ac:dyDescent="0.2">
      <c r="A73" s="163" t="s">
        <v>1451</v>
      </c>
      <c r="B73" s="164">
        <v>1</v>
      </c>
      <c r="C73" s="164">
        <v>5</v>
      </c>
      <c r="D73" s="165">
        <v>9100000870</v>
      </c>
      <c r="E73" s="166"/>
      <c r="F73" s="167">
        <v>187.7</v>
      </c>
      <c r="G73" s="167">
        <v>187.7</v>
      </c>
      <c r="H73" s="157">
        <f t="shared" si="0"/>
        <v>100</v>
      </c>
      <c r="I73" s="427">
        <f t="shared" si="1"/>
        <v>0</v>
      </c>
    </row>
    <row r="74" spans="1:9" ht="33.75" x14ac:dyDescent="0.2">
      <c r="A74" s="163" t="s">
        <v>486</v>
      </c>
      <c r="B74" s="164">
        <v>1</v>
      </c>
      <c r="C74" s="164">
        <v>5</v>
      </c>
      <c r="D74" s="165">
        <v>9100000870</v>
      </c>
      <c r="E74" s="166">
        <v>100</v>
      </c>
      <c r="F74" s="167">
        <v>187.7</v>
      </c>
      <c r="G74" s="167">
        <v>187.7</v>
      </c>
      <c r="H74" s="157">
        <f t="shared" si="0"/>
        <v>100</v>
      </c>
      <c r="I74" s="427">
        <f t="shared" si="1"/>
        <v>0</v>
      </c>
    </row>
    <row r="75" spans="1:9" ht="22.5" x14ac:dyDescent="0.2">
      <c r="A75" s="163" t="s">
        <v>1453</v>
      </c>
      <c r="B75" s="164">
        <v>1</v>
      </c>
      <c r="C75" s="164">
        <v>5</v>
      </c>
      <c r="D75" s="165">
        <v>9100051200</v>
      </c>
      <c r="E75" s="166"/>
      <c r="F75" s="167">
        <v>630.1</v>
      </c>
      <c r="G75" s="167">
        <v>630.1</v>
      </c>
      <c r="H75" s="157">
        <f t="shared" si="0"/>
        <v>100</v>
      </c>
      <c r="I75" s="427">
        <f t="shared" si="1"/>
        <v>0</v>
      </c>
    </row>
    <row r="76" spans="1:9" x14ac:dyDescent="0.2">
      <c r="A76" s="163" t="s">
        <v>499</v>
      </c>
      <c r="B76" s="164">
        <v>1</v>
      </c>
      <c r="C76" s="164">
        <v>5</v>
      </c>
      <c r="D76" s="165">
        <v>9100051200</v>
      </c>
      <c r="E76" s="166">
        <v>500</v>
      </c>
      <c r="F76" s="167">
        <v>630.1</v>
      </c>
      <c r="G76" s="167">
        <v>630.1</v>
      </c>
      <c r="H76" s="157">
        <f t="shared" si="0"/>
        <v>100</v>
      </c>
      <c r="I76" s="427">
        <f t="shared" si="1"/>
        <v>0</v>
      </c>
    </row>
    <row r="77" spans="1:9" ht="21" x14ac:dyDescent="0.2">
      <c r="A77" s="158" t="s">
        <v>500</v>
      </c>
      <c r="B77" s="159">
        <v>1</v>
      </c>
      <c r="C77" s="159">
        <v>6</v>
      </c>
      <c r="D77" s="160"/>
      <c r="E77" s="161"/>
      <c r="F77" s="162">
        <v>147426.1</v>
      </c>
      <c r="G77" s="162">
        <v>146251.79999999999</v>
      </c>
      <c r="H77" s="151">
        <f t="shared" si="0"/>
        <v>99.203465329409084</v>
      </c>
      <c r="I77" s="427">
        <f t="shared" si="1"/>
        <v>1174.3000000000175</v>
      </c>
    </row>
    <row r="78" spans="1:9" x14ac:dyDescent="0.2">
      <c r="A78" s="163" t="s">
        <v>487</v>
      </c>
      <c r="B78" s="164">
        <v>1</v>
      </c>
      <c r="C78" s="164">
        <v>6</v>
      </c>
      <c r="D78" s="165">
        <v>8900000000</v>
      </c>
      <c r="E78" s="166"/>
      <c r="F78" s="167">
        <v>93278.399999999994</v>
      </c>
      <c r="G78" s="167">
        <v>92359.9</v>
      </c>
      <c r="H78" s="157">
        <f t="shared" si="0"/>
        <v>99.015313298684376</v>
      </c>
      <c r="I78" s="427">
        <f t="shared" si="1"/>
        <v>918.5</v>
      </c>
    </row>
    <row r="79" spans="1:9" x14ac:dyDescent="0.2">
      <c r="A79" s="163" t="s">
        <v>487</v>
      </c>
      <c r="B79" s="164">
        <v>1</v>
      </c>
      <c r="C79" s="164">
        <v>6</v>
      </c>
      <c r="D79" s="165">
        <v>8900000110</v>
      </c>
      <c r="E79" s="166"/>
      <c r="F79" s="167">
        <v>77377.7</v>
      </c>
      <c r="G79" s="167">
        <v>77377.7</v>
      </c>
      <c r="H79" s="157">
        <f t="shared" ref="H79:H142" si="2">+G79/F79*100</f>
        <v>100</v>
      </c>
      <c r="I79" s="427">
        <f t="shared" ref="I79:I142" si="3">F79-G79</f>
        <v>0</v>
      </c>
    </row>
    <row r="80" spans="1:9" ht="33.75" x14ac:dyDescent="0.2">
      <c r="A80" s="163" t="s">
        <v>486</v>
      </c>
      <c r="B80" s="164">
        <v>1</v>
      </c>
      <c r="C80" s="164">
        <v>6</v>
      </c>
      <c r="D80" s="165">
        <v>8900000110</v>
      </c>
      <c r="E80" s="166">
        <v>100</v>
      </c>
      <c r="F80" s="167">
        <v>77377.7</v>
      </c>
      <c r="G80" s="167">
        <v>77377.7</v>
      </c>
      <c r="H80" s="157">
        <f t="shared" si="2"/>
        <v>100</v>
      </c>
      <c r="I80" s="427">
        <f t="shared" si="3"/>
        <v>0</v>
      </c>
    </row>
    <row r="81" spans="1:9" x14ac:dyDescent="0.2">
      <c r="A81" s="163" t="s">
        <v>487</v>
      </c>
      <c r="B81" s="164">
        <v>1</v>
      </c>
      <c r="C81" s="164">
        <v>6</v>
      </c>
      <c r="D81" s="165">
        <v>8900000190</v>
      </c>
      <c r="E81" s="166"/>
      <c r="F81" s="167">
        <v>8549.2999999999993</v>
      </c>
      <c r="G81" s="167">
        <v>7630.7</v>
      </c>
      <c r="H81" s="157">
        <f t="shared" si="2"/>
        <v>89.255260664615818</v>
      </c>
      <c r="I81" s="427">
        <f t="shared" si="3"/>
        <v>918.59999999999945</v>
      </c>
    </row>
    <row r="82" spans="1:9" ht="33.75" x14ac:dyDescent="0.2">
      <c r="A82" s="163" t="s">
        <v>486</v>
      </c>
      <c r="B82" s="164">
        <v>1</v>
      </c>
      <c r="C82" s="164">
        <v>6</v>
      </c>
      <c r="D82" s="165">
        <v>8900000190</v>
      </c>
      <c r="E82" s="166">
        <v>100</v>
      </c>
      <c r="F82" s="167">
        <v>2168.1</v>
      </c>
      <c r="G82" s="167">
        <v>1704.8</v>
      </c>
      <c r="H82" s="157">
        <f t="shared" si="2"/>
        <v>78.631059452977254</v>
      </c>
      <c r="I82" s="427">
        <f t="shared" si="3"/>
        <v>463.29999999999995</v>
      </c>
    </row>
    <row r="83" spans="1:9" x14ac:dyDescent="0.2">
      <c r="A83" s="163" t="s">
        <v>490</v>
      </c>
      <c r="B83" s="164">
        <v>1</v>
      </c>
      <c r="C83" s="164">
        <v>6</v>
      </c>
      <c r="D83" s="165">
        <v>8900000190</v>
      </c>
      <c r="E83" s="166">
        <v>200</v>
      </c>
      <c r="F83" s="167">
        <v>6246.2</v>
      </c>
      <c r="G83" s="167">
        <v>5850.9</v>
      </c>
      <c r="H83" s="157">
        <f t="shared" si="2"/>
        <v>93.671352182126739</v>
      </c>
      <c r="I83" s="427">
        <f t="shared" si="3"/>
        <v>395.30000000000018</v>
      </c>
    </row>
    <row r="84" spans="1:9" x14ac:dyDescent="0.2">
      <c r="A84" s="163" t="s">
        <v>501</v>
      </c>
      <c r="B84" s="164">
        <v>1</v>
      </c>
      <c r="C84" s="164">
        <v>6</v>
      </c>
      <c r="D84" s="165">
        <v>8900000190</v>
      </c>
      <c r="E84" s="166">
        <v>300</v>
      </c>
      <c r="F84" s="167">
        <v>60</v>
      </c>
      <c r="G84" s="167">
        <v>0</v>
      </c>
      <c r="H84" s="157">
        <f t="shared" si="2"/>
        <v>0</v>
      </c>
      <c r="I84" s="427">
        <f t="shared" si="3"/>
        <v>60</v>
      </c>
    </row>
    <row r="85" spans="1:9" x14ac:dyDescent="0.2">
      <c r="A85" s="163" t="s">
        <v>494</v>
      </c>
      <c r="B85" s="164">
        <v>1</v>
      </c>
      <c r="C85" s="164">
        <v>6</v>
      </c>
      <c r="D85" s="165">
        <v>8900000190</v>
      </c>
      <c r="E85" s="166">
        <v>800</v>
      </c>
      <c r="F85" s="167">
        <v>75</v>
      </c>
      <c r="G85" s="167">
        <v>75</v>
      </c>
      <c r="H85" s="157">
        <f t="shared" si="2"/>
        <v>100</v>
      </c>
      <c r="I85" s="427">
        <f t="shared" si="3"/>
        <v>0</v>
      </c>
    </row>
    <row r="86" spans="1:9" ht="22.5" x14ac:dyDescent="0.2">
      <c r="A86" s="163" t="s">
        <v>1451</v>
      </c>
      <c r="B86" s="164">
        <v>1</v>
      </c>
      <c r="C86" s="164">
        <v>6</v>
      </c>
      <c r="D86" s="165">
        <v>8900000870</v>
      </c>
      <c r="E86" s="166"/>
      <c r="F86" s="167">
        <v>757.5</v>
      </c>
      <c r="G86" s="167">
        <v>757.5</v>
      </c>
      <c r="H86" s="157">
        <f t="shared" si="2"/>
        <v>100</v>
      </c>
      <c r="I86" s="427">
        <f t="shared" si="3"/>
        <v>0</v>
      </c>
    </row>
    <row r="87" spans="1:9" ht="33.75" x14ac:dyDescent="0.2">
      <c r="A87" s="163" t="s">
        <v>486</v>
      </c>
      <c r="B87" s="164">
        <v>1</v>
      </c>
      <c r="C87" s="164">
        <v>6</v>
      </c>
      <c r="D87" s="165">
        <v>8900000870</v>
      </c>
      <c r="E87" s="166">
        <v>100</v>
      </c>
      <c r="F87" s="167">
        <v>757.5</v>
      </c>
      <c r="G87" s="167">
        <v>757.5</v>
      </c>
      <c r="H87" s="157">
        <f t="shared" si="2"/>
        <v>100</v>
      </c>
      <c r="I87" s="427">
        <f t="shared" si="3"/>
        <v>0</v>
      </c>
    </row>
    <row r="88" spans="1:9" ht="22.5" x14ac:dyDescent="0.2">
      <c r="A88" s="163" t="s">
        <v>1152</v>
      </c>
      <c r="B88" s="164">
        <v>1</v>
      </c>
      <c r="C88" s="164">
        <v>6</v>
      </c>
      <c r="D88" s="165">
        <v>8900055490</v>
      </c>
      <c r="E88" s="166"/>
      <c r="F88" s="167">
        <v>6594</v>
      </c>
      <c r="G88" s="167">
        <v>6594</v>
      </c>
      <c r="H88" s="157">
        <f t="shared" si="2"/>
        <v>100</v>
      </c>
      <c r="I88" s="427">
        <f t="shared" si="3"/>
        <v>0</v>
      </c>
    </row>
    <row r="89" spans="1:9" ht="33.75" x14ac:dyDescent="0.2">
      <c r="A89" s="163" t="s">
        <v>486</v>
      </c>
      <c r="B89" s="164">
        <v>1</v>
      </c>
      <c r="C89" s="164">
        <v>6</v>
      </c>
      <c r="D89" s="165">
        <v>8900055490</v>
      </c>
      <c r="E89" s="166">
        <v>100</v>
      </c>
      <c r="F89" s="167">
        <v>6594</v>
      </c>
      <c r="G89" s="167">
        <v>6594</v>
      </c>
      <c r="H89" s="157">
        <f t="shared" si="2"/>
        <v>100</v>
      </c>
      <c r="I89" s="427">
        <f t="shared" si="3"/>
        <v>0</v>
      </c>
    </row>
    <row r="90" spans="1:9" x14ac:dyDescent="0.2">
      <c r="A90" s="163" t="s">
        <v>502</v>
      </c>
      <c r="B90" s="164">
        <v>1</v>
      </c>
      <c r="C90" s="164">
        <v>6</v>
      </c>
      <c r="D90" s="165">
        <v>9300000000</v>
      </c>
      <c r="E90" s="166"/>
      <c r="F90" s="167">
        <v>54147.7</v>
      </c>
      <c r="G90" s="167">
        <v>53891.9</v>
      </c>
      <c r="H90" s="157">
        <f t="shared" si="2"/>
        <v>99.52758842942545</v>
      </c>
      <c r="I90" s="427">
        <f t="shared" si="3"/>
        <v>255.79999999999563</v>
      </c>
    </row>
    <row r="91" spans="1:9" x14ac:dyDescent="0.2">
      <c r="A91" s="163" t="s">
        <v>502</v>
      </c>
      <c r="B91" s="164">
        <v>1</v>
      </c>
      <c r="C91" s="164">
        <v>6</v>
      </c>
      <c r="D91" s="165">
        <v>9300000311</v>
      </c>
      <c r="E91" s="166"/>
      <c r="F91" s="167">
        <v>8953.4</v>
      </c>
      <c r="G91" s="167">
        <v>8953.4</v>
      </c>
      <c r="H91" s="157">
        <f t="shared" si="2"/>
        <v>100</v>
      </c>
      <c r="I91" s="427">
        <f t="shared" si="3"/>
        <v>0</v>
      </c>
    </row>
    <row r="92" spans="1:9" ht="33.75" x14ac:dyDescent="0.2">
      <c r="A92" s="163" t="s">
        <v>486</v>
      </c>
      <c r="B92" s="164">
        <v>1</v>
      </c>
      <c r="C92" s="164">
        <v>6</v>
      </c>
      <c r="D92" s="165">
        <v>9300000311</v>
      </c>
      <c r="E92" s="166">
        <v>100</v>
      </c>
      <c r="F92" s="167">
        <v>8953.4</v>
      </c>
      <c r="G92" s="167">
        <v>8953.4</v>
      </c>
      <c r="H92" s="157">
        <f t="shared" si="2"/>
        <v>100</v>
      </c>
      <c r="I92" s="427">
        <f t="shared" si="3"/>
        <v>0</v>
      </c>
    </row>
    <row r="93" spans="1:9" x14ac:dyDescent="0.2">
      <c r="A93" s="163" t="s">
        <v>502</v>
      </c>
      <c r="B93" s="164">
        <v>1</v>
      </c>
      <c r="C93" s="164">
        <v>6</v>
      </c>
      <c r="D93" s="165">
        <v>9300000312</v>
      </c>
      <c r="E93" s="166"/>
      <c r="F93" s="167">
        <v>5521.7</v>
      </c>
      <c r="G93" s="167">
        <v>5521.7</v>
      </c>
      <c r="H93" s="157">
        <f t="shared" si="2"/>
        <v>100</v>
      </c>
      <c r="I93" s="427">
        <f t="shared" si="3"/>
        <v>0</v>
      </c>
    </row>
    <row r="94" spans="1:9" ht="33.75" x14ac:dyDescent="0.2">
      <c r="A94" s="163" t="s">
        <v>486</v>
      </c>
      <c r="B94" s="164">
        <v>1</v>
      </c>
      <c r="C94" s="164">
        <v>6</v>
      </c>
      <c r="D94" s="165">
        <v>9300000312</v>
      </c>
      <c r="E94" s="166">
        <v>100</v>
      </c>
      <c r="F94" s="167">
        <v>5521.7</v>
      </c>
      <c r="G94" s="167">
        <v>5521.7</v>
      </c>
      <c r="H94" s="157">
        <f t="shared" si="2"/>
        <v>100</v>
      </c>
      <c r="I94" s="427">
        <f t="shared" si="3"/>
        <v>0</v>
      </c>
    </row>
    <row r="95" spans="1:9" x14ac:dyDescent="0.2">
      <c r="A95" s="163" t="s">
        <v>502</v>
      </c>
      <c r="B95" s="164">
        <v>1</v>
      </c>
      <c r="C95" s="164">
        <v>6</v>
      </c>
      <c r="D95" s="165">
        <v>9300000313</v>
      </c>
      <c r="E95" s="166"/>
      <c r="F95" s="167">
        <v>29969.3</v>
      </c>
      <c r="G95" s="167">
        <v>29873.1</v>
      </c>
      <c r="H95" s="157">
        <f t="shared" si="2"/>
        <v>99.679004848294753</v>
      </c>
      <c r="I95" s="427">
        <f t="shared" si="3"/>
        <v>96.200000000000728</v>
      </c>
    </row>
    <row r="96" spans="1:9" ht="33.75" x14ac:dyDescent="0.2">
      <c r="A96" s="163" t="s">
        <v>486</v>
      </c>
      <c r="B96" s="164">
        <v>1</v>
      </c>
      <c r="C96" s="164">
        <v>6</v>
      </c>
      <c r="D96" s="165">
        <v>9300000313</v>
      </c>
      <c r="E96" s="166">
        <v>100</v>
      </c>
      <c r="F96" s="167">
        <v>29969.3</v>
      </c>
      <c r="G96" s="167">
        <v>29873.1</v>
      </c>
      <c r="H96" s="157">
        <f t="shared" si="2"/>
        <v>99.679004848294753</v>
      </c>
      <c r="I96" s="427">
        <f t="shared" si="3"/>
        <v>96.200000000000728</v>
      </c>
    </row>
    <row r="97" spans="1:9" x14ac:dyDescent="0.2">
      <c r="A97" s="163" t="s">
        <v>502</v>
      </c>
      <c r="B97" s="164">
        <v>1</v>
      </c>
      <c r="C97" s="164">
        <v>6</v>
      </c>
      <c r="D97" s="165">
        <v>9300000393</v>
      </c>
      <c r="E97" s="166"/>
      <c r="F97" s="167">
        <v>9427.2000000000007</v>
      </c>
      <c r="G97" s="167">
        <v>9267.6</v>
      </c>
      <c r="H97" s="157">
        <f t="shared" si="2"/>
        <v>98.307026476578415</v>
      </c>
      <c r="I97" s="427">
        <f t="shared" si="3"/>
        <v>159.60000000000036</v>
      </c>
    </row>
    <row r="98" spans="1:9" ht="33.75" x14ac:dyDescent="0.2">
      <c r="A98" s="163" t="s">
        <v>486</v>
      </c>
      <c r="B98" s="164">
        <v>1</v>
      </c>
      <c r="C98" s="164">
        <v>6</v>
      </c>
      <c r="D98" s="165">
        <v>9300000393</v>
      </c>
      <c r="E98" s="166">
        <v>100</v>
      </c>
      <c r="F98" s="167">
        <v>1012.8</v>
      </c>
      <c r="G98" s="167">
        <v>1002.2</v>
      </c>
      <c r="H98" s="157">
        <f t="shared" si="2"/>
        <v>98.953396524486578</v>
      </c>
      <c r="I98" s="427">
        <f t="shared" si="3"/>
        <v>10.599999999999909</v>
      </c>
    </row>
    <row r="99" spans="1:9" x14ac:dyDescent="0.2">
      <c r="A99" s="163" t="s">
        <v>490</v>
      </c>
      <c r="B99" s="164">
        <v>1</v>
      </c>
      <c r="C99" s="164">
        <v>6</v>
      </c>
      <c r="D99" s="165">
        <v>9300000393</v>
      </c>
      <c r="E99" s="166">
        <v>200</v>
      </c>
      <c r="F99" s="167">
        <v>8409.9</v>
      </c>
      <c r="G99" s="167">
        <v>8265.4</v>
      </c>
      <c r="H99" s="157">
        <f t="shared" si="2"/>
        <v>98.281786941580748</v>
      </c>
      <c r="I99" s="427">
        <f t="shared" si="3"/>
        <v>144.5</v>
      </c>
    </row>
    <row r="100" spans="1:9" x14ac:dyDescent="0.2">
      <c r="A100" s="163" t="s">
        <v>494</v>
      </c>
      <c r="B100" s="164">
        <v>1</v>
      </c>
      <c r="C100" s="164">
        <v>6</v>
      </c>
      <c r="D100" s="165">
        <v>9300000393</v>
      </c>
      <c r="E100" s="166">
        <v>800</v>
      </c>
      <c r="F100" s="167">
        <v>4.5</v>
      </c>
      <c r="G100" s="167">
        <v>0</v>
      </c>
      <c r="H100" s="157">
        <f t="shared" si="2"/>
        <v>0</v>
      </c>
      <c r="I100" s="427">
        <f t="shared" si="3"/>
        <v>4.5</v>
      </c>
    </row>
    <row r="101" spans="1:9" ht="22.5" x14ac:dyDescent="0.2">
      <c r="A101" s="163" t="s">
        <v>1451</v>
      </c>
      <c r="B101" s="164">
        <v>1</v>
      </c>
      <c r="C101" s="164">
        <v>6</v>
      </c>
      <c r="D101" s="165">
        <v>9300000870</v>
      </c>
      <c r="E101" s="166"/>
      <c r="F101" s="167">
        <v>276.10000000000002</v>
      </c>
      <c r="G101" s="167">
        <v>276.10000000000002</v>
      </c>
      <c r="H101" s="157">
        <f t="shared" si="2"/>
        <v>100</v>
      </c>
      <c r="I101" s="427">
        <f t="shared" si="3"/>
        <v>0</v>
      </c>
    </row>
    <row r="102" spans="1:9" ht="33.75" x14ac:dyDescent="0.2">
      <c r="A102" s="163" t="s">
        <v>486</v>
      </c>
      <c r="B102" s="164">
        <v>1</v>
      </c>
      <c r="C102" s="164">
        <v>6</v>
      </c>
      <c r="D102" s="165">
        <v>9300000870</v>
      </c>
      <c r="E102" s="166">
        <v>100</v>
      </c>
      <c r="F102" s="167">
        <v>276.10000000000002</v>
      </c>
      <c r="G102" s="167">
        <v>276.10000000000002</v>
      </c>
      <c r="H102" s="157">
        <f t="shared" si="2"/>
        <v>100</v>
      </c>
      <c r="I102" s="427">
        <f t="shared" si="3"/>
        <v>0</v>
      </c>
    </row>
    <row r="103" spans="1:9" x14ac:dyDescent="0.2">
      <c r="A103" s="158" t="s">
        <v>503</v>
      </c>
      <c r="B103" s="159">
        <v>1</v>
      </c>
      <c r="C103" s="159">
        <v>7</v>
      </c>
      <c r="D103" s="160"/>
      <c r="E103" s="161"/>
      <c r="F103" s="162">
        <v>39123.199999999997</v>
      </c>
      <c r="G103" s="162">
        <v>39120.400000000001</v>
      </c>
      <c r="H103" s="151">
        <f t="shared" si="2"/>
        <v>99.992843121217092</v>
      </c>
      <c r="I103" s="427">
        <f t="shared" si="3"/>
        <v>2.7999999999956344</v>
      </c>
    </row>
    <row r="104" spans="1:9" x14ac:dyDescent="0.2">
      <c r="A104" s="163" t="s">
        <v>504</v>
      </c>
      <c r="B104" s="164">
        <v>1</v>
      </c>
      <c r="C104" s="164">
        <v>7</v>
      </c>
      <c r="D104" s="165">
        <v>9400000000</v>
      </c>
      <c r="E104" s="166"/>
      <c r="F104" s="167">
        <v>39123.199999999997</v>
      </c>
      <c r="G104" s="167">
        <v>39120.400000000001</v>
      </c>
      <c r="H104" s="157">
        <f t="shared" si="2"/>
        <v>99.992843121217092</v>
      </c>
      <c r="I104" s="427">
        <f t="shared" si="3"/>
        <v>2.7999999999956344</v>
      </c>
    </row>
    <row r="105" spans="1:9" x14ac:dyDescent="0.2">
      <c r="A105" s="163" t="s">
        <v>504</v>
      </c>
      <c r="B105" s="164">
        <v>1</v>
      </c>
      <c r="C105" s="164">
        <v>7</v>
      </c>
      <c r="D105" s="165">
        <v>9400000411</v>
      </c>
      <c r="E105" s="166"/>
      <c r="F105" s="167">
        <v>6234.1</v>
      </c>
      <c r="G105" s="167">
        <v>6234.1</v>
      </c>
      <c r="H105" s="157">
        <f t="shared" si="2"/>
        <v>100</v>
      </c>
      <c r="I105" s="427">
        <f t="shared" si="3"/>
        <v>0</v>
      </c>
    </row>
    <row r="106" spans="1:9" ht="33.75" x14ac:dyDescent="0.2">
      <c r="A106" s="163" t="s">
        <v>486</v>
      </c>
      <c r="B106" s="164">
        <v>1</v>
      </c>
      <c r="C106" s="164">
        <v>7</v>
      </c>
      <c r="D106" s="165">
        <v>9400000411</v>
      </c>
      <c r="E106" s="166">
        <v>100</v>
      </c>
      <c r="F106" s="167">
        <v>6234.1</v>
      </c>
      <c r="G106" s="167">
        <v>6234.1</v>
      </c>
      <c r="H106" s="157">
        <f t="shared" si="2"/>
        <v>100</v>
      </c>
      <c r="I106" s="427">
        <f t="shared" si="3"/>
        <v>0</v>
      </c>
    </row>
    <row r="107" spans="1:9" x14ac:dyDescent="0.2">
      <c r="A107" s="163" t="s">
        <v>504</v>
      </c>
      <c r="B107" s="164">
        <v>1</v>
      </c>
      <c r="C107" s="164">
        <v>7</v>
      </c>
      <c r="D107" s="165">
        <v>9400000412</v>
      </c>
      <c r="E107" s="166"/>
      <c r="F107" s="167">
        <v>26311.599999999999</v>
      </c>
      <c r="G107" s="167">
        <v>26311.599999999999</v>
      </c>
      <c r="H107" s="157">
        <f t="shared" si="2"/>
        <v>100</v>
      </c>
      <c r="I107" s="427">
        <f t="shared" si="3"/>
        <v>0</v>
      </c>
    </row>
    <row r="108" spans="1:9" ht="33.75" x14ac:dyDescent="0.2">
      <c r="A108" s="163" t="s">
        <v>486</v>
      </c>
      <c r="B108" s="164">
        <v>1</v>
      </c>
      <c r="C108" s="164">
        <v>7</v>
      </c>
      <c r="D108" s="165">
        <v>9400000412</v>
      </c>
      <c r="E108" s="166">
        <v>100</v>
      </c>
      <c r="F108" s="167">
        <v>26311.599999999999</v>
      </c>
      <c r="G108" s="167">
        <v>26311.599999999999</v>
      </c>
      <c r="H108" s="157">
        <f t="shared" si="2"/>
        <v>100</v>
      </c>
      <c r="I108" s="427">
        <f t="shared" si="3"/>
        <v>0</v>
      </c>
    </row>
    <row r="109" spans="1:9" x14ac:dyDescent="0.2">
      <c r="A109" s="163" t="s">
        <v>504</v>
      </c>
      <c r="B109" s="164">
        <v>1</v>
      </c>
      <c r="C109" s="164">
        <v>7</v>
      </c>
      <c r="D109" s="165">
        <v>9400000492</v>
      </c>
      <c r="E109" s="166"/>
      <c r="F109" s="167">
        <v>1435.4</v>
      </c>
      <c r="G109" s="167">
        <v>1432.6</v>
      </c>
      <c r="H109" s="157">
        <f t="shared" si="2"/>
        <v>99.804932423017974</v>
      </c>
      <c r="I109" s="427">
        <f t="shared" si="3"/>
        <v>2.8000000000001819</v>
      </c>
    </row>
    <row r="110" spans="1:9" ht="33.75" x14ac:dyDescent="0.2">
      <c r="A110" s="163" t="s">
        <v>486</v>
      </c>
      <c r="B110" s="164">
        <v>1</v>
      </c>
      <c r="C110" s="164">
        <v>7</v>
      </c>
      <c r="D110" s="165">
        <v>9400000492</v>
      </c>
      <c r="E110" s="166">
        <v>100</v>
      </c>
      <c r="F110" s="167">
        <v>296.8</v>
      </c>
      <c r="G110" s="167">
        <v>296.8</v>
      </c>
      <c r="H110" s="157">
        <f t="shared" si="2"/>
        <v>100</v>
      </c>
      <c r="I110" s="427">
        <f t="shared" si="3"/>
        <v>0</v>
      </c>
    </row>
    <row r="111" spans="1:9" x14ac:dyDescent="0.2">
      <c r="A111" s="163" t="s">
        <v>490</v>
      </c>
      <c r="B111" s="164">
        <v>1</v>
      </c>
      <c r="C111" s="164">
        <v>7</v>
      </c>
      <c r="D111" s="165">
        <v>9400000492</v>
      </c>
      <c r="E111" s="166">
        <v>200</v>
      </c>
      <c r="F111" s="167">
        <v>1128.7</v>
      </c>
      <c r="G111" s="167">
        <v>1125.9000000000001</v>
      </c>
      <c r="H111" s="157">
        <f t="shared" si="2"/>
        <v>99.751926995658721</v>
      </c>
      <c r="I111" s="427">
        <f t="shared" si="3"/>
        <v>2.7999999999999545</v>
      </c>
    </row>
    <row r="112" spans="1:9" x14ac:dyDescent="0.2">
      <c r="A112" s="163" t="s">
        <v>501</v>
      </c>
      <c r="B112" s="164">
        <v>1</v>
      </c>
      <c r="C112" s="164">
        <v>7</v>
      </c>
      <c r="D112" s="165">
        <v>9400000492</v>
      </c>
      <c r="E112" s="166">
        <v>300</v>
      </c>
      <c r="F112" s="167">
        <v>3.1</v>
      </c>
      <c r="G112" s="167">
        <v>3.1</v>
      </c>
      <c r="H112" s="157">
        <f t="shared" si="2"/>
        <v>100</v>
      </c>
      <c r="I112" s="427">
        <f t="shared" si="3"/>
        <v>0</v>
      </c>
    </row>
    <row r="113" spans="1:9" x14ac:dyDescent="0.2">
      <c r="A113" s="163" t="s">
        <v>494</v>
      </c>
      <c r="B113" s="164">
        <v>1</v>
      </c>
      <c r="C113" s="164">
        <v>7</v>
      </c>
      <c r="D113" s="165">
        <v>9400000492</v>
      </c>
      <c r="E113" s="166">
        <v>800</v>
      </c>
      <c r="F113" s="167">
        <v>6.8</v>
      </c>
      <c r="G113" s="167">
        <v>6.8</v>
      </c>
      <c r="H113" s="157">
        <f t="shared" si="2"/>
        <v>100</v>
      </c>
      <c r="I113" s="427">
        <f t="shared" si="3"/>
        <v>0</v>
      </c>
    </row>
    <row r="114" spans="1:9" ht="22.5" x14ac:dyDescent="0.2">
      <c r="A114" s="163" t="s">
        <v>1451</v>
      </c>
      <c r="B114" s="164">
        <v>1</v>
      </c>
      <c r="C114" s="164">
        <v>7</v>
      </c>
      <c r="D114" s="165">
        <v>9400000870</v>
      </c>
      <c r="E114" s="166"/>
      <c r="F114" s="167">
        <v>302.10000000000002</v>
      </c>
      <c r="G114" s="167">
        <v>302.10000000000002</v>
      </c>
      <c r="H114" s="157">
        <f t="shared" si="2"/>
        <v>100</v>
      </c>
      <c r="I114" s="427">
        <f t="shared" si="3"/>
        <v>0</v>
      </c>
    </row>
    <row r="115" spans="1:9" ht="33.75" x14ac:dyDescent="0.2">
      <c r="A115" s="163" t="s">
        <v>486</v>
      </c>
      <c r="B115" s="164">
        <v>1</v>
      </c>
      <c r="C115" s="164">
        <v>7</v>
      </c>
      <c r="D115" s="165">
        <v>9400000870</v>
      </c>
      <c r="E115" s="166">
        <v>100</v>
      </c>
      <c r="F115" s="167">
        <v>302.10000000000002</v>
      </c>
      <c r="G115" s="167">
        <v>302.10000000000002</v>
      </c>
      <c r="H115" s="157">
        <f t="shared" si="2"/>
        <v>100</v>
      </c>
      <c r="I115" s="427">
        <f t="shared" si="3"/>
        <v>0</v>
      </c>
    </row>
    <row r="116" spans="1:9" ht="22.5" x14ac:dyDescent="0.2">
      <c r="A116" s="163" t="s">
        <v>1452</v>
      </c>
      <c r="B116" s="164">
        <v>1</v>
      </c>
      <c r="C116" s="164">
        <v>7</v>
      </c>
      <c r="D116" s="165">
        <v>9400055491</v>
      </c>
      <c r="E116" s="166"/>
      <c r="F116" s="167">
        <v>240</v>
      </c>
      <c r="G116" s="167">
        <v>240</v>
      </c>
      <c r="H116" s="157">
        <f t="shared" si="2"/>
        <v>100</v>
      </c>
      <c r="I116" s="427">
        <f t="shared" si="3"/>
        <v>0</v>
      </c>
    </row>
    <row r="117" spans="1:9" ht="33.75" x14ac:dyDescent="0.2">
      <c r="A117" s="163" t="s">
        <v>486</v>
      </c>
      <c r="B117" s="164">
        <v>1</v>
      </c>
      <c r="C117" s="164">
        <v>7</v>
      </c>
      <c r="D117" s="165">
        <v>9400055491</v>
      </c>
      <c r="E117" s="166">
        <v>100</v>
      </c>
      <c r="F117" s="167">
        <v>240</v>
      </c>
      <c r="G117" s="167">
        <v>240</v>
      </c>
      <c r="H117" s="157">
        <f t="shared" si="2"/>
        <v>100</v>
      </c>
      <c r="I117" s="427">
        <f t="shared" si="3"/>
        <v>0</v>
      </c>
    </row>
    <row r="118" spans="1:9" ht="22.5" x14ac:dyDescent="0.2">
      <c r="A118" s="163" t="s">
        <v>1454</v>
      </c>
      <c r="B118" s="164">
        <v>1</v>
      </c>
      <c r="C118" s="164">
        <v>7</v>
      </c>
      <c r="D118" s="165">
        <v>9400099903</v>
      </c>
      <c r="E118" s="166"/>
      <c r="F118" s="167">
        <v>4600</v>
      </c>
      <c r="G118" s="167">
        <v>4600</v>
      </c>
      <c r="H118" s="157">
        <f t="shared" si="2"/>
        <v>100</v>
      </c>
      <c r="I118" s="427">
        <f t="shared" si="3"/>
        <v>0</v>
      </c>
    </row>
    <row r="119" spans="1:9" x14ac:dyDescent="0.2">
      <c r="A119" s="163" t="s">
        <v>494</v>
      </c>
      <c r="B119" s="164">
        <v>1</v>
      </c>
      <c r="C119" s="164">
        <v>7</v>
      </c>
      <c r="D119" s="165">
        <v>9400099903</v>
      </c>
      <c r="E119" s="166">
        <v>800</v>
      </c>
      <c r="F119" s="167">
        <v>4600</v>
      </c>
      <c r="G119" s="167">
        <v>4600</v>
      </c>
      <c r="H119" s="157">
        <f t="shared" si="2"/>
        <v>100</v>
      </c>
      <c r="I119" s="427">
        <f t="shared" si="3"/>
        <v>0</v>
      </c>
    </row>
    <row r="120" spans="1:9" x14ac:dyDescent="0.2">
      <c r="A120" s="158" t="s">
        <v>505</v>
      </c>
      <c r="B120" s="159">
        <v>1</v>
      </c>
      <c r="C120" s="159">
        <v>10</v>
      </c>
      <c r="D120" s="160"/>
      <c r="E120" s="161"/>
      <c r="F120" s="162">
        <v>139387.9</v>
      </c>
      <c r="G120" s="162">
        <v>138894.70000000001</v>
      </c>
      <c r="H120" s="151">
        <f t="shared" si="2"/>
        <v>99.6461672785084</v>
      </c>
      <c r="I120" s="427">
        <f t="shared" si="3"/>
        <v>493.19999999998254</v>
      </c>
    </row>
    <row r="121" spans="1:9" ht="33.75" x14ac:dyDescent="0.2">
      <c r="A121" s="163" t="s">
        <v>1455</v>
      </c>
      <c r="B121" s="164">
        <v>1</v>
      </c>
      <c r="C121" s="164">
        <v>10</v>
      </c>
      <c r="D121" s="165">
        <v>3700000000</v>
      </c>
      <c r="E121" s="166"/>
      <c r="F121" s="167">
        <v>108440.3</v>
      </c>
      <c r="G121" s="167">
        <v>108288.3</v>
      </c>
      <c r="H121" s="157">
        <f t="shared" si="2"/>
        <v>99.859830708694091</v>
      </c>
      <c r="I121" s="427">
        <f t="shared" si="3"/>
        <v>152</v>
      </c>
    </row>
    <row r="122" spans="1:9" x14ac:dyDescent="0.2">
      <c r="A122" s="163" t="s">
        <v>1456</v>
      </c>
      <c r="B122" s="164">
        <v>1</v>
      </c>
      <c r="C122" s="164">
        <v>10</v>
      </c>
      <c r="D122" s="165">
        <v>3720000000</v>
      </c>
      <c r="E122" s="166"/>
      <c r="F122" s="167">
        <v>8587.7999999999993</v>
      </c>
      <c r="G122" s="167">
        <v>8534.2000000000007</v>
      </c>
      <c r="H122" s="157">
        <f t="shared" si="2"/>
        <v>99.375858776403746</v>
      </c>
      <c r="I122" s="427">
        <f t="shared" si="3"/>
        <v>53.599999999998545</v>
      </c>
    </row>
    <row r="123" spans="1:9" x14ac:dyDescent="0.2">
      <c r="A123" s="163" t="s">
        <v>1457</v>
      </c>
      <c r="B123" s="164">
        <v>1</v>
      </c>
      <c r="C123" s="164">
        <v>10</v>
      </c>
      <c r="D123" s="165">
        <v>3720100000</v>
      </c>
      <c r="E123" s="166"/>
      <c r="F123" s="167">
        <v>8587.7999999999993</v>
      </c>
      <c r="G123" s="167">
        <v>8534.2000000000007</v>
      </c>
      <c r="H123" s="157">
        <f t="shared" si="2"/>
        <v>99.375858776403746</v>
      </c>
      <c r="I123" s="427">
        <f t="shared" si="3"/>
        <v>53.599999999998545</v>
      </c>
    </row>
    <row r="124" spans="1:9" x14ac:dyDescent="0.2">
      <c r="A124" s="163" t="s">
        <v>1458</v>
      </c>
      <c r="B124" s="164">
        <v>1</v>
      </c>
      <c r="C124" s="164">
        <v>10</v>
      </c>
      <c r="D124" s="165">
        <v>3720142002</v>
      </c>
      <c r="E124" s="166"/>
      <c r="F124" s="167">
        <v>8587.7999999999993</v>
      </c>
      <c r="G124" s="167">
        <v>8534.2000000000007</v>
      </c>
      <c r="H124" s="157">
        <f t="shared" si="2"/>
        <v>99.375858776403746</v>
      </c>
      <c r="I124" s="427">
        <f t="shared" si="3"/>
        <v>53.599999999998545</v>
      </c>
    </row>
    <row r="125" spans="1:9" ht="22.5" x14ac:dyDescent="0.2">
      <c r="A125" s="163" t="s">
        <v>507</v>
      </c>
      <c r="B125" s="164">
        <v>1</v>
      </c>
      <c r="C125" s="164">
        <v>10</v>
      </c>
      <c r="D125" s="165">
        <v>3720142002</v>
      </c>
      <c r="E125" s="166">
        <v>600</v>
      </c>
      <c r="F125" s="167">
        <v>8587.7999999999993</v>
      </c>
      <c r="G125" s="167">
        <v>8534.2000000000007</v>
      </c>
      <c r="H125" s="157">
        <f t="shared" si="2"/>
        <v>99.375858776403746</v>
      </c>
      <c r="I125" s="427">
        <f t="shared" si="3"/>
        <v>53.599999999998545</v>
      </c>
    </row>
    <row r="126" spans="1:9" x14ac:dyDescent="0.2">
      <c r="A126" s="163" t="s">
        <v>1459</v>
      </c>
      <c r="B126" s="164">
        <v>1</v>
      </c>
      <c r="C126" s="164">
        <v>10</v>
      </c>
      <c r="D126" s="165">
        <v>3730000000</v>
      </c>
      <c r="E126" s="166"/>
      <c r="F126" s="167">
        <v>98410.5</v>
      </c>
      <c r="G126" s="167">
        <v>98314.6</v>
      </c>
      <c r="H126" s="157">
        <f t="shared" si="2"/>
        <v>99.902551048922632</v>
      </c>
      <c r="I126" s="427">
        <f t="shared" si="3"/>
        <v>95.899999999994179</v>
      </c>
    </row>
    <row r="127" spans="1:9" ht="22.5" x14ac:dyDescent="0.2">
      <c r="A127" s="163" t="s">
        <v>1460</v>
      </c>
      <c r="B127" s="164">
        <v>1</v>
      </c>
      <c r="C127" s="164">
        <v>10</v>
      </c>
      <c r="D127" s="165">
        <v>3730200000</v>
      </c>
      <c r="E127" s="166"/>
      <c r="F127" s="167">
        <v>98410.5</v>
      </c>
      <c r="G127" s="167">
        <v>98314.6</v>
      </c>
      <c r="H127" s="157">
        <f t="shared" si="2"/>
        <v>99.902551048922632</v>
      </c>
      <c r="I127" s="427">
        <f t="shared" si="3"/>
        <v>95.899999999994179</v>
      </c>
    </row>
    <row r="128" spans="1:9" ht="33.75" x14ac:dyDescent="0.2">
      <c r="A128" s="163" t="s">
        <v>1461</v>
      </c>
      <c r="B128" s="164">
        <v>1</v>
      </c>
      <c r="C128" s="164">
        <v>10</v>
      </c>
      <c r="D128" s="165">
        <v>3730246100</v>
      </c>
      <c r="E128" s="166"/>
      <c r="F128" s="167">
        <v>74526.899999999994</v>
      </c>
      <c r="G128" s="167">
        <v>74431</v>
      </c>
      <c r="H128" s="157">
        <f t="shared" si="2"/>
        <v>99.871321630176496</v>
      </c>
      <c r="I128" s="427">
        <f t="shared" si="3"/>
        <v>95.899999999994179</v>
      </c>
    </row>
    <row r="129" spans="1:9" ht="22.5" x14ac:dyDescent="0.2">
      <c r="A129" s="163" t="s">
        <v>507</v>
      </c>
      <c r="B129" s="164">
        <v>1</v>
      </c>
      <c r="C129" s="164">
        <v>10</v>
      </c>
      <c r="D129" s="165">
        <v>3730246100</v>
      </c>
      <c r="E129" s="166">
        <v>600</v>
      </c>
      <c r="F129" s="167">
        <v>74526.899999999994</v>
      </c>
      <c r="G129" s="167">
        <v>74431</v>
      </c>
      <c r="H129" s="157">
        <f t="shared" si="2"/>
        <v>99.871321630176496</v>
      </c>
      <c r="I129" s="427">
        <f t="shared" si="3"/>
        <v>95.899999999994179</v>
      </c>
    </row>
    <row r="130" spans="1:9" ht="33.75" x14ac:dyDescent="0.2">
      <c r="A130" s="163" t="s">
        <v>1462</v>
      </c>
      <c r="B130" s="164">
        <v>1</v>
      </c>
      <c r="C130" s="164">
        <v>10</v>
      </c>
      <c r="D130" s="165">
        <v>3730246200</v>
      </c>
      <c r="E130" s="166"/>
      <c r="F130" s="167">
        <v>23883.599999999999</v>
      </c>
      <c r="G130" s="167">
        <v>23883.599999999999</v>
      </c>
      <c r="H130" s="157">
        <f t="shared" si="2"/>
        <v>100</v>
      </c>
      <c r="I130" s="427">
        <f t="shared" si="3"/>
        <v>0</v>
      </c>
    </row>
    <row r="131" spans="1:9" ht="22.5" x14ac:dyDescent="0.2">
      <c r="A131" s="163" t="s">
        <v>507</v>
      </c>
      <c r="B131" s="164">
        <v>1</v>
      </c>
      <c r="C131" s="164">
        <v>10</v>
      </c>
      <c r="D131" s="165">
        <v>3730246200</v>
      </c>
      <c r="E131" s="166">
        <v>600</v>
      </c>
      <c r="F131" s="167">
        <v>23883.599999999999</v>
      </c>
      <c r="G131" s="167">
        <v>23883.599999999999</v>
      </c>
      <c r="H131" s="157">
        <f t="shared" si="2"/>
        <v>100</v>
      </c>
      <c r="I131" s="427">
        <f t="shared" si="3"/>
        <v>0</v>
      </c>
    </row>
    <row r="132" spans="1:9" x14ac:dyDescent="0.2">
      <c r="A132" s="163" t="s">
        <v>1463</v>
      </c>
      <c r="B132" s="164">
        <v>1</v>
      </c>
      <c r="C132" s="164">
        <v>10</v>
      </c>
      <c r="D132" s="165">
        <v>3740000000</v>
      </c>
      <c r="E132" s="166"/>
      <c r="F132" s="167">
        <v>1442</v>
      </c>
      <c r="G132" s="167">
        <v>1439.5</v>
      </c>
      <c r="H132" s="157">
        <f t="shared" si="2"/>
        <v>99.826629680998607</v>
      </c>
      <c r="I132" s="427">
        <f t="shared" si="3"/>
        <v>2.5</v>
      </c>
    </row>
    <row r="133" spans="1:9" ht="22.5" x14ac:dyDescent="0.2">
      <c r="A133" s="163" t="s">
        <v>1464</v>
      </c>
      <c r="B133" s="164">
        <v>1</v>
      </c>
      <c r="C133" s="164">
        <v>10</v>
      </c>
      <c r="D133" s="165">
        <v>3740100000</v>
      </c>
      <c r="E133" s="166"/>
      <c r="F133" s="167">
        <v>1442</v>
      </c>
      <c r="G133" s="167">
        <v>1439.5</v>
      </c>
      <c r="H133" s="157">
        <f t="shared" si="2"/>
        <v>99.826629680998607</v>
      </c>
      <c r="I133" s="427">
        <f t="shared" si="3"/>
        <v>2.5</v>
      </c>
    </row>
    <row r="134" spans="1:9" x14ac:dyDescent="0.2">
      <c r="A134" s="163" t="s">
        <v>1153</v>
      </c>
      <c r="B134" s="164">
        <v>1</v>
      </c>
      <c r="C134" s="164">
        <v>10</v>
      </c>
      <c r="D134" s="165">
        <v>3740146110</v>
      </c>
      <c r="E134" s="166"/>
      <c r="F134" s="167">
        <v>1442</v>
      </c>
      <c r="G134" s="167">
        <v>1439.5</v>
      </c>
      <c r="H134" s="157">
        <f t="shared" si="2"/>
        <v>99.826629680998607</v>
      </c>
      <c r="I134" s="427">
        <f t="shared" si="3"/>
        <v>2.5</v>
      </c>
    </row>
    <row r="135" spans="1:9" x14ac:dyDescent="0.2">
      <c r="A135" s="163" t="s">
        <v>490</v>
      </c>
      <c r="B135" s="164">
        <v>1</v>
      </c>
      <c r="C135" s="164">
        <v>10</v>
      </c>
      <c r="D135" s="165">
        <v>3740146110</v>
      </c>
      <c r="E135" s="166">
        <v>200</v>
      </c>
      <c r="F135" s="167">
        <v>42</v>
      </c>
      <c r="G135" s="167">
        <v>39.5</v>
      </c>
      <c r="H135" s="157">
        <f t="shared" si="2"/>
        <v>94.047619047619051</v>
      </c>
      <c r="I135" s="427">
        <f t="shared" si="3"/>
        <v>2.5</v>
      </c>
    </row>
    <row r="136" spans="1:9" x14ac:dyDescent="0.2">
      <c r="A136" s="163" t="s">
        <v>501</v>
      </c>
      <c r="B136" s="164">
        <v>1</v>
      </c>
      <c r="C136" s="164">
        <v>10</v>
      </c>
      <c r="D136" s="165">
        <v>3740146110</v>
      </c>
      <c r="E136" s="166">
        <v>300</v>
      </c>
      <c r="F136" s="167">
        <v>660</v>
      </c>
      <c r="G136" s="167">
        <v>660</v>
      </c>
      <c r="H136" s="157">
        <f t="shared" si="2"/>
        <v>100</v>
      </c>
      <c r="I136" s="427">
        <f t="shared" si="3"/>
        <v>0</v>
      </c>
    </row>
    <row r="137" spans="1:9" ht="22.5" x14ac:dyDescent="0.2">
      <c r="A137" s="163" t="s">
        <v>507</v>
      </c>
      <c r="B137" s="164">
        <v>1</v>
      </c>
      <c r="C137" s="164">
        <v>10</v>
      </c>
      <c r="D137" s="165">
        <v>3740146110</v>
      </c>
      <c r="E137" s="166">
        <v>600</v>
      </c>
      <c r="F137" s="167">
        <v>740</v>
      </c>
      <c r="G137" s="167">
        <v>740</v>
      </c>
      <c r="H137" s="157">
        <f t="shared" si="2"/>
        <v>100</v>
      </c>
      <c r="I137" s="427">
        <f t="shared" si="3"/>
        <v>0</v>
      </c>
    </row>
    <row r="138" spans="1:9" x14ac:dyDescent="0.2">
      <c r="A138" s="163" t="s">
        <v>508</v>
      </c>
      <c r="B138" s="164">
        <v>1</v>
      </c>
      <c r="C138" s="164">
        <v>10</v>
      </c>
      <c r="D138" s="165">
        <v>8800000000</v>
      </c>
      <c r="E138" s="166"/>
      <c r="F138" s="167">
        <v>30887.599999999999</v>
      </c>
      <c r="G138" s="167">
        <v>30546.400000000001</v>
      </c>
      <c r="H138" s="157">
        <f t="shared" si="2"/>
        <v>98.895349590126784</v>
      </c>
      <c r="I138" s="427">
        <f t="shared" si="3"/>
        <v>341.19999999999709</v>
      </c>
    </row>
    <row r="139" spans="1:9" x14ac:dyDescent="0.2">
      <c r="A139" s="163" t="s">
        <v>901</v>
      </c>
      <c r="B139" s="164">
        <v>1</v>
      </c>
      <c r="C139" s="164">
        <v>10</v>
      </c>
      <c r="D139" s="165">
        <v>8800045300</v>
      </c>
      <c r="E139" s="166"/>
      <c r="F139" s="167">
        <v>30857.599999999999</v>
      </c>
      <c r="G139" s="167">
        <v>30516.400000000001</v>
      </c>
      <c r="H139" s="157">
        <f t="shared" si="2"/>
        <v>98.894275640360902</v>
      </c>
      <c r="I139" s="427">
        <f t="shared" si="3"/>
        <v>341.19999999999709</v>
      </c>
    </row>
    <row r="140" spans="1:9" ht="22.5" x14ac:dyDescent="0.2">
      <c r="A140" s="163" t="s">
        <v>507</v>
      </c>
      <c r="B140" s="164">
        <v>1</v>
      </c>
      <c r="C140" s="164">
        <v>10</v>
      </c>
      <c r="D140" s="165">
        <v>8800045300</v>
      </c>
      <c r="E140" s="166">
        <v>600</v>
      </c>
      <c r="F140" s="167">
        <v>30857.599999999999</v>
      </c>
      <c r="G140" s="167">
        <v>30516.400000000001</v>
      </c>
      <c r="H140" s="157">
        <f t="shared" si="2"/>
        <v>98.894275640360902</v>
      </c>
      <c r="I140" s="427">
        <f t="shared" si="3"/>
        <v>341.19999999999709</v>
      </c>
    </row>
    <row r="141" spans="1:9" ht="22.5" x14ac:dyDescent="0.2">
      <c r="A141" s="163" t="s">
        <v>1152</v>
      </c>
      <c r="B141" s="164">
        <v>1</v>
      </c>
      <c r="C141" s="164">
        <v>10</v>
      </c>
      <c r="D141" s="165">
        <v>8800055490</v>
      </c>
      <c r="E141" s="166"/>
      <c r="F141" s="167">
        <v>30</v>
      </c>
      <c r="G141" s="167">
        <v>30</v>
      </c>
      <c r="H141" s="157">
        <f t="shared" si="2"/>
        <v>100</v>
      </c>
      <c r="I141" s="427">
        <f t="shared" si="3"/>
        <v>0</v>
      </c>
    </row>
    <row r="142" spans="1:9" ht="22.5" x14ac:dyDescent="0.2">
      <c r="A142" s="163" t="s">
        <v>507</v>
      </c>
      <c r="B142" s="164">
        <v>1</v>
      </c>
      <c r="C142" s="164">
        <v>10</v>
      </c>
      <c r="D142" s="165">
        <v>8800055490</v>
      </c>
      <c r="E142" s="166">
        <v>600</v>
      </c>
      <c r="F142" s="167">
        <v>30</v>
      </c>
      <c r="G142" s="167">
        <v>30</v>
      </c>
      <c r="H142" s="157">
        <f t="shared" si="2"/>
        <v>100</v>
      </c>
      <c r="I142" s="427">
        <f t="shared" si="3"/>
        <v>0</v>
      </c>
    </row>
    <row r="143" spans="1:9" x14ac:dyDescent="0.2">
      <c r="A143" s="163" t="s">
        <v>517</v>
      </c>
      <c r="B143" s="164">
        <v>1</v>
      </c>
      <c r="C143" s="164">
        <v>10</v>
      </c>
      <c r="D143" s="165">
        <v>9600000000</v>
      </c>
      <c r="E143" s="166"/>
      <c r="F143" s="167">
        <v>60</v>
      </c>
      <c r="G143" s="167">
        <v>60</v>
      </c>
      <c r="H143" s="157">
        <f t="shared" ref="H143:H206" si="4">+G143/F143*100</f>
        <v>100</v>
      </c>
      <c r="I143" s="427">
        <f t="shared" ref="I143:I206" si="5">F143-G143</f>
        <v>0</v>
      </c>
    </row>
    <row r="144" spans="1:9" ht="22.5" x14ac:dyDescent="0.2">
      <c r="A144" s="163" t="s">
        <v>1152</v>
      </c>
      <c r="B144" s="164">
        <v>1</v>
      </c>
      <c r="C144" s="164">
        <v>10</v>
      </c>
      <c r="D144" s="165">
        <v>9600055490</v>
      </c>
      <c r="E144" s="166"/>
      <c r="F144" s="167">
        <v>60</v>
      </c>
      <c r="G144" s="167">
        <v>60</v>
      </c>
      <c r="H144" s="157">
        <f t="shared" si="4"/>
        <v>100</v>
      </c>
      <c r="I144" s="427">
        <f t="shared" si="5"/>
        <v>0</v>
      </c>
    </row>
    <row r="145" spans="1:9" ht="22.5" x14ac:dyDescent="0.2">
      <c r="A145" s="163" t="s">
        <v>507</v>
      </c>
      <c r="B145" s="164">
        <v>1</v>
      </c>
      <c r="C145" s="164">
        <v>10</v>
      </c>
      <c r="D145" s="165">
        <v>9600055490</v>
      </c>
      <c r="E145" s="166">
        <v>600</v>
      </c>
      <c r="F145" s="167">
        <v>60</v>
      </c>
      <c r="G145" s="167">
        <v>60</v>
      </c>
      <c r="H145" s="157">
        <f t="shared" si="4"/>
        <v>100</v>
      </c>
      <c r="I145" s="427">
        <f t="shared" si="5"/>
        <v>0</v>
      </c>
    </row>
    <row r="146" spans="1:9" x14ac:dyDescent="0.2">
      <c r="A146" s="158" t="s">
        <v>509</v>
      </c>
      <c r="B146" s="159">
        <v>1</v>
      </c>
      <c r="C146" s="159">
        <v>11</v>
      </c>
      <c r="D146" s="160"/>
      <c r="E146" s="161"/>
      <c r="F146" s="162">
        <v>111.9</v>
      </c>
      <c r="G146" s="162">
        <v>0</v>
      </c>
      <c r="H146" s="151">
        <f t="shared" si="4"/>
        <v>0</v>
      </c>
      <c r="I146" s="427">
        <f t="shared" si="5"/>
        <v>111.9</v>
      </c>
    </row>
    <row r="147" spans="1:9" x14ac:dyDescent="0.2">
      <c r="A147" s="163" t="s">
        <v>510</v>
      </c>
      <c r="B147" s="164">
        <v>1</v>
      </c>
      <c r="C147" s="164">
        <v>11</v>
      </c>
      <c r="D147" s="165">
        <v>9700000000</v>
      </c>
      <c r="E147" s="166"/>
      <c r="F147" s="167">
        <v>111.9</v>
      </c>
      <c r="G147" s="167">
        <v>0</v>
      </c>
      <c r="H147" s="157">
        <f t="shared" si="4"/>
        <v>0</v>
      </c>
      <c r="I147" s="427">
        <f t="shared" si="5"/>
        <v>111.9</v>
      </c>
    </row>
    <row r="148" spans="1:9" x14ac:dyDescent="0.2">
      <c r="A148" s="163" t="s">
        <v>511</v>
      </c>
      <c r="B148" s="164">
        <v>1</v>
      </c>
      <c r="C148" s="164">
        <v>11</v>
      </c>
      <c r="D148" s="165">
        <v>9700004000</v>
      </c>
      <c r="E148" s="166"/>
      <c r="F148" s="167">
        <v>111.9</v>
      </c>
      <c r="G148" s="167">
        <v>0</v>
      </c>
      <c r="H148" s="157">
        <f t="shared" si="4"/>
        <v>0</v>
      </c>
      <c r="I148" s="427">
        <f t="shared" si="5"/>
        <v>111.9</v>
      </c>
    </row>
    <row r="149" spans="1:9" x14ac:dyDescent="0.2">
      <c r="A149" s="163" t="s">
        <v>494</v>
      </c>
      <c r="B149" s="164">
        <v>1</v>
      </c>
      <c r="C149" s="164">
        <v>11</v>
      </c>
      <c r="D149" s="165">
        <v>9700004000</v>
      </c>
      <c r="E149" s="166">
        <v>800</v>
      </c>
      <c r="F149" s="167">
        <v>111.9</v>
      </c>
      <c r="G149" s="167">
        <v>0</v>
      </c>
      <c r="H149" s="157">
        <f t="shared" si="4"/>
        <v>0</v>
      </c>
      <c r="I149" s="427">
        <f t="shared" si="5"/>
        <v>111.9</v>
      </c>
    </row>
    <row r="150" spans="1:9" x14ac:dyDescent="0.2">
      <c r="A150" s="158" t="s">
        <v>512</v>
      </c>
      <c r="B150" s="159">
        <v>1</v>
      </c>
      <c r="C150" s="159">
        <v>13</v>
      </c>
      <c r="D150" s="160"/>
      <c r="E150" s="161"/>
      <c r="F150" s="162">
        <v>438682.3</v>
      </c>
      <c r="G150" s="162">
        <v>430154.2</v>
      </c>
      <c r="H150" s="151">
        <f t="shared" si="4"/>
        <v>98.055973537113303</v>
      </c>
      <c r="I150" s="427">
        <f t="shared" si="5"/>
        <v>8528.0999999999767</v>
      </c>
    </row>
    <row r="151" spans="1:9" ht="22.5" x14ac:dyDescent="0.2">
      <c r="A151" s="163" t="s">
        <v>1154</v>
      </c>
      <c r="B151" s="164">
        <v>1</v>
      </c>
      <c r="C151" s="164">
        <v>13</v>
      </c>
      <c r="D151" s="165">
        <v>1300000000</v>
      </c>
      <c r="E151" s="166"/>
      <c r="F151" s="167">
        <v>210</v>
      </c>
      <c r="G151" s="167">
        <v>208</v>
      </c>
      <c r="H151" s="157">
        <f t="shared" si="4"/>
        <v>99.047619047619051</v>
      </c>
      <c r="I151" s="427">
        <f t="shared" si="5"/>
        <v>2</v>
      </c>
    </row>
    <row r="152" spans="1:9" x14ac:dyDescent="0.2">
      <c r="A152" s="163" t="s">
        <v>513</v>
      </c>
      <c r="B152" s="164">
        <v>1</v>
      </c>
      <c r="C152" s="164">
        <v>13</v>
      </c>
      <c r="D152" s="165">
        <v>1330000000</v>
      </c>
      <c r="E152" s="166"/>
      <c r="F152" s="167">
        <v>210</v>
      </c>
      <c r="G152" s="167">
        <v>208</v>
      </c>
      <c r="H152" s="157">
        <f t="shared" si="4"/>
        <v>99.047619047619051</v>
      </c>
      <c r="I152" s="427">
        <f t="shared" si="5"/>
        <v>2</v>
      </c>
    </row>
    <row r="153" spans="1:9" x14ac:dyDescent="0.2">
      <c r="A153" s="163" t="s">
        <v>514</v>
      </c>
      <c r="B153" s="164">
        <v>1</v>
      </c>
      <c r="C153" s="164">
        <v>13</v>
      </c>
      <c r="D153" s="165">
        <v>1330000130</v>
      </c>
      <c r="E153" s="166"/>
      <c r="F153" s="167">
        <v>210</v>
      </c>
      <c r="G153" s="167">
        <v>208</v>
      </c>
      <c r="H153" s="157">
        <f t="shared" si="4"/>
        <v>99.047619047619051</v>
      </c>
      <c r="I153" s="427">
        <f t="shared" si="5"/>
        <v>2</v>
      </c>
    </row>
    <row r="154" spans="1:9" x14ac:dyDescent="0.2">
      <c r="A154" s="163" t="s">
        <v>490</v>
      </c>
      <c r="B154" s="164">
        <v>1</v>
      </c>
      <c r="C154" s="164">
        <v>13</v>
      </c>
      <c r="D154" s="165">
        <v>1330000130</v>
      </c>
      <c r="E154" s="166">
        <v>200</v>
      </c>
      <c r="F154" s="167">
        <v>210</v>
      </c>
      <c r="G154" s="167">
        <v>208</v>
      </c>
      <c r="H154" s="157">
        <f t="shared" si="4"/>
        <v>99.047619047619051</v>
      </c>
      <c r="I154" s="427">
        <f t="shared" si="5"/>
        <v>2</v>
      </c>
    </row>
    <row r="155" spans="1:9" x14ac:dyDescent="0.2">
      <c r="A155" s="163" t="s">
        <v>1465</v>
      </c>
      <c r="B155" s="164">
        <v>1</v>
      </c>
      <c r="C155" s="164">
        <v>13</v>
      </c>
      <c r="D155" s="165">
        <v>8000000000</v>
      </c>
      <c r="E155" s="166"/>
      <c r="F155" s="167">
        <v>5578.7</v>
      </c>
      <c r="G155" s="167">
        <v>3486.9</v>
      </c>
      <c r="H155" s="157">
        <f t="shared" si="4"/>
        <v>62.503809131159592</v>
      </c>
      <c r="I155" s="427">
        <f t="shared" si="5"/>
        <v>2091.7999999999997</v>
      </c>
    </row>
    <row r="156" spans="1:9" ht="22.5" x14ac:dyDescent="0.2">
      <c r="A156" s="163" t="s">
        <v>1466</v>
      </c>
      <c r="B156" s="164">
        <v>1</v>
      </c>
      <c r="C156" s="164">
        <v>13</v>
      </c>
      <c r="D156" s="165">
        <v>8000009701</v>
      </c>
      <c r="E156" s="166"/>
      <c r="F156" s="167">
        <v>5578.7</v>
      </c>
      <c r="G156" s="167">
        <v>3486.9</v>
      </c>
      <c r="H156" s="157">
        <f t="shared" si="4"/>
        <v>62.503809131159592</v>
      </c>
      <c r="I156" s="427">
        <f t="shared" si="5"/>
        <v>2091.7999999999997</v>
      </c>
    </row>
    <row r="157" spans="1:9" x14ac:dyDescent="0.2">
      <c r="A157" s="163" t="s">
        <v>490</v>
      </c>
      <c r="B157" s="164">
        <v>1</v>
      </c>
      <c r="C157" s="164">
        <v>13</v>
      </c>
      <c r="D157" s="165">
        <v>8000009701</v>
      </c>
      <c r="E157" s="166">
        <v>200</v>
      </c>
      <c r="F157" s="167">
        <v>5578.7</v>
      </c>
      <c r="G157" s="167">
        <v>3486.9</v>
      </c>
      <c r="H157" s="157">
        <f t="shared" si="4"/>
        <v>62.503809131159592</v>
      </c>
      <c r="I157" s="427">
        <f t="shared" si="5"/>
        <v>2091.7999999999997</v>
      </c>
    </row>
    <row r="158" spans="1:9" x14ac:dyDescent="0.2">
      <c r="A158" s="163" t="s">
        <v>487</v>
      </c>
      <c r="B158" s="164">
        <v>1</v>
      </c>
      <c r="C158" s="164">
        <v>13</v>
      </c>
      <c r="D158" s="165">
        <v>8900000000</v>
      </c>
      <c r="E158" s="166"/>
      <c r="F158" s="167">
        <v>298891.7</v>
      </c>
      <c r="G158" s="167">
        <v>294793.3</v>
      </c>
      <c r="H158" s="157">
        <f t="shared" si="4"/>
        <v>98.628801000496154</v>
      </c>
      <c r="I158" s="427">
        <f t="shared" si="5"/>
        <v>4098.4000000000233</v>
      </c>
    </row>
    <row r="159" spans="1:9" x14ac:dyDescent="0.2">
      <c r="A159" s="163" t="s">
        <v>487</v>
      </c>
      <c r="B159" s="164">
        <v>1</v>
      </c>
      <c r="C159" s="164">
        <v>13</v>
      </c>
      <c r="D159" s="165">
        <v>8900000110</v>
      </c>
      <c r="E159" s="166"/>
      <c r="F159" s="167">
        <v>185548.1</v>
      </c>
      <c r="G159" s="167">
        <v>185315.4</v>
      </c>
      <c r="H159" s="157">
        <f t="shared" si="4"/>
        <v>99.87458777535312</v>
      </c>
      <c r="I159" s="427">
        <f t="shared" si="5"/>
        <v>232.70000000001164</v>
      </c>
    </row>
    <row r="160" spans="1:9" ht="33.75" x14ac:dyDescent="0.2">
      <c r="A160" s="163" t="s">
        <v>486</v>
      </c>
      <c r="B160" s="164">
        <v>1</v>
      </c>
      <c r="C160" s="164">
        <v>13</v>
      </c>
      <c r="D160" s="165">
        <v>8900000110</v>
      </c>
      <c r="E160" s="166">
        <v>100</v>
      </c>
      <c r="F160" s="167">
        <v>185548.1</v>
      </c>
      <c r="G160" s="167">
        <v>185315.4</v>
      </c>
      <c r="H160" s="157">
        <f t="shared" si="4"/>
        <v>99.87458777535312</v>
      </c>
      <c r="I160" s="427">
        <f t="shared" si="5"/>
        <v>232.70000000001164</v>
      </c>
    </row>
    <row r="161" spans="1:9" x14ac:dyDescent="0.2">
      <c r="A161" s="163" t="s">
        <v>487</v>
      </c>
      <c r="B161" s="164">
        <v>1</v>
      </c>
      <c r="C161" s="164">
        <v>13</v>
      </c>
      <c r="D161" s="165">
        <v>8900000190</v>
      </c>
      <c r="E161" s="166"/>
      <c r="F161" s="167">
        <v>20419.900000000001</v>
      </c>
      <c r="G161" s="167">
        <v>19430.3</v>
      </c>
      <c r="H161" s="157">
        <f t="shared" si="4"/>
        <v>95.153747080054245</v>
      </c>
      <c r="I161" s="427">
        <f t="shared" si="5"/>
        <v>989.60000000000218</v>
      </c>
    </row>
    <row r="162" spans="1:9" ht="33.75" x14ac:dyDescent="0.2">
      <c r="A162" s="163" t="s">
        <v>486</v>
      </c>
      <c r="B162" s="164">
        <v>1</v>
      </c>
      <c r="C162" s="164">
        <v>13</v>
      </c>
      <c r="D162" s="165">
        <v>8900000190</v>
      </c>
      <c r="E162" s="166">
        <v>100</v>
      </c>
      <c r="F162" s="167">
        <v>2979.3</v>
      </c>
      <c r="G162" s="167">
        <v>2679.9</v>
      </c>
      <c r="H162" s="157">
        <f t="shared" si="4"/>
        <v>89.950659550901207</v>
      </c>
      <c r="I162" s="427">
        <f t="shared" si="5"/>
        <v>299.40000000000009</v>
      </c>
    </row>
    <row r="163" spans="1:9" x14ac:dyDescent="0.2">
      <c r="A163" s="163" t="s">
        <v>490</v>
      </c>
      <c r="B163" s="164">
        <v>1</v>
      </c>
      <c r="C163" s="164">
        <v>13</v>
      </c>
      <c r="D163" s="165">
        <v>8900000190</v>
      </c>
      <c r="E163" s="166">
        <v>200</v>
      </c>
      <c r="F163" s="167">
        <v>16658</v>
      </c>
      <c r="G163" s="167">
        <v>16068.6</v>
      </c>
      <c r="H163" s="157">
        <f t="shared" si="4"/>
        <v>96.461760115259949</v>
      </c>
      <c r="I163" s="427">
        <f t="shared" si="5"/>
        <v>589.39999999999964</v>
      </c>
    </row>
    <row r="164" spans="1:9" x14ac:dyDescent="0.2">
      <c r="A164" s="163" t="s">
        <v>501</v>
      </c>
      <c r="B164" s="164">
        <v>1</v>
      </c>
      <c r="C164" s="164">
        <v>13</v>
      </c>
      <c r="D164" s="165">
        <v>8900000190</v>
      </c>
      <c r="E164" s="166">
        <v>300</v>
      </c>
      <c r="F164" s="167">
        <v>15</v>
      </c>
      <c r="G164" s="167">
        <v>0</v>
      </c>
      <c r="H164" s="157">
        <f t="shared" si="4"/>
        <v>0</v>
      </c>
      <c r="I164" s="427">
        <f t="shared" si="5"/>
        <v>15</v>
      </c>
    </row>
    <row r="165" spans="1:9" x14ac:dyDescent="0.2">
      <c r="A165" s="163" t="s">
        <v>494</v>
      </c>
      <c r="B165" s="164">
        <v>1</v>
      </c>
      <c r="C165" s="164">
        <v>13</v>
      </c>
      <c r="D165" s="165">
        <v>8900000190</v>
      </c>
      <c r="E165" s="166">
        <v>800</v>
      </c>
      <c r="F165" s="167">
        <v>767.6</v>
      </c>
      <c r="G165" s="167">
        <v>681.8</v>
      </c>
      <c r="H165" s="157">
        <f t="shared" si="4"/>
        <v>88.822303282959865</v>
      </c>
      <c r="I165" s="427">
        <f t="shared" si="5"/>
        <v>85.800000000000068</v>
      </c>
    </row>
    <row r="166" spans="1:9" ht="22.5" x14ac:dyDescent="0.2">
      <c r="A166" s="163" t="s">
        <v>1451</v>
      </c>
      <c r="B166" s="164">
        <v>1</v>
      </c>
      <c r="C166" s="164">
        <v>13</v>
      </c>
      <c r="D166" s="165">
        <v>8900000870</v>
      </c>
      <c r="E166" s="166"/>
      <c r="F166" s="167">
        <v>1501.3</v>
      </c>
      <c r="G166" s="167">
        <v>1207.3</v>
      </c>
      <c r="H166" s="157">
        <f t="shared" si="4"/>
        <v>80.416971957636719</v>
      </c>
      <c r="I166" s="427">
        <f t="shared" si="5"/>
        <v>294</v>
      </c>
    </row>
    <row r="167" spans="1:9" ht="33.75" x14ac:dyDescent="0.2">
      <c r="A167" s="163" t="s">
        <v>486</v>
      </c>
      <c r="B167" s="164">
        <v>1</v>
      </c>
      <c r="C167" s="164">
        <v>13</v>
      </c>
      <c r="D167" s="165">
        <v>8900000870</v>
      </c>
      <c r="E167" s="166">
        <v>100</v>
      </c>
      <c r="F167" s="167">
        <v>1501.3</v>
      </c>
      <c r="G167" s="167">
        <v>1207.3</v>
      </c>
      <c r="H167" s="157">
        <f t="shared" si="4"/>
        <v>80.416971957636719</v>
      </c>
      <c r="I167" s="427">
        <f t="shared" si="5"/>
        <v>294</v>
      </c>
    </row>
    <row r="168" spans="1:9" x14ac:dyDescent="0.2">
      <c r="A168" s="163" t="s">
        <v>515</v>
      </c>
      <c r="B168" s="164">
        <v>1</v>
      </c>
      <c r="C168" s="164">
        <v>13</v>
      </c>
      <c r="D168" s="165">
        <v>8900000970</v>
      </c>
      <c r="E168" s="166"/>
      <c r="F168" s="167">
        <v>43500</v>
      </c>
      <c r="G168" s="167">
        <v>43500</v>
      </c>
      <c r="H168" s="157">
        <f t="shared" si="4"/>
        <v>100</v>
      </c>
      <c r="I168" s="427">
        <f t="shared" si="5"/>
        <v>0</v>
      </c>
    </row>
    <row r="169" spans="1:9" x14ac:dyDescent="0.2">
      <c r="A169" s="163" t="s">
        <v>490</v>
      </c>
      <c r="B169" s="164">
        <v>1</v>
      </c>
      <c r="C169" s="164">
        <v>13</v>
      </c>
      <c r="D169" s="165">
        <v>8900000970</v>
      </c>
      <c r="E169" s="166">
        <v>200</v>
      </c>
      <c r="F169" s="167">
        <v>43500</v>
      </c>
      <c r="G169" s="167">
        <v>43500</v>
      </c>
      <c r="H169" s="157">
        <f t="shared" si="4"/>
        <v>100</v>
      </c>
      <c r="I169" s="427">
        <f t="shared" si="5"/>
        <v>0</v>
      </c>
    </row>
    <row r="170" spans="1:9" ht="22.5" x14ac:dyDescent="0.2">
      <c r="A170" s="163" t="s">
        <v>1152</v>
      </c>
      <c r="B170" s="164">
        <v>1</v>
      </c>
      <c r="C170" s="164">
        <v>13</v>
      </c>
      <c r="D170" s="165">
        <v>8900055490</v>
      </c>
      <c r="E170" s="166"/>
      <c r="F170" s="167">
        <v>6751.1</v>
      </c>
      <c r="G170" s="167">
        <v>6735.2</v>
      </c>
      <c r="H170" s="157">
        <f t="shared" si="4"/>
        <v>99.764482825021091</v>
      </c>
      <c r="I170" s="427">
        <f t="shared" si="5"/>
        <v>15.900000000000546</v>
      </c>
    </row>
    <row r="171" spans="1:9" ht="33.75" x14ac:dyDescent="0.2">
      <c r="A171" s="163" t="s">
        <v>486</v>
      </c>
      <c r="B171" s="164">
        <v>1</v>
      </c>
      <c r="C171" s="164">
        <v>13</v>
      </c>
      <c r="D171" s="165">
        <v>8900055490</v>
      </c>
      <c r="E171" s="166">
        <v>100</v>
      </c>
      <c r="F171" s="167">
        <v>6751.1</v>
      </c>
      <c r="G171" s="167">
        <v>6735.2</v>
      </c>
      <c r="H171" s="157">
        <f t="shared" si="4"/>
        <v>99.764482825021091</v>
      </c>
      <c r="I171" s="427">
        <f t="shared" si="5"/>
        <v>15.900000000000546</v>
      </c>
    </row>
    <row r="172" spans="1:9" x14ac:dyDescent="0.2">
      <c r="A172" s="163" t="s">
        <v>1467</v>
      </c>
      <c r="B172" s="164">
        <v>1</v>
      </c>
      <c r="C172" s="164">
        <v>13</v>
      </c>
      <c r="D172" s="165">
        <v>8900098700</v>
      </c>
      <c r="E172" s="166"/>
      <c r="F172" s="167">
        <v>6384.5</v>
      </c>
      <c r="G172" s="167">
        <v>6090.4</v>
      </c>
      <c r="H172" s="157">
        <f t="shared" si="4"/>
        <v>95.393531208395316</v>
      </c>
      <c r="I172" s="427">
        <f t="shared" si="5"/>
        <v>294.10000000000036</v>
      </c>
    </row>
    <row r="173" spans="1:9" x14ac:dyDescent="0.2">
      <c r="A173" s="163" t="s">
        <v>490</v>
      </c>
      <c r="B173" s="164">
        <v>1</v>
      </c>
      <c r="C173" s="164">
        <v>13</v>
      </c>
      <c r="D173" s="165">
        <v>8900098700</v>
      </c>
      <c r="E173" s="166">
        <v>200</v>
      </c>
      <c r="F173" s="167">
        <v>6384.5</v>
      </c>
      <c r="G173" s="167">
        <v>6090.4</v>
      </c>
      <c r="H173" s="157">
        <f t="shared" si="4"/>
        <v>95.393531208395316</v>
      </c>
      <c r="I173" s="427">
        <f t="shared" si="5"/>
        <v>294.10000000000036</v>
      </c>
    </row>
    <row r="174" spans="1:9" x14ac:dyDescent="0.2">
      <c r="A174" s="163" t="s">
        <v>516</v>
      </c>
      <c r="B174" s="164">
        <v>1</v>
      </c>
      <c r="C174" s="164">
        <v>13</v>
      </c>
      <c r="D174" s="165">
        <v>8900099990</v>
      </c>
      <c r="E174" s="166"/>
      <c r="F174" s="167">
        <v>34786.800000000003</v>
      </c>
      <c r="G174" s="167">
        <v>32514.7</v>
      </c>
      <c r="H174" s="157">
        <f t="shared" si="4"/>
        <v>93.468499545804733</v>
      </c>
      <c r="I174" s="427">
        <f t="shared" si="5"/>
        <v>2272.1000000000022</v>
      </c>
    </row>
    <row r="175" spans="1:9" ht="33.75" x14ac:dyDescent="0.2">
      <c r="A175" s="163" t="s">
        <v>486</v>
      </c>
      <c r="B175" s="164">
        <v>1</v>
      </c>
      <c r="C175" s="164">
        <v>13</v>
      </c>
      <c r="D175" s="165">
        <v>8900099990</v>
      </c>
      <c r="E175" s="166">
        <v>100</v>
      </c>
      <c r="F175" s="167">
        <v>739</v>
      </c>
      <c r="G175" s="167">
        <v>700.9</v>
      </c>
      <c r="H175" s="157">
        <f t="shared" si="4"/>
        <v>94.844384303112307</v>
      </c>
      <c r="I175" s="427">
        <f t="shared" si="5"/>
        <v>38.100000000000023</v>
      </c>
    </row>
    <row r="176" spans="1:9" x14ac:dyDescent="0.2">
      <c r="A176" s="163" t="s">
        <v>490</v>
      </c>
      <c r="B176" s="164">
        <v>1</v>
      </c>
      <c r="C176" s="164">
        <v>13</v>
      </c>
      <c r="D176" s="165">
        <v>8900099990</v>
      </c>
      <c r="E176" s="166">
        <v>200</v>
      </c>
      <c r="F176" s="167">
        <v>20961.099999999999</v>
      </c>
      <c r="G176" s="167">
        <v>20129.8</v>
      </c>
      <c r="H176" s="157">
        <f t="shared" si="4"/>
        <v>96.03408218080159</v>
      </c>
      <c r="I176" s="427">
        <f t="shared" si="5"/>
        <v>831.29999999999927</v>
      </c>
    </row>
    <row r="177" spans="1:9" x14ac:dyDescent="0.2">
      <c r="A177" s="163" t="s">
        <v>501</v>
      </c>
      <c r="B177" s="164">
        <v>1</v>
      </c>
      <c r="C177" s="164">
        <v>13</v>
      </c>
      <c r="D177" s="165">
        <v>8900099990</v>
      </c>
      <c r="E177" s="166">
        <v>300</v>
      </c>
      <c r="F177" s="167">
        <v>855</v>
      </c>
      <c r="G177" s="167">
        <v>445</v>
      </c>
      <c r="H177" s="157">
        <f t="shared" si="4"/>
        <v>52.046783625730995</v>
      </c>
      <c r="I177" s="427">
        <f t="shared" si="5"/>
        <v>410</v>
      </c>
    </row>
    <row r="178" spans="1:9" x14ac:dyDescent="0.2">
      <c r="A178" s="163" t="s">
        <v>494</v>
      </c>
      <c r="B178" s="164">
        <v>1</v>
      </c>
      <c r="C178" s="164">
        <v>13</v>
      </c>
      <c r="D178" s="165">
        <v>8900099990</v>
      </c>
      <c r="E178" s="166">
        <v>800</v>
      </c>
      <c r="F178" s="167">
        <v>12231.7</v>
      </c>
      <c r="G178" s="167">
        <v>11239</v>
      </c>
      <c r="H178" s="157">
        <f t="shared" si="4"/>
        <v>91.884202522952648</v>
      </c>
      <c r="I178" s="427">
        <f t="shared" si="5"/>
        <v>992.70000000000073</v>
      </c>
    </row>
    <row r="179" spans="1:9" x14ac:dyDescent="0.2">
      <c r="A179" s="163" t="s">
        <v>517</v>
      </c>
      <c r="B179" s="164">
        <v>1</v>
      </c>
      <c r="C179" s="164">
        <v>13</v>
      </c>
      <c r="D179" s="165">
        <v>9600000000</v>
      </c>
      <c r="E179" s="166"/>
      <c r="F179" s="167">
        <v>121230.39999999999</v>
      </c>
      <c r="G179" s="167">
        <v>119032.8</v>
      </c>
      <c r="H179" s="157">
        <f t="shared" si="4"/>
        <v>98.18725336219299</v>
      </c>
      <c r="I179" s="427">
        <f t="shared" si="5"/>
        <v>2197.5999999999913</v>
      </c>
    </row>
    <row r="180" spans="1:9" x14ac:dyDescent="0.2">
      <c r="A180" s="163" t="s">
        <v>518</v>
      </c>
      <c r="B180" s="164">
        <v>1</v>
      </c>
      <c r="C180" s="164">
        <v>13</v>
      </c>
      <c r="D180" s="165">
        <v>9600040420</v>
      </c>
      <c r="E180" s="166"/>
      <c r="F180" s="167">
        <v>6698</v>
      </c>
      <c r="G180" s="167">
        <v>6413.3</v>
      </c>
      <c r="H180" s="157">
        <f t="shared" si="4"/>
        <v>95.749477455957006</v>
      </c>
      <c r="I180" s="427">
        <f t="shared" si="5"/>
        <v>284.69999999999982</v>
      </c>
    </row>
    <row r="181" spans="1:9" ht="33.75" x14ac:dyDescent="0.2">
      <c r="A181" s="163" t="s">
        <v>486</v>
      </c>
      <c r="B181" s="164">
        <v>1</v>
      </c>
      <c r="C181" s="164">
        <v>13</v>
      </c>
      <c r="D181" s="165">
        <v>9600040420</v>
      </c>
      <c r="E181" s="166">
        <v>100</v>
      </c>
      <c r="F181" s="167">
        <v>4437.6000000000004</v>
      </c>
      <c r="G181" s="167">
        <v>4276.3999999999996</v>
      </c>
      <c r="H181" s="157">
        <f t="shared" si="4"/>
        <v>96.367405804939594</v>
      </c>
      <c r="I181" s="427">
        <f t="shared" si="5"/>
        <v>161.20000000000073</v>
      </c>
    </row>
    <row r="182" spans="1:9" x14ac:dyDescent="0.2">
      <c r="A182" s="163" t="s">
        <v>490</v>
      </c>
      <c r="B182" s="164">
        <v>1</v>
      </c>
      <c r="C182" s="164">
        <v>13</v>
      </c>
      <c r="D182" s="165">
        <v>9600040420</v>
      </c>
      <c r="E182" s="166">
        <v>200</v>
      </c>
      <c r="F182" s="167">
        <v>2260.4</v>
      </c>
      <c r="G182" s="167">
        <v>2136.9</v>
      </c>
      <c r="H182" s="157">
        <f t="shared" si="4"/>
        <v>94.536365245089357</v>
      </c>
      <c r="I182" s="427">
        <f t="shared" si="5"/>
        <v>123.5</v>
      </c>
    </row>
    <row r="183" spans="1:9" x14ac:dyDescent="0.2">
      <c r="A183" s="163" t="s">
        <v>1155</v>
      </c>
      <c r="B183" s="164">
        <v>1</v>
      </c>
      <c r="C183" s="164">
        <v>13</v>
      </c>
      <c r="D183" s="165">
        <v>9600040520</v>
      </c>
      <c r="E183" s="166"/>
      <c r="F183" s="167">
        <v>96469.6</v>
      </c>
      <c r="G183" s="167">
        <v>95917.5</v>
      </c>
      <c r="H183" s="157">
        <f t="shared" si="4"/>
        <v>99.427695356879269</v>
      </c>
      <c r="I183" s="427">
        <f t="shared" si="5"/>
        <v>552.10000000000582</v>
      </c>
    </row>
    <row r="184" spans="1:9" ht="33.75" x14ac:dyDescent="0.2">
      <c r="A184" s="163" t="s">
        <v>486</v>
      </c>
      <c r="B184" s="164">
        <v>1</v>
      </c>
      <c r="C184" s="164">
        <v>13</v>
      </c>
      <c r="D184" s="165">
        <v>9600040520</v>
      </c>
      <c r="E184" s="166">
        <v>100</v>
      </c>
      <c r="F184" s="167">
        <v>81151.7</v>
      </c>
      <c r="G184" s="167">
        <v>81104.100000000006</v>
      </c>
      <c r="H184" s="157">
        <f t="shared" si="4"/>
        <v>99.941344420388006</v>
      </c>
      <c r="I184" s="427">
        <f t="shared" si="5"/>
        <v>47.599999999991269</v>
      </c>
    </row>
    <row r="185" spans="1:9" x14ac:dyDescent="0.2">
      <c r="A185" s="163" t="s">
        <v>490</v>
      </c>
      <c r="B185" s="164">
        <v>1</v>
      </c>
      <c r="C185" s="164">
        <v>13</v>
      </c>
      <c r="D185" s="165">
        <v>9600040520</v>
      </c>
      <c r="E185" s="166">
        <v>200</v>
      </c>
      <c r="F185" s="167">
        <v>15247.5</v>
      </c>
      <c r="G185" s="167">
        <v>14749.1</v>
      </c>
      <c r="H185" s="157">
        <f t="shared" si="4"/>
        <v>96.731267420888685</v>
      </c>
      <c r="I185" s="427">
        <f t="shared" si="5"/>
        <v>498.39999999999964</v>
      </c>
    </row>
    <row r="186" spans="1:9" x14ac:dyDescent="0.2">
      <c r="A186" s="163" t="s">
        <v>501</v>
      </c>
      <c r="B186" s="164">
        <v>1</v>
      </c>
      <c r="C186" s="164">
        <v>13</v>
      </c>
      <c r="D186" s="165">
        <v>9600040520</v>
      </c>
      <c r="E186" s="166">
        <v>300</v>
      </c>
      <c r="F186" s="167">
        <v>17.3</v>
      </c>
      <c r="G186" s="167">
        <v>11.2</v>
      </c>
      <c r="H186" s="157">
        <f t="shared" si="4"/>
        <v>64.739884393063576</v>
      </c>
      <c r="I186" s="427">
        <f t="shared" si="5"/>
        <v>6.1000000000000014</v>
      </c>
    </row>
    <row r="187" spans="1:9" x14ac:dyDescent="0.2">
      <c r="A187" s="163" t="s">
        <v>494</v>
      </c>
      <c r="B187" s="164">
        <v>1</v>
      </c>
      <c r="C187" s="164">
        <v>13</v>
      </c>
      <c r="D187" s="165">
        <v>9600040520</v>
      </c>
      <c r="E187" s="166">
        <v>800</v>
      </c>
      <c r="F187" s="167">
        <v>53.1</v>
      </c>
      <c r="G187" s="167">
        <v>53.1</v>
      </c>
      <c r="H187" s="157">
        <f t="shared" si="4"/>
        <v>100</v>
      </c>
      <c r="I187" s="427">
        <f t="shared" si="5"/>
        <v>0</v>
      </c>
    </row>
    <row r="188" spans="1:9" x14ac:dyDescent="0.2">
      <c r="A188" s="163" t="s">
        <v>1468</v>
      </c>
      <c r="B188" s="164">
        <v>1</v>
      </c>
      <c r="C188" s="164">
        <v>13</v>
      </c>
      <c r="D188" s="165">
        <v>9600040930</v>
      </c>
      <c r="E188" s="166"/>
      <c r="F188" s="167">
        <v>18062.8</v>
      </c>
      <c r="G188" s="167">
        <v>16702</v>
      </c>
      <c r="H188" s="157">
        <f t="shared" si="4"/>
        <v>92.466284297008215</v>
      </c>
      <c r="I188" s="427">
        <f t="shared" si="5"/>
        <v>1360.7999999999993</v>
      </c>
    </row>
    <row r="189" spans="1:9" ht="33.75" x14ac:dyDescent="0.2">
      <c r="A189" s="163" t="s">
        <v>486</v>
      </c>
      <c r="B189" s="164">
        <v>1</v>
      </c>
      <c r="C189" s="164">
        <v>13</v>
      </c>
      <c r="D189" s="165">
        <v>9600040930</v>
      </c>
      <c r="E189" s="166">
        <v>100</v>
      </c>
      <c r="F189" s="167">
        <v>12690.9</v>
      </c>
      <c r="G189" s="167">
        <v>12583</v>
      </c>
      <c r="H189" s="157">
        <f t="shared" si="4"/>
        <v>99.149784491249633</v>
      </c>
      <c r="I189" s="427">
        <f t="shared" si="5"/>
        <v>107.89999999999964</v>
      </c>
    </row>
    <row r="190" spans="1:9" x14ac:dyDescent="0.2">
      <c r="A190" s="163" t="s">
        <v>490</v>
      </c>
      <c r="B190" s="164">
        <v>1</v>
      </c>
      <c r="C190" s="164">
        <v>13</v>
      </c>
      <c r="D190" s="165">
        <v>9600040930</v>
      </c>
      <c r="E190" s="166">
        <v>200</v>
      </c>
      <c r="F190" s="167">
        <v>5356.9</v>
      </c>
      <c r="G190" s="167">
        <v>4119</v>
      </c>
      <c r="H190" s="157">
        <f t="shared" si="4"/>
        <v>76.891485747353883</v>
      </c>
      <c r="I190" s="427">
        <f t="shared" si="5"/>
        <v>1237.8999999999996</v>
      </c>
    </row>
    <row r="191" spans="1:9" x14ac:dyDescent="0.2">
      <c r="A191" s="163" t="s">
        <v>494</v>
      </c>
      <c r="B191" s="164">
        <v>1</v>
      </c>
      <c r="C191" s="164">
        <v>13</v>
      </c>
      <c r="D191" s="165">
        <v>9600040930</v>
      </c>
      <c r="E191" s="166">
        <v>800</v>
      </c>
      <c r="F191" s="167">
        <v>15</v>
      </c>
      <c r="G191" s="167">
        <v>0</v>
      </c>
      <c r="H191" s="157">
        <f t="shared" si="4"/>
        <v>0</v>
      </c>
      <c r="I191" s="427">
        <f t="shared" si="5"/>
        <v>15</v>
      </c>
    </row>
    <row r="192" spans="1:9" x14ac:dyDescent="0.2">
      <c r="A192" s="163" t="s">
        <v>510</v>
      </c>
      <c r="B192" s="164">
        <v>1</v>
      </c>
      <c r="C192" s="164">
        <v>13</v>
      </c>
      <c r="D192" s="165">
        <v>9700000000</v>
      </c>
      <c r="E192" s="166"/>
      <c r="F192" s="167">
        <v>12771.5</v>
      </c>
      <c r="G192" s="167">
        <v>12633.2</v>
      </c>
      <c r="H192" s="157">
        <f t="shared" si="4"/>
        <v>98.917120150334739</v>
      </c>
      <c r="I192" s="427">
        <f t="shared" si="5"/>
        <v>138.29999999999927</v>
      </c>
    </row>
    <row r="193" spans="1:9" ht="22.5" x14ac:dyDescent="0.2">
      <c r="A193" s="163" t="s">
        <v>1156</v>
      </c>
      <c r="B193" s="164">
        <v>1</v>
      </c>
      <c r="C193" s="164">
        <v>13</v>
      </c>
      <c r="D193" s="165">
        <v>9700076050</v>
      </c>
      <c r="E193" s="166"/>
      <c r="F193" s="167">
        <v>123</v>
      </c>
      <c r="G193" s="167">
        <v>123</v>
      </c>
      <c r="H193" s="157">
        <f t="shared" si="4"/>
        <v>100</v>
      </c>
      <c r="I193" s="427">
        <f t="shared" si="5"/>
        <v>0</v>
      </c>
    </row>
    <row r="194" spans="1:9" x14ac:dyDescent="0.2">
      <c r="A194" s="163" t="s">
        <v>499</v>
      </c>
      <c r="B194" s="164">
        <v>1</v>
      </c>
      <c r="C194" s="164">
        <v>13</v>
      </c>
      <c r="D194" s="165">
        <v>9700076050</v>
      </c>
      <c r="E194" s="166">
        <v>500</v>
      </c>
      <c r="F194" s="167">
        <v>123</v>
      </c>
      <c r="G194" s="167">
        <v>123</v>
      </c>
      <c r="H194" s="157">
        <f t="shared" si="4"/>
        <v>100</v>
      </c>
      <c r="I194" s="427">
        <f t="shared" si="5"/>
        <v>0</v>
      </c>
    </row>
    <row r="195" spans="1:9" ht="22.5" x14ac:dyDescent="0.2">
      <c r="A195" s="163" t="s">
        <v>1157</v>
      </c>
      <c r="B195" s="164">
        <v>1</v>
      </c>
      <c r="C195" s="164">
        <v>13</v>
      </c>
      <c r="D195" s="165">
        <v>9700076130</v>
      </c>
      <c r="E195" s="166"/>
      <c r="F195" s="167">
        <v>12648.5</v>
      </c>
      <c r="G195" s="167">
        <v>12510.2</v>
      </c>
      <c r="H195" s="157">
        <f t="shared" si="4"/>
        <v>98.906589714195377</v>
      </c>
      <c r="I195" s="427">
        <f t="shared" si="5"/>
        <v>138.29999999999927</v>
      </c>
    </row>
    <row r="196" spans="1:9" x14ac:dyDescent="0.2">
      <c r="A196" s="163" t="s">
        <v>499</v>
      </c>
      <c r="B196" s="164">
        <v>1</v>
      </c>
      <c r="C196" s="164">
        <v>13</v>
      </c>
      <c r="D196" s="165">
        <v>9700076130</v>
      </c>
      <c r="E196" s="166">
        <v>500</v>
      </c>
      <c r="F196" s="167">
        <v>12648.5</v>
      </c>
      <c r="G196" s="167">
        <v>12510.2</v>
      </c>
      <c r="H196" s="157">
        <f t="shared" si="4"/>
        <v>98.906589714195377</v>
      </c>
      <c r="I196" s="427">
        <f t="shared" si="5"/>
        <v>138.29999999999927</v>
      </c>
    </row>
    <row r="197" spans="1:9" x14ac:dyDescent="0.2">
      <c r="A197" s="158" t="s">
        <v>519</v>
      </c>
      <c r="B197" s="159">
        <v>2</v>
      </c>
      <c r="C197" s="159"/>
      <c r="D197" s="160"/>
      <c r="E197" s="161"/>
      <c r="F197" s="162">
        <v>26547.5</v>
      </c>
      <c r="G197" s="162">
        <v>25992.799999999999</v>
      </c>
      <c r="H197" s="151">
        <f t="shared" si="4"/>
        <v>97.910537715415757</v>
      </c>
      <c r="I197" s="427">
        <f t="shared" si="5"/>
        <v>554.70000000000073</v>
      </c>
    </row>
    <row r="198" spans="1:9" x14ac:dyDescent="0.2">
      <c r="A198" s="158" t="s">
        <v>520</v>
      </c>
      <c r="B198" s="159">
        <v>2</v>
      </c>
      <c r="C198" s="159">
        <v>3</v>
      </c>
      <c r="D198" s="160"/>
      <c r="E198" s="161"/>
      <c r="F198" s="162">
        <v>26547.5</v>
      </c>
      <c r="G198" s="162">
        <v>25992.799999999999</v>
      </c>
      <c r="H198" s="151">
        <f t="shared" si="4"/>
        <v>97.910537715415757</v>
      </c>
      <c r="I198" s="427">
        <f t="shared" si="5"/>
        <v>554.70000000000073</v>
      </c>
    </row>
    <row r="199" spans="1:9" x14ac:dyDescent="0.2">
      <c r="A199" s="163" t="s">
        <v>491</v>
      </c>
      <c r="B199" s="164">
        <v>2</v>
      </c>
      <c r="C199" s="164">
        <v>3</v>
      </c>
      <c r="D199" s="165">
        <v>9900000000</v>
      </c>
      <c r="E199" s="166"/>
      <c r="F199" s="167">
        <v>26547.5</v>
      </c>
      <c r="G199" s="167">
        <v>25992.799999999999</v>
      </c>
      <c r="H199" s="157">
        <f t="shared" si="4"/>
        <v>97.910537715415757</v>
      </c>
      <c r="I199" s="427">
        <f t="shared" si="5"/>
        <v>554.70000000000073</v>
      </c>
    </row>
    <row r="200" spans="1:9" ht="22.5" x14ac:dyDescent="0.2">
      <c r="A200" s="163" t="s">
        <v>1469</v>
      </c>
      <c r="B200" s="164">
        <v>2</v>
      </c>
      <c r="C200" s="164">
        <v>3</v>
      </c>
      <c r="D200" s="165">
        <v>9900051180</v>
      </c>
      <c r="E200" s="166"/>
      <c r="F200" s="167">
        <v>26547.5</v>
      </c>
      <c r="G200" s="167">
        <v>25992.799999999999</v>
      </c>
      <c r="H200" s="157">
        <f t="shared" si="4"/>
        <v>97.910537715415757</v>
      </c>
      <c r="I200" s="427">
        <f t="shared" si="5"/>
        <v>554.70000000000073</v>
      </c>
    </row>
    <row r="201" spans="1:9" x14ac:dyDescent="0.2">
      <c r="A201" s="163" t="s">
        <v>499</v>
      </c>
      <c r="B201" s="164">
        <v>2</v>
      </c>
      <c r="C201" s="164">
        <v>3</v>
      </c>
      <c r="D201" s="165">
        <v>9900051180</v>
      </c>
      <c r="E201" s="166">
        <v>500</v>
      </c>
      <c r="F201" s="167">
        <v>26547.5</v>
      </c>
      <c r="G201" s="167">
        <v>25992.799999999999</v>
      </c>
      <c r="H201" s="157">
        <f t="shared" si="4"/>
        <v>97.910537715415757</v>
      </c>
      <c r="I201" s="427">
        <f t="shared" si="5"/>
        <v>554.70000000000073</v>
      </c>
    </row>
    <row r="202" spans="1:9" x14ac:dyDescent="0.2">
      <c r="A202" s="158" t="s">
        <v>521</v>
      </c>
      <c r="B202" s="159">
        <v>3</v>
      </c>
      <c r="C202" s="159"/>
      <c r="D202" s="160"/>
      <c r="E202" s="161"/>
      <c r="F202" s="162">
        <v>202878.2</v>
      </c>
      <c r="G202" s="162">
        <v>198988.5</v>
      </c>
      <c r="H202" s="151">
        <f t="shared" si="4"/>
        <v>98.08274127037798</v>
      </c>
      <c r="I202" s="427">
        <f t="shared" si="5"/>
        <v>3889.7000000000116</v>
      </c>
    </row>
    <row r="203" spans="1:9" x14ac:dyDescent="0.2">
      <c r="A203" s="158" t="s">
        <v>522</v>
      </c>
      <c r="B203" s="159">
        <v>3</v>
      </c>
      <c r="C203" s="159">
        <v>4</v>
      </c>
      <c r="D203" s="160"/>
      <c r="E203" s="161"/>
      <c r="F203" s="162">
        <v>38253.300000000003</v>
      </c>
      <c r="G203" s="162">
        <v>38243.199999999997</v>
      </c>
      <c r="H203" s="151">
        <f t="shared" si="4"/>
        <v>99.973597049143464</v>
      </c>
      <c r="I203" s="427">
        <f t="shared" si="5"/>
        <v>10.100000000005821</v>
      </c>
    </row>
    <row r="204" spans="1:9" ht="22.5" x14ac:dyDescent="0.2">
      <c r="A204" s="163" t="s">
        <v>523</v>
      </c>
      <c r="B204" s="164">
        <v>3</v>
      </c>
      <c r="C204" s="164">
        <v>4</v>
      </c>
      <c r="D204" s="165">
        <v>3000000000</v>
      </c>
      <c r="E204" s="166"/>
      <c r="F204" s="167">
        <v>33521.300000000003</v>
      </c>
      <c r="G204" s="167">
        <v>33521.300000000003</v>
      </c>
      <c r="H204" s="157">
        <f t="shared" si="4"/>
        <v>100</v>
      </c>
      <c r="I204" s="427">
        <f t="shared" si="5"/>
        <v>0</v>
      </c>
    </row>
    <row r="205" spans="1:9" x14ac:dyDescent="0.2">
      <c r="A205" s="163" t="s">
        <v>1158</v>
      </c>
      <c r="B205" s="164">
        <v>3</v>
      </c>
      <c r="C205" s="164">
        <v>4</v>
      </c>
      <c r="D205" s="165">
        <v>3000100000</v>
      </c>
      <c r="E205" s="166"/>
      <c r="F205" s="167">
        <v>33521.300000000003</v>
      </c>
      <c r="G205" s="167">
        <v>33521.300000000003</v>
      </c>
      <c r="H205" s="157">
        <f t="shared" si="4"/>
        <v>100</v>
      </c>
      <c r="I205" s="427">
        <f t="shared" si="5"/>
        <v>0</v>
      </c>
    </row>
    <row r="206" spans="1:9" ht="22.5" x14ac:dyDescent="0.2">
      <c r="A206" s="163" t="s">
        <v>1159</v>
      </c>
      <c r="B206" s="164">
        <v>3</v>
      </c>
      <c r="C206" s="164">
        <v>4</v>
      </c>
      <c r="D206" s="165">
        <v>3000159300</v>
      </c>
      <c r="E206" s="166"/>
      <c r="F206" s="167">
        <v>33521.300000000003</v>
      </c>
      <c r="G206" s="167">
        <v>33521.300000000003</v>
      </c>
      <c r="H206" s="157">
        <f t="shared" si="4"/>
        <v>100</v>
      </c>
      <c r="I206" s="427">
        <f t="shared" si="5"/>
        <v>0</v>
      </c>
    </row>
    <row r="207" spans="1:9" ht="33.75" x14ac:dyDescent="0.2">
      <c r="A207" s="163" t="s">
        <v>486</v>
      </c>
      <c r="B207" s="164">
        <v>3</v>
      </c>
      <c r="C207" s="164">
        <v>4</v>
      </c>
      <c r="D207" s="165">
        <v>3000159300</v>
      </c>
      <c r="E207" s="166">
        <v>100</v>
      </c>
      <c r="F207" s="167">
        <v>31406</v>
      </c>
      <c r="G207" s="167">
        <v>31406</v>
      </c>
      <c r="H207" s="157">
        <f t="shared" ref="H207:H270" si="6">+G207/F207*100</f>
        <v>100</v>
      </c>
      <c r="I207" s="427">
        <f t="shared" ref="I207:I270" si="7">F207-G207</f>
        <v>0</v>
      </c>
    </row>
    <row r="208" spans="1:9" x14ac:dyDescent="0.2">
      <c r="A208" s="163" t="s">
        <v>490</v>
      </c>
      <c r="B208" s="164">
        <v>3</v>
      </c>
      <c r="C208" s="164">
        <v>4</v>
      </c>
      <c r="D208" s="165">
        <v>3000159300</v>
      </c>
      <c r="E208" s="166">
        <v>200</v>
      </c>
      <c r="F208" s="167">
        <v>2115.3000000000002</v>
      </c>
      <c r="G208" s="167">
        <v>2115.3000000000002</v>
      </c>
      <c r="H208" s="157">
        <f t="shared" si="6"/>
        <v>100</v>
      </c>
      <c r="I208" s="427">
        <f t="shared" si="7"/>
        <v>0</v>
      </c>
    </row>
    <row r="209" spans="1:9" x14ac:dyDescent="0.2">
      <c r="A209" s="163" t="s">
        <v>487</v>
      </c>
      <c r="B209" s="164">
        <v>3</v>
      </c>
      <c r="C209" s="164">
        <v>4</v>
      </c>
      <c r="D209" s="165">
        <v>8900000000</v>
      </c>
      <c r="E209" s="166"/>
      <c r="F209" s="167">
        <v>1085.5</v>
      </c>
      <c r="G209" s="167">
        <v>1085.5</v>
      </c>
      <c r="H209" s="157">
        <f t="shared" si="6"/>
        <v>100</v>
      </c>
      <c r="I209" s="427">
        <f t="shared" si="7"/>
        <v>0</v>
      </c>
    </row>
    <row r="210" spans="1:9" ht="22.5" x14ac:dyDescent="0.2">
      <c r="A210" s="163" t="s">
        <v>1152</v>
      </c>
      <c r="B210" s="164">
        <v>3</v>
      </c>
      <c r="C210" s="164">
        <v>4</v>
      </c>
      <c r="D210" s="165">
        <v>8900055490</v>
      </c>
      <c r="E210" s="166"/>
      <c r="F210" s="167">
        <v>421.9</v>
      </c>
      <c r="G210" s="167">
        <v>421.9</v>
      </c>
      <c r="H210" s="157">
        <f t="shared" si="6"/>
        <v>100</v>
      </c>
      <c r="I210" s="427">
        <f t="shared" si="7"/>
        <v>0</v>
      </c>
    </row>
    <row r="211" spans="1:9" ht="33.75" x14ac:dyDescent="0.2">
      <c r="A211" s="163" t="s">
        <v>486</v>
      </c>
      <c r="B211" s="164">
        <v>3</v>
      </c>
      <c r="C211" s="164">
        <v>4</v>
      </c>
      <c r="D211" s="165">
        <v>8900055490</v>
      </c>
      <c r="E211" s="166">
        <v>100</v>
      </c>
      <c r="F211" s="167">
        <v>421.9</v>
      </c>
      <c r="G211" s="167">
        <v>421.9</v>
      </c>
      <c r="H211" s="157">
        <f t="shared" si="6"/>
        <v>100</v>
      </c>
      <c r="I211" s="427">
        <f t="shared" si="7"/>
        <v>0</v>
      </c>
    </row>
    <row r="212" spans="1:9" x14ac:dyDescent="0.2">
      <c r="A212" s="163" t="s">
        <v>516</v>
      </c>
      <c r="B212" s="164">
        <v>3</v>
      </c>
      <c r="C212" s="164">
        <v>4</v>
      </c>
      <c r="D212" s="165">
        <v>8900099990</v>
      </c>
      <c r="E212" s="166"/>
      <c r="F212" s="167">
        <v>663.6</v>
      </c>
      <c r="G212" s="167">
        <v>663.6</v>
      </c>
      <c r="H212" s="157">
        <f t="shared" si="6"/>
        <v>100</v>
      </c>
      <c r="I212" s="427">
        <f t="shared" si="7"/>
        <v>0</v>
      </c>
    </row>
    <row r="213" spans="1:9" x14ac:dyDescent="0.2">
      <c r="A213" s="163" t="s">
        <v>490</v>
      </c>
      <c r="B213" s="164">
        <v>3</v>
      </c>
      <c r="C213" s="164">
        <v>4</v>
      </c>
      <c r="D213" s="165">
        <v>8900099990</v>
      </c>
      <c r="E213" s="166">
        <v>200</v>
      </c>
      <c r="F213" s="167">
        <v>663.6</v>
      </c>
      <c r="G213" s="167">
        <v>663.6</v>
      </c>
      <c r="H213" s="157">
        <f t="shared" si="6"/>
        <v>100</v>
      </c>
      <c r="I213" s="427">
        <f t="shared" si="7"/>
        <v>0</v>
      </c>
    </row>
    <row r="214" spans="1:9" x14ac:dyDescent="0.2">
      <c r="A214" s="163" t="s">
        <v>517</v>
      </c>
      <c r="B214" s="164">
        <v>3</v>
      </c>
      <c r="C214" s="164">
        <v>4</v>
      </c>
      <c r="D214" s="165">
        <v>9600000000</v>
      </c>
      <c r="E214" s="166"/>
      <c r="F214" s="167">
        <v>3646.5</v>
      </c>
      <c r="G214" s="167">
        <v>3636.4</v>
      </c>
      <c r="H214" s="157">
        <f t="shared" si="6"/>
        <v>99.723022075963257</v>
      </c>
      <c r="I214" s="427">
        <f t="shared" si="7"/>
        <v>10.099999999999909</v>
      </c>
    </row>
    <row r="215" spans="1:9" ht="22.5" x14ac:dyDescent="0.2">
      <c r="A215" s="163" t="s">
        <v>1470</v>
      </c>
      <c r="B215" s="164">
        <v>3</v>
      </c>
      <c r="C215" s="164">
        <v>4</v>
      </c>
      <c r="D215" s="165">
        <v>9600040940</v>
      </c>
      <c r="E215" s="166"/>
      <c r="F215" s="167">
        <v>3646.5</v>
      </c>
      <c r="G215" s="167">
        <v>3636.4</v>
      </c>
      <c r="H215" s="157">
        <f t="shared" si="6"/>
        <v>99.723022075963257</v>
      </c>
      <c r="I215" s="427">
        <f t="shared" si="7"/>
        <v>10.099999999999909</v>
      </c>
    </row>
    <row r="216" spans="1:9" ht="33.75" x14ac:dyDescent="0.2">
      <c r="A216" s="163" t="s">
        <v>486</v>
      </c>
      <c r="B216" s="164">
        <v>3</v>
      </c>
      <c r="C216" s="164">
        <v>4</v>
      </c>
      <c r="D216" s="165">
        <v>9600040940</v>
      </c>
      <c r="E216" s="166">
        <v>100</v>
      </c>
      <c r="F216" s="167">
        <v>3548.2</v>
      </c>
      <c r="G216" s="167">
        <v>3548.2</v>
      </c>
      <c r="H216" s="157">
        <f t="shared" si="6"/>
        <v>100</v>
      </c>
      <c r="I216" s="427">
        <f t="shared" si="7"/>
        <v>0</v>
      </c>
    </row>
    <row r="217" spans="1:9" x14ac:dyDescent="0.2">
      <c r="A217" s="163" t="s">
        <v>490</v>
      </c>
      <c r="B217" s="164">
        <v>3</v>
      </c>
      <c r="C217" s="164">
        <v>4</v>
      </c>
      <c r="D217" s="165">
        <v>9600040940</v>
      </c>
      <c r="E217" s="166">
        <v>200</v>
      </c>
      <c r="F217" s="167">
        <v>98.3</v>
      </c>
      <c r="G217" s="167">
        <v>88.2</v>
      </c>
      <c r="H217" s="157">
        <f t="shared" si="6"/>
        <v>89.725330620549343</v>
      </c>
      <c r="I217" s="427">
        <f t="shared" si="7"/>
        <v>10.099999999999994</v>
      </c>
    </row>
    <row r="218" spans="1:9" x14ac:dyDescent="0.2">
      <c r="A218" s="158" t="s">
        <v>1471</v>
      </c>
      <c r="B218" s="159">
        <v>3</v>
      </c>
      <c r="C218" s="159">
        <v>9</v>
      </c>
      <c r="D218" s="160"/>
      <c r="E218" s="161"/>
      <c r="F218" s="162">
        <v>6931.4</v>
      </c>
      <c r="G218" s="162">
        <v>6931.4</v>
      </c>
      <c r="H218" s="151">
        <f t="shared" si="6"/>
        <v>100</v>
      </c>
      <c r="I218" s="427">
        <f t="shared" si="7"/>
        <v>0</v>
      </c>
    </row>
    <row r="219" spans="1:9" x14ac:dyDescent="0.2">
      <c r="A219" s="163" t="s">
        <v>525</v>
      </c>
      <c r="B219" s="164">
        <v>3</v>
      </c>
      <c r="C219" s="164">
        <v>9</v>
      </c>
      <c r="D219" s="165">
        <v>7700000000</v>
      </c>
      <c r="E219" s="166"/>
      <c r="F219" s="167">
        <v>6931.4</v>
      </c>
      <c r="G219" s="167">
        <v>6931.4</v>
      </c>
      <c r="H219" s="157">
        <f t="shared" si="6"/>
        <v>100</v>
      </c>
      <c r="I219" s="427">
        <f t="shared" si="7"/>
        <v>0</v>
      </c>
    </row>
    <row r="220" spans="1:9" x14ac:dyDescent="0.2">
      <c r="A220" s="163" t="s">
        <v>1472</v>
      </c>
      <c r="B220" s="164">
        <v>3</v>
      </c>
      <c r="C220" s="164">
        <v>9</v>
      </c>
      <c r="D220" s="165">
        <v>7700020010</v>
      </c>
      <c r="E220" s="166"/>
      <c r="F220" s="167">
        <v>6931.4</v>
      </c>
      <c r="G220" s="167">
        <v>6931.4</v>
      </c>
      <c r="H220" s="157">
        <f t="shared" si="6"/>
        <v>100</v>
      </c>
      <c r="I220" s="427">
        <f t="shared" si="7"/>
        <v>0</v>
      </c>
    </row>
    <row r="221" spans="1:9" x14ac:dyDescent="0.2">
      <c r="A221" s="163" t="s">
        <v>490</v>
      </c>
      <c r="B221" s="164">
        <v>3</v>
      </c>
      <c r="C221" s="164">
        <v>9</v>
      </c>
      <c r="D221" s="165">
        <v>7700020010</v>
      </c>
      <c r="E221" s="166">
        <v>200</v>
      </c>
      <c r="F221" s="167">
        <v>6931.4</v>
      </c>
      <c r="G221" s="167">
        <v>6931.4</v>
      </c>
      <c r="H221" s="157">
        <f t="shared" si="6"/>
        <v>100</v>
      </c>
      <c r="I221" s="427">
        <f t="shared" si="7"/>
        <v>0</v>
      </c>
    </row>
    <row r="222" spans="1:9" ht="21" x14ac:dyDescent="0.2">
      <c r="A222" s="158" t="s">
        <v>526</v>
      </c>
      <c r="B222" s="159">
        <v>3</v>
      </c>
      <c r="C222" s="159">
        <v>10</v>
      </c>
      <c r="D222" s="160"/>
      <c r="E222" s="161"/>
      <c r="F222" s="162">
        <v>151772.5</v>
      </c>
      <c r="G222" s="162">
        <v>149199.9</v>
      </c>
      <c r="H222" s="151">
        <f t="shared" si="6"/>
        <v>98.304963020309998</v>
      </c>
      <c r="I222" s="427">
        <f t="shared" si="7"/>
        <v>2572.6000000000058</v>
      </c>
    </row>
    <row r="223" spans="1:9" ht="33.75" x14ac:dyDescent="0.2">
      <c r="A223" s="163" t="s">
        <v>1473</v>
      </c>
      <c r="B223" s="164">
        <v>3</v>
      </c>
      <c r="C223" s="164">
        <v>10</v>
      </c>
      <c r="D223" s="165">
        <v>300000000</v>
      </c>
      <c r="E223" s="166"/>
      <c r="F223" s="167">
        <v>72509.899999999994</v>
      </c>
      <c r="G223" s="167">
        <v>72346.399999999994</v>
      </c>
      <c r="H223" s="157">
        <f t="shared" si="6"/>
        <v>99.77451354918432</v>
      </c>
      <c r="I223" s="427">
        <f t="shared" si="7"/>
        <v>163.5</v>
      </c>
    </row>
    <row r="224" spans="1:9" ht="22.5" x14ac:dyDescent="0.2">
      <c r="A224" s="163" t="s">
        <v>527</v>
      </c>
      <c r="B224" s="164">
        <v>3</v>
      </c>
      <c r="C224" s="164">
        <v>10</v>
      </c>
      <c r="D224" s="165">
        <v>310000000</v>
      </c>
      <c r="E224" s="166"/>
      <c r="F224" s="167">
        <v>23197.3</v>
      </c>
      <c r="G224" s="167">
        <v>23076</v>
      </c>
      <c r="H224" s="157">
        <f t="shared" si="6"/>
        <v>99.477094317011037</v>
      </c>
      <c r="I224" s="427">
        <f t="shared" si="7"/>
        <v>121.29999999999927</v>
      </c>
    </row>
    <row r="225" spans="1:9" x14ac:dyDescent="0.2">
      <c r="A225" s="163" t="s">
        <v>528</v>
      </c>
      <c r="B225" s="164">
        <v>3</v>
      </c>
      <c r="C225" s="164">
        <v>10</v>
      </c>
      <c r="D225" s="165">
        <v>310200000</v>
      </c>
      <c r="E225" s="166"/>
      <c r="F225" s="167">
        <v>9056.1</v>
      </c>
      <c r="G225" s="167">
        <v>8942.9</v>
      </c>
      <c r="H225" s="157">
        <f t="shared" si="6"/>
        <v>98.750013802851115</v>
      </c>
      <c r="I225" s="427">
        <f t="shared" si="7"/>
        <v>113.20000000000073</v>
      </c>
    </row>
    <row r="226" spans="1:9" x14ac:dyDescent="0.2">
      <c r="A226" s="163" t="s">
        <v>1474</v>
      </c>
      <c r="B226" s="164">
        <v>3</v>
      </c>
      <c r="C226" s="164">
        <v>10</v>
      </c>
      <c r="D226" s="165">
        <v>310220231</v>
      </c>
      <c r="E226" s="166"/>
      <c r="F226" s="167">
        <v>9056.1</v>
      </c>
      <c r="G226" s="167">
        <v>8942.9</v>
      </c>
      <c r="H226" s="157">
        <f t="shared" si="6"/>
        <v>98.750013802851115</v>
      </c>
      <c r="I226" s="427">
        <f t="shared" si="7"/>
        <v>113.20000000000073</v>
      </c>
    </row>
    <row r="227" spans="1:9" x14ac:dyDescent="0.2">
      <c r="A227" s="163" t="s">
        <v>490</v>
      </c>
      <c r="B227" s="164">
        <v>3</v>
      </c>
      <c r="C227" s="164">
        <v>10</v>
      </c>
      <c r="D227" s="165">
        <v>310220231</v>
      </c>
      <c r="E227" s="166">
        <v>200</v>
      </c>
      <c r="F227" s="167">
        <v>9056.1</v>
      </c>
      <c r="G227" s="167">
        <v>8942.9</v>
      </c>
      <c r="H227" s="157">
        <f t="shared" si="6"/>
        <v>98.750013802851115</v>
      </c>
      <c r="I227" s="427">
        <f t="shared" si="7"/>
        <v>113.20000000000073</v>
      </c>
    </row>
    <row r="228" spans="1:9" ht="22.5" x14ac:dyDescent="0.2">
      <c r="A228" s="163" t="s">
        <v>529</v>
      </c>
      <c r="B228" s="164">
        <v>3</v>
      </c>
      <c r="C228" s="164">
        <v>10</v>
      </c>
      <c r="D228" s="165">
        <v>310300000</v>
      </c>
      <c r="E228" s="166"/>
      <c r="F228" s="167">
        <v>8470</v>
      </c>
      <c r="G228" s="167">
        <v>8470</v>
      </c>
      <c r="H228" s="157">
        <f t="shared" si="6"/>
        <v>100</v>
      </c>
      <c r="I228" s="427">
        <f t="shared" si="7"/>
        <v>0</v>
      </c>
    </row>
    <row r="229" spans="1:9" x14ac:dyDescent="0.2">
      <c r="A229" s="163" t="s">
        <v>530</v>
      </c>
      <c r="B229" s="164">
        <v>3</v>
      </c>
      <c r="C229" s="164">
        <v>10</v>
      </c>
      <c r="D229" s="165">
        <v>310320232</v>
      </c>
      <c r="E229" s="166"/>
      <c r="F229" s="167">
        <v>8470</v>
      </c>
      <c r="G229" s="167">
        <v>8470</v>
      </c>
      <c r="H229" s="157">
        <f t="shared" si="6"/>
        <v>100</v>
      </c>
      <c r="I229" s="427">
        <f t="shared" si="7"/>
        <v>0</v>
      </c>
    </row>
    <row r="230" spans="1:9" x14ac:dyDescent="0.2">
      <c r="A230" s="163" t="s">
        <v>490</v>
      </c>
      <c r="B230" s="164">
        <v>3</v>
      </c>
      <c r="C230" s="164">
        <v>10</v>
      </c>
      <c r="D230" s="165">
        <v>310320232</v>
      </c>
      <c r="E230" s="166">
        <v>200</v>
      </c>
      <c r="F230" s="167">
        <v>8470</v>
      </c>
      <c r="G230" s="167">
        <v>8470</v>
      </c>
      <c r="H230" s="157">
        <f t="shared" si="6"/>
        <v>100</v>
      </c>
      <c r="I230" s="427">
        <f t="shared" si="7"/>
        <v>0</v>
      </c>
    </row>
    <row r="231" spans="1:9" ht="22.5" x14ac:dyDescent="0.2">
      <c r="A231" s="163" t="s">
        <v>531</v>
      </c>
      <c r="B231" s="164">
        <v>3</v>
      </c>
      <c r="C231" s="164">
        <v>10</v>
      </c>
      <c r="D231" s="165">
        <v>310400000</v>
      </c>
      <c r="E231" s="166"/>
      <c r="F231" s="167">
        <v>3166.2</v>
      </c>
      <c r="G231" s="167">
        <v>3158.1</v>
      </c>
      <c r="H231" s="157">
        <f t="shared" si="6"/>
        <v>99.744172825469022</v>
      </c>
      <c r="I231" s="427">
        <f t="shared" si="7"/>
        <v>8.0999999999999091</v>
      </c>
    </row>
    <row r="232" spans="1:9" x14ac:dyDescent="0.2">
      <c r="A232" s="163" t="s">
        <v>532</v>
      </c>
      <c r="B232" s="164">
        <v>3</v>
      </c>
      <c r="C232" s="164">
        <v>10</v>
      </c>
      <c r="D232" s="165">
        <v>310420233</v>
      </c>
      <c r="E232" s="166"/>
      <c r="F232" s="167">
        <v>3166.2</v>
      </c>
      <c r="G232" s="167">
        <v>3158.1</v>
      </c>
      <c r="H232" s="157">
        <f t="shared" si="6"/>
        <v>99.744172825469022</v>
      </c>
      <c r="I232" s="427">
        <f t="shared" si="7"/>
        <v>8.0999999999999091</v>
      </c>
    </row>
    <row r="233" spans="1:9" x14ac:dyDescent="0.2">
      <c r="A233" s="163" t="s">
        <v>490</v>
      </c>
      <c r="B233" s="164">
        <v>3</v>
      </c>
      <c r="C233" s="164">
        <v>10</v>
      </c>
      <c r="D233" s="165">
        <v>310420233</v>
      </c>
      <c r="E233" s="166">
        <v>200</v>
      </c>
      <c r="F233" s="167">
        <v>3166.2</v>
      </c>
      <c r="G233" s="167">
        <v>3158.1</v>
      </c>
      <c r="H233" s="157">
        <f t="shared" si="6"/>
        <v>99.744172825469022</v>
      </c>
      <c r="I233" s="427">
        <f t="shared" si="7"/>
        <v>8.0999999999999091</v>
      </c>
    </row>
    <row r="234" spans="1:9" ht="22.5" x14ac:dyDescent="0.2">
      <c r="A234" s="163" t="s">
        <v>1160</v>
      </c>
      <c r="B234" s="164">
        <v>3</v>
      </c>
      <c r="C234" s="164">
        <v>10</v>
      </c>
      <c r="D234" s="165">
        <v>310600000</v>
      </c>
      <c r="E234" s="166"/>
      <c r="F234" s="167">
        <v>2505</v>
      </c>
      <c r="G234" s="167">
        <v>2505</v>
      </c>
      <c r="H234" s="157">
        <f t="shared" si="6"/>
        <v>100</v>
      </c>
      <c r="I234" s="427">
        <f t="shared" si="7"/>
        <v>0</v>
      </c>
    </row>
    <row r="235" spans="1:9" ht="22.5" x14ac:dyDescent="0.2">
      <c r="A235" s="163" t="s">
        <v>1475</v>
      </c>
      <c r="B235" s="164">
        <v>3</v>
      </c>
      <c r="C235" s="164">
        <v>10</v>
      </c>
      <c r="D235" s="165">
        <v>310620234</v>
      </c>
      <c r="E235" s="166"/>
      <c r="F235" s="167">
        <v>2505</v>
      </c>
      <c r="G235" s="167">
        <v>2505</v>
      </c>
      <c r="H235" s="157">
        <f t="shared" si="6"/>
        <v>100</v>
      </c>
      <c r="I235" s="427">
        <f t="shared" si="7"/>
        <v>0</v>
      </c>
    </row>
    <row r="236" spans="1:9" x14ac:dyDescent="0.2">
      <c r="A236" s="163" t="s">
        <v>490</v>
      </c>
      <c r="B236" s="164">
        <v>3</v>
      </c>
      <c r="C236" s="164">
        <v>10</v>
      </c>
      <c r="D236" s="165">
        <v>310620234</v>
      </c>
      <c r="E236" s="166">
        <v>200</v>
      </c>
      <c r="F236" s="167">
        <v>2505</v>
      </c>
      <c r="G236" s="167">
        <v>2505</v>
      </c>
      <c r="H236" s="157">
        <f t="shared" si="6"/>
        <v>100</v>
      </c>
      <c r="I236" s="427">
        <f t="shared" si="7"/>
        <v>0</v>
      </c>
    </row>
    <row r="237" spans="1:9" x14ac:dyDescent="0.2">
      <c r="A237" s="163" t="s">
        <v>533</v>
      </c>
      <c r="B237" s="164">
        <v>3</v>
      </c>
      <c r="C237" s="164">
        <v>10</v>
      </c>
      <c r="D237" s="165">
        <v>320000000</v>
      </c>
      <c r="E237" s="166"/>
      <c r="F237" s="167">
        <v>8474.9</v>
      </c>
      <c r="G237" s="167">
        <v>8432.6</v>
      </c>
      <c r="H237" s="157">
        <f t="shared" si="6"/>
        <v>99.500879066419671</v>
      </c>
      <c r="I237" s="427">
        <f t="shared" si="7"/>
        <v>42.299999999999272</v>
      </c>
    </row>
    <row r="238" spans="1:9" x14ac:dyDescent="0.2">
      <c r="A238" s="163" t="s">
        <v>534</v>
      </c>
      <c r="B238" s="164">
        <v>3</v>
      </c>
      <c r="C238" s="164">
        <v>10</v>
      </c>
      <c r="D238" s="165">
        <v>320100000</v>
      </c>
      <c r="E238" s="166"/>
      <c r="F238" s="167">
        <v>8298.7999999999993</v>
      </c>
      <c r="G238" s="167">
        <v>8256.5</v>
      </c>
      <c r="H238" s="157">
        <f t="shared" si="6"/>
        <v>99.49028775244615</v>
      </c>
      <c r="I238" s="427">
        <f t="shared" si="7"/>
        <v>42.299999999999272</v>
      </c>
    </row>
    <row r="239" spans="1:9" x14ac:dyDescent="0.2">
      <c r="A239" s="163" t="s">
        <v>535</v>
      </c>
      <c r="B239" s="164">
        <v>3</v>
      </c>
      <c r="C239" s="164">
        <v>10</v>
      </c>
      <c r="D239" s="165">
        <v>320120210</v>
      </c>
      <c r="E239" s="166"/>
      <c r="F239" s="167">
        <v>313</v>
      </c>
      <c r="G239" s="167">
        <v>312.89999999999998</v>
      </c>
      <c r="H239" s="157">
        <f t="shared" si="6"/>
        <v>99.968051118210852</v>
      </c>
      <c r="I239" s="427">
        <f t="shared" si="7"/>
        <v>0.10000000000002274</v>
      </c>
    </row>
    <row r="240" spans="1:9" x14ac:dyDescent="0.2">
      <c r="A240" s="163" t="s">
        <v>490</v>
      </c>
      <c r="B240" s="164">
        <v>3</v>
      </c>
      <c r="C240" s="164">
        <v>10</v>
      </c>
      <c r="D240" s="165">
        <v>320120210</v>
      </c>
      <c r="E240" s="166">
        <v>200</v>
      </c>
      <c r="F240" s="167">
        <v>313</v>
      </c>
      <c r="G240" s="167">
        <v>312.89999999999998</v>
      </c>
      <c r="H240" s="157">
        <f t="shared" si="6"/>
        <v>99.968051118210852</v>
      </c>
      <c r="I240" s="427">
        <f t="shared" si="7"/>
        <v>0.10000000000002274</v>
      </c>
    </row>
    <row r="241" spans="1:9" x14ac:dyDescent="0.2">
      <c r="A241" s="163" t="s">
        <v>536</v>
      </c>
      <c r="B241" s="164">
        <v>3</v>
      </c>
      <c r="C241" s="164">
        <v>10</v>
      </c>
      <c r="D241" s="165">
        <v>320120235</v>
      </c>
      <c r="E241" s="166"/>
      <c r="F241" s="167">
        <v>7985.8</v>
      </c>
      <c r="G241" s="167">
        <v>7943.6</v>
      </c>
      <c r="H241" s="157">
        <f t="shared" si="6"/>
        <v>99.471562022590092</v>
      </c>
      <c r="I241" s="427">
        <f t="shared" si="7"/>
        <v>42.199999999999818</v>
      </c>
    </row>
    <row r="242" spans="1:9" x14ac:dyDescent="0.2">
      <c r="A242" s="163" t="s">
        <v>490</v>
      </c>
      <c r="B242" s="164">
        <v>3</v>
      </c>
      <c r="C242" s="164">
        <v>10</v>
      </c>
      <c r="D242" s="165">
        <v>320120235</v>
      </c>
      <c r="E242" s="166">
        <v>200</v>
      </c>
      <c r="F242" s="167">
        <v>7985.8</v>
      </c>
      <c r="G242" s="167">
        <v>7943.6</v>
      </c>
      <c r="H242" s="157">
        <f t="shared" si="6"/>
        <v>99.471562022590092</v>
      </c>
      <c r="I242" s="427">
        <f t="shared" si="7"/>
        <v>42.199999999999818</v>
      </c>
    </row>
    <row r="243" spans="1:9" ht="22.5" x14ac:dyDescent="0.2">
      <c r="A243" s="163" t="s">
        <v>537</v>
      </c>
      <c r="B243" s="164">
        <v>3</v>
      </c>
      <c r="C243" s="164">
        <v>10</v>
      </c>
      <c r="D243" s="165">
        <v>320200000</v>
      </c>
      <c r="E243" s="166"/>
      <c r="F243" s="167">
        <v>176.1</v>
      </c>
      <c r="G243" s="167">
        <v>176.1</v>
      </c>
      <c r="H243" s="157">
        <f t="shared" si="6"/>
        <v>100</v>
      </c>
      <c r="I243" s="427">
        <f t="shared" si="7"/>
        <v>0</v>
      </c>
    </row>
    <row r="244" spans="1:9" x14ac:dyDescent="0.2">
      <c r="A244" s="163" t="s">
        <v>538</v>
      </c>
      <c r="B244" s="164">
        <v>3</v>
      </c>
      <c r="C244" s="164">
        <v>10</v>
      </c>
      <c r="D244" s="165">
        <v>320220222</v>
      </c>
      <c r="E244" s="166"/>
      <c r="F244" s="167">
        <v>176.1</v>
      </c>
      <c r="G244" s="167">
        <v>176.1</v>
      </c>
      <c r="H244" s="157">
        <f t="shared" si="6"/>
        <v>100</v>
      </c>
      <c r="I244" s="427">
        <f t="shared" si="7"/>
        <v>0</v>
      </c>
    </row>
    <row r="245" spans="1:9" x14ac:dyDescent="0.2">
      <c r="A245" s="163" t="s">
        <v>490</v>
      </c>
      <c r="B245" s="164">
        <v>3</v>
      </c>
      <c r="C245" s="164">
        <v>10</v>
      </c>
      <c r="D245" s="165">
        <v>320220222</v>
      </c>
      <c r="E245" s="166">
        <v>200</v>
      </c>
      <c r="F245" s="167">
        <v>176.1</v>
      </c>
      <c r="G245" s="167">
        <v>176.1</v>
      </c>
      <c r="H245" s="157">
        <f t="shared" si="6"/>
        <v>100</v>
      </c>
      <c r="I245" s="427">
        <f t="shared" si="7"/>
        <v>0</v>
      </c>
    </row>
    <row r="246" spans="1:9" ht="22.5" x14ac:dyDescent="0.2">
      <c r="A246" s="163" t="s">
        <v>1476</v>
      </c>
      <c r="B246" s="164">
        <v>3</v>
      </c>
      <c r="C246" s="164">
        <v>10</v>
      </c>
      <c r="D246" s="165">
        <v>330000000</v>
      </c>
      <c r="E246" s="166"/>
      <c r="F246" s="167">
        <v>40493.5</v>
      </c>
      <c r="G246" s="167">
        <v>40493.5</v>
      </c>
      <c r="H246" s="157">
        <f t="shared" si="6"/>
        <v>100</v>
      </c>
      <c r="I246" s="427">
        <f t="shared" si="7"/>
        <v>0</v>
      </c>
    </row>
    <row r="247" spans="1:9" x14ac:dyDescent="0.2">
      <c r="A247" s="163" t="s">
        <v>539</v>
      </c>
      <c r="B247" s="164">
        <v>3</v>
      </c>
      <c r="C247" s="164">
        <v>10</v>
      </c>
      <c r="D247" s="165">
        <v>330200000</v>
      </c>
      <c r="E247" s="166"/>
      <c r="F247" s="167">
        <v>38772.6</v>
      </c>
      <c r="G247" s="167">
        <v>38772.6</v>
      </c>
      <c r="H247" s="157">
        <f t="shared" si="6"/>
        <v>100</v>
      </c>
      <c r="I247" s="427">
        <f t="shared" si="7"/>
        <v>0</v>
      </c>
    </row>
    <row r="248" spans="1:9" ht="22.5" x14ac:dyDescent="0.2">
      <c r="A248" s="163" t="s">
        <v>540</v>
      </c>
      <c r="B248" s="164">
        <v>3</v>
      </c>
      <c r="C248" s="164">
        <v>10</v>
      </c>
      <c r="D248" s="165">
        <v>330220201</v>
      </c>
      <c r="E248" s="166"/>
      <c r="F248" s="167">
        <v>38772.6</v>
      </c>
      <c r="G248" s="167">
        <v>38772.6</v>
      </c>
      <c r="H248" s="157">
        <f t="shared" si="6"/>
        <v>100</v>
      </c>
      <c r="I248" s="427">
        <f t="shared" si="7"/>
        <v>0</v>
      </c>
    </row>
    <row r="249" spans="1:9" x14ac:dyDescent="0.2">
      <c r="A249" s="163" t="s">
        <v>490</v>
      </c>
      <c r="B249" s="164">
        <v>3</v>
      </c>
      <c r="C249" s="164">
        <v>10</v>
      </c>
      <c r="D249" s="165">
        <v>330220201</v>
      </c>
      <c r="E249" s="166">
        <v>200</v>
      </c>
      <c r="F249" s="167">
        <v>38772.6</v>
      </c>
      <c r="G249" s="167">
        <v>38772.6</v>
      </c>
      <c r="H249" s="157">
        <f t="shared" si="6"/>
        <v>100</v>
      </c>
      <c r="I249" s="427">
        <f t="shared" si="7"/>
        <v>0</v>
      </c>
    </row>
    <row r="250" spans="1:9" ht="22.5" x14ac:dyDescent="0.2">
      <c r="A250" s="163" t="s">
        <v>541</v>
      </c>
      <c r="B250" s="164">
        <v>3</v>
      </c>
      <c r="C250" s="164">
        <v>10</v>
      </c>
      <c r="D250" s="165">
        <v>330300000</v>
      </c>
      <c r="E250" s="166"/>
      <c r="F250" s="167">
        <v>1720.9</v>
      </c>
      <c r="G250" s="167">
        <v>1720.9</v>
      </c>
      <c r="H250" s="157">
        <f t="shared" si="6"/>
        <v>100</v>
      </c>
      <c r="I250" s="427">
        <f t="shared" si="7"/>
        <v>0</v>
      </c>
    </row>
    <row r="251" spans="1:9" x14ac:dyDescent="0.2">
      <c r="A251" s="163" t="s">
        <v>542</v>
      </c>
      <c r="B251" s="164">
        <v>3</v>
      </c>
      <c r="C251" s="164">
        <v>10</v>
      </c>
      <c r="D251" s="165">
        <v>330320202</v>
      </c>
      <c r="E251" s="166"/>
      <c r="F251" s="167">
        <v>1720.9</v>
      </c>
      <c r="G251" s="167">
        <v>1720.9</v>
      </c>
      <c r="H251" s="157">
        <f t="shared" si="6"/>
        <v>100</v>
      </c>
      <c r="I251" s="427">
        <f t="shared" si="7"/>
        <v>0</v>
      </c>
    </row>
    <row r="252" spans="1:9" x14ac:dyDescent="0.2">
      <c r="A252" s="163" t="s">
        <v>490</v>
      </c>
      <c r="B252" s="164">
        <v>3</v>
      </c>
      <c r="C252" s="164">
        <v>10</v>
      </c>
      <c r="D252" s="165">
        <v>330320202</v>
      </c>
      <c r="E252" s="166">
        <v>200</v>
      </c>
      <c r="F252" s="167">
        <v>1720.9</v>
      </c>
      <c r="G252" s="167">
        <v>1720.9</v>
      </c>
      <c r="H252" s="157">
        <f t="shared" si="6"/>
        <v>100</v>
      </c>
      <c r="I252" s="427">
        <f t="shared" si="7"/>
        <v>0</v>
      </c>
    </row>
    <row r="253" spans="1:9" x14ac:dyDescent="0.2">
      <c r="A253" s="163" t="s">
        <v>543</v>
      </c>
      <c r="B253" s="164">
        <v>3</v>
      </c>
      <c r="C253" s="164">
        <v>10</v>
      </c>
      <c r="D253" s="165">
        <v>340000000</v>
      </c>
      <c r="E253" s="166"/>
      <c r="F253" s="167">
        <v>104.3</v>
      </c>
      <c r="G253" s="167">
        <v>104.3</v>
      </c>
      <c r="H253" s="157">
        <f t="shared" si="6"/>
        <v>100</v>
      </c>
      <c r="I253" s="427">
        <f t="shared" si="7"/>
        <v>0</v>
      </c>
    </row>
    <row r="254" spans="1:9" ht="22.5" x14ac:dyDescent="0.2">
      <c r="A254" s="163" t="s">
        <v>544</v>
      </c>
      <c r="B254" s="164">
        <v>3</v>
      </c>
      <c r="C254" s="164">
        <v>10</v>
      </c>
      <c r="D254" s="165">
        <v>340100000</v>
      </c>
      <c r="E254" s="166"/>
      <c r="F254" s="167">
        <v>104.3</v>
      </c>
      <c r="G254" s="167">
        <v>104.3</v>
      </c>
      <c r="H254" s="157">
        <f t="shared" si="6"/>
        <v>100</v>
      </c>
      <c r="I254" s="427">
        <f t="shared" si="7"/>
        <v>0</v>
      </c>
    </row>
    <row r="255" spans="1:9" ht="22.5" x14ac:dyDescent="0.2">
      <c r="A255" s="163" t="s">
        <v>545</v>
      </c>
      <c r="B255" s="164">
        <v>3</v>
      </c>
      <c r="C255" s="164">
        <v>10</v>
      </c>
      <c r="D255" s="165">
        <v>340120203</v>
      </c>
      <c r="E255" s="166"/>
      <c r="F255" s="167">
        <v>104.3</v>
      </c>
      <c r="G255" s="167">
        <v>104.3</v>
      </c>
      <c r="H255" s="157">
        <f t="shared" si="6"/>
        <v>100</v>
      </c>
      <c r="I255" s="427">
        <f t="shared" si="7"/>
        <v>0</v>
      </c>
    </row>
    <row r="256" spans="1:9" x14ac:dyDescent="0.2">
      <c r="A256" s="163" t="s">
        <v>490</v>
      </c>
      <c r="B256" s="164">
        <v>3</v>
      </c>
      <c r="C256" s="164">
        <v>10</v>
      </c>
      <c r="D256" s="165">
        <v>340120203</v>
      </c>
      <c r="E256" s="166">
        <v>200</v>
      </c>
      <c r="F256" s="167">
        <v>104.3</v>
      </c>
      <c r="G256" s="167">
        <v>104.3</v>
      </c>
      <c r="H256" s="157">
        <f t="shared" si="6"/>
        <v>100</v>
      </c>
      <c r="I256" s="427">
        <f t="shared" si="7"/>
        <v>0</v>
      </c>
    </row>
    <row r="257" spans="1:9" ht="22.5" x14ac:dyDescent="0.2">
      <c r="A257" s="163" t="s">
        <v>1477</v>
      </c>
      <c r="B257" s="164">
        <v>3</v>
      </c>
      <c r="C257" s="164">
        <v>10</v>
      </c>
      <c r="D257" s="165">
        <v>360000000</v>
      </c>
      <c r="E257" s="166"/>
      <c r="F257" s="167">
        <v>240</v>
      </c>
      <c r="G257" s="167">
        <v>240</v>
      </c>
      <c r="H257" s="157">
        <f t="shared" si="6"/>
        <v>100</v>
      </c>
      <c r="I257" s="427">
        <f t="shared" si="7"/>
        <v>0</v>
      </c>
    </row>
    <row r="258" spans="1:9" ht="22.5" x14ac:dyDescent="0.2">
      <c r="A258" s="163" t="s">
        <v>546</v>
      </c>
      <c r="B258" s="164">
        <v>3</v>
      </c>
      <c r="C258" s="164">
        <v>10</v>
      </c>
      <c r="D258" s="165">
        <v>360200000</v>
      </c>
      <c r="E258" s="166"/>
      <c r="F258" s="167">
        <v>240</v>
      </c>
      <c r="G258" s="167">
        <v>240</v>
      </c>
      <c r="H258" s="157">
        <f t="shared" si="6"/>
        <v>100</v>
      </c>
      <c r="I258" s="427">
        <f t="shared" si="7"/>
        <v>0</v>
      </c>
    </row>
    <row r="259" spans="1:9" ht="22.5" x14ac:dyDescent="0.2">
      <c r="A259" s="163" t="s">
        <v>1478</v>
      </c>
      <c r="B259" s="164">
        <v>3</v>
      </c>
      <c r="C259" s="164">
        <v>10</v>
      </c>
      <c r="D259" s="165">
        <v>360220204</v>
      </c>
      <c r="E259" s="166"/>
      <c r="F259" s="167">
        <v>240</v>
      </c>
      <c r="G259" s="167">
        <v>240</v>
      </c>
      <c r="H259" s="157">
        <f t="shared" si="6"/>
        <v>100</v>
      </c>
      <c r="I259" s="427">
        <f t="shared" si="7"/>
        <v>0</v>
      </c>
    </row>
    <row r="260" spans="1:9" x14ac:dyDescent="0.2">
      <c r="A260" s="163" t="s">
        <v>490</v>
      </c>
      <c r="B260" s="164">
        <v>3</v>
      </c>
      <c r="C260" s="164">
        <v>10</v>
      </c>
      <c r="D260" s="165">
        <v>360220204</v>
      </c>
      <c r="E260" s="166">
        <v>200</v>
      </c>
      <c r="F260" s="167">
        <v>240</v>
      </c>
      <c r="G260" s="167">
        <v>240</v>
      </c>
      <c r="H260" s="157">
        <f t="shared" si="6"/>
        <v>100</v>
      </c>
      <c r="I260" s="427">
        <f t="shared" si="7"/>
        <v>0</v>
      </c>
    </row>
    <row r="261" spans="1:9" x14ac:dyDescent="0.2">
      <c r="A261" s="163" t="s">
        <v>525</v>
      </c>
      <c r="B261" s="164">
        <v>3</v>
      </c>
      <c r="C261" s="164">
        <v>10</v>
      </c>
      <c r="D261" s="165">
        <v>7700000000</v>
      </c>
      <c r="E261" s="166"/>
      <c r="F261" s="167">
        <v>71143.100000000006</v>
      </c>
      <c r="G261" s="167">
        <v>69474.3</v>
      </c>
      <c r="H261" s="157">
        <f t="shared" si="6"/>
        <v>97.654305196146922</v>
      </c>
      <c r="I261" s="427">
        <f t="shared" si="7"/>
        <v>1668.8000000000029</v>
      </c>
    </row>
    <row r="262" spans="1:9" ht="22.5" x14ac:dyDescent="0.2">
      <c r="A262" s="163" t="s">
        <v>547</v>
      </c>
      <c r="B262" s="164">
        <v>3</v>
      </c>
      <c r="C262" s="164">
        <v>10</v>
      </c>
      <c r="D262" s="165">
        <v>7700020020</v>
      </c>
      <c r="E262" s="166"/>
      <c r="F262" s="167">
        <v>31894.1</v>
      </c>
      <c r="G262" s="167">
        <v>30519.4</v>
      </c>
      <c r="H262" s="157">
        <f t="shared" si="6"/>
        <v>95.689798426668261</v>
      </c>
      <c r="I262" s="427">
        <f t="shared" si="7"/>
        <v>1374.6999999999971</v>
      </c>
    </row>
    <row r="263" spans="1:9" ht="33.75" x14ac:dyDescent="0.2">
      <c r="A263" s="163" t="s">
        <v>486</v>
      </c>
      <c r="B263" s="164">
        <v>3</v>
      </c>
      <c r="C263" s="164">
        <v>10</v>
      </c>
      <c r="D263" s="165">
        <v>7700020020</v>
      </c>
      <c r="E263" s="166">
        <v>100</v>
      </c>
      <c r="F263" s="167">
        <v>23881.8</v>
      </c>
      <c r="G263" s="167">
        <v>23127.3</v>
      </c>
      <c r="H263" s="157">
        <f t="shared" si="6"/>
        <v>96.840690400221092</v>
      </c>
      <c r="I263" s="427">
        <f t="shared" si="7"/>
        <v>754.5</v>
      </c>
    </row>
    <row r="264" spans="1:9" x14ac:dyDescent="0.2">
      <c r="A264" s="163" t="s">
        <v>490</v>
      </c>
      <c r="B264" s="164">
        <v>3</v>
      </c>
      <c r="C264" s="164">
        <v>10</v>
      </c>
      <c r="D264" s="165">
        <v>7700020020</v>
      </c>
      <c r="E264" s="166">
        <v>200</v>
      </c>
      <c r="F264" s="167">
        <v>7508.5</v>
      </c>
      <c r="G264" s="167">
        <v>6935.4</v>
      </c>
      <c r="H264" s="157">
        <f t="shared" si="6"/>
        <v>92.367317040687212</v>
      </c>
      <c r="I264" s="427">
        <f t="shared" si="7"/>
        <v>573.10000000000036</v>
      </c>
    </row>
    <row r="265" spans="1:9" x14ac:dyDescent="0.2">
      <c r="A265" s="163" t="s">
        <v>494</v>
      </c>
      <c r="B265" s="164">
        <v>3</v>
      </c>
      <c r="C265" s="164">
        <v>10</v>
      </c>
      <c r="D265" s="165">
        <v>7700020020</v>
      </c>
      <c r="E265" s="166">
        <v>800</v>
      </c>
      <c r="F265" s="167">
        <v>503.8</v>
      </c>
      <c r="G265" s="167">
        <v>456.7</v>
      </c>
      <c r="H265" s="157">
        <f t="shared" si="6"/>
        <v>90.651052004763784</v>
      </c>
      <c r="I265" s="427">
        <f t="shared" si="7"/>
        <v>47.100000000000023</v>
      </c>
    </row>
    <row r="266" spans="1:9" ht="33.75" x14ac:dyDescent="0.2">
      <c r="A266" s="163" t="s">
        <v>548</v>
      </c>
      <c r="B266" s="164">
        <v>3</v>
      </c>
      <c r="C266" s="164">
        <v>10</v>
      </c>
      <c r="D266" s="165">
        <v>7700020030</v>
      </c>
      <c r="E266" s="166"/>
      <c r="F266" s="167">
        <v>39219</v>
      </c>
      <c r="G266" s="167">
        <v>38924.9</v>
      </c>
      <c r="H266" s="157">
        <f t="shared" si="6"/>
        <v>99.25010836584309</v>
      </c>
      <c r="I266" s="427">
        <f t="shared" si="7"/>
        <v>294.09999999999854</v>
      </c>
    </row>
    <row r="267" spans="1:9" ht="22.5" x14ac:dyDescent="0.2">
      <c r="A267" s="163" t="s">
        <v>507</v>
      </c>
      <c r="B267" s="164">
        <v>3</v>
      </c>
      <c r="C267" s="164">
        <v>10</v>
      </c>
      <c r="D267" s="165">
        <v>7700020030</v>
      </c>
      <c r="E267" s="166">
        <v>600</v>
      </c>
      <c r="F267" s="167">
        <v>39219</v>
      </c>
      <c r="G267" s="167">
        <v>38924.9</v>
      </c>
      <c r="H267" s="157">
        <f t="shared" si="6"/>
        <v>99.25010836584309</v>
      </c>
      <c r="I267" s="427">
        <f t="shared" si="7"/>
        <v>294.09999999999854</v>
      </c>
    </row>
    <row r="268" spans="1:9" ht="22.5" x14ac:dyDescent="0.2">
      <c r="A268" s="163" t="s">
        <v>1152</v>
      </c>
      <c r="B268" s="164">
        <v>3</v>
      </c>
      <c r="C268" s="164">
        <v>10</v>
      </c>
      <c r="D268" s="165">
        <v>7700055490</v>
      </c>
      <c r="E268" s="166"/>
      <c r="F268" s="167">
        <v>30</v>
      </c>
      <c r="G268" s="167">
        <v>30</v>
      </c>
      <c r="H268" s="157">
        <f t="shared" si="6"/>
        <v>100</v>
      </c>
      <c r="I268" s="427">
        <f t="shared" si="7"/>
        <v>0</v>
      </c>
    </row>
    <row r="269" spans="1:9" ht="22.5" x14ac:dyDescent="0.2">
      <c r="A269" s="163" t="s">
        <v>507</v>
      </c>
      <c r="B269" s="164">
        <v>3</v>
      </c>
      <c r="C269" s="164">
        <v>10</v>
      </c>
      <c r="D269" s="165">
        <v>7700055490</v>
      </c>
      <c r="E269" s="166">
        <v>600</v>
      </c>
      <c r="F269" s="167">
        <v>30</v>
      </c>
      <c r="G269" s="167">
        <v>30</v>
      </c>
      <c r="H269" s="157">
        <f t="shared" si="6"/>
        <v>100</v>
      </c>
      <c r="I269" s="427">
        <f t="shared" si="7"/>
        <v>0</v>
      </c>
    </row>
    <row r="270" spans="1:9" x14ac:dyDescent="0.2">
      <c r="A270" s="163" t="s">
        <v>487</v>
      </c>
      <c r="B270" s="164">
        <v>3</v>
      </c>
      <c r="C270" s="164">
        <v>10</v>
      </c>
      <c r="D270" s="165">
        <v>8900000000</v>
      </c>
      <c r="E270" s="166"/>
      <c r="F270" s="167">
        <v>8119.5</v>
      </c>
      <c r="G270" s="167">
        <v>7379.2</v>
      </c>
      <c r="H270" s="157">
        <f t="shared" si="6"/>
        <v>90.88244350021553</v>
      </c>
      <c r="I270" s="427">
        <f t="shared" si="7"/>
        <v>740.30000000000018</v>
      </c>
    </row>
    <row r="271" spans="1:9" x14ac:dyDescent="0.2">
      <c r="A271" s="163" t="s">
        <v>487</v>
      </c>
      <c r="B271" s="164">
        <v>3</v>
      </c>
      <c r="C271" s="164">
        <v>10</v>
      </c>
      <c r="D271" s="165">
        <v>8900000110</v>
      </c>
      <c r="E271" s="166"/>
      <c r="F271" s="167">
        <v>7698.9</v>
      </c>
      <c r="G271" s="167">
        <v>6958.6</v>
      </c>
      <c r="H271" s="157">
        <f t="shared" ref="H271:H334" si="8">+G271/F271*100</f>
        <v>90.384340620088594</v>
      </c>
      <c r="I271" s="427">
        <f t="shared" ref="I271:I334" si="9">F271-G271</f>
        <v>740.29999999999927</v>
      </c>
    </row>
    <row r="272" spans="1:9" ht="33.75" x14ac:dyDescent="0.2">
      <c r="A272" s="163" t="s">
        <v>486</v>
      </c>
      <c r="B272" s="164">
        <v>3</v>
      </c>
      <c r="C272" s="164">
        <v>10</v>
      </c>
      <c r="D272" s="165">
        <v>8900000110</v>
      </c>
      <c r="E272" s="166">
        <v>100</v>
      </c>
      <c r="F272" s="167">
        <v>7698.9</v>
      </c>
      <c r="G272" s="167">
        <v>6958.6</v>
      </c>
      <c r="H272" s="157">
        <f t="shared" si="8"/>
        <v>90.384340620088594</v>
      </c>
      <c r="I272" s="427">
        <f t="shared" si="9"/>
        <v>740.29999999999927</v>
      </c>
    </row>
    <row r="273" spans="1:9" x14ac:dyDescent="0.2">
      <c r="A273" s="163" t="s">
        <v>487</v>
      </c>
      <c r="B273" s="164">
        <v>3</v>
      </c>
      <c r="C273" s="164">
        <v>10</v>
      </c>
      <c r="D273" s="165">
        <v>8900000190</v>
      </c>
      <c r="E273" s="166"/>
      <c r="F273" s="167">
        <v>50.6</v>
      </c>
      <c r="G273" s="167">
        <v>50.6</v>
      </c>
      <c r="H273" s="157">
        <f t="shared" si="8"/>
        <v>100</v>
      </c>
      <c r="I273" s="427">
        <f t="shared" si="9"/>
        <v>0</v>
      </c>
    </row>
    <row r="274" spans="1:9" x14ac:dyDescent="0.2">
      <c r="A274" s="163" t="s">
        <v>490</v>
      </c>
      <c r="B274" s="164">
        <v>3</v>
      </c>
      <c r="C274" s="164">
        <v>10</v>
      </c>
      <c r="D274" s="165">
        <v>8900000190</v>
      </c>
      <c r="E274" s="166">
        <v>200</v>
      </c>
      <c r="F274" s="167">
        <v>50.6</v>
      </c>
      <c r="G274" s="167">
        <v>50.6</v>
      </c>
      <c r="H274" s="157">
        <f t="shared" si="8"/>
        <v>100</v>
      </c>
      <c r="I274" s="427">
        <f t="shared" si="9"/>
        <v>0</v>
      </c>
    </row>
    <row r="275" spans="1:9" ht="22.5" x14ac:dyDescent="0.2">
      <c r="A275" s="163" t="s">
        <v>1152</v>
      </c>
      <c r="B275" s="164">
        <v>3</v>
      </c>
      <c r="C275" s="164">
        <v>10</v>
      </c>
      <c r="D275" s="165">
        <v>8900055490</v>
      </c>
      <c r="E275" s="166"/>
      <c r="F275" s="167">
        <v>370</v>
      </c>
      <c r="G275" s="167">
        <v>370</v>
      </c>
      <c r="H275" s="157">
        <f t="shared" si="8"/>
        <v>100</v>
      </c>
      <c r="I275" s="427">
        <f t="shared" si="9"/>
        <v>0</v>
      </c>
    </row>
    <row r="276" spans="1:9" ht="33.75" x14ac:dyDescent="0.2">
      <c r="A276" s="163" t="s">
        <v>486</v>
      </c>
      <c r="B276" s="164">
        <v>3</v>
      </c>
      <c r="C276" s="164">
        <v>10</v>
      </c>
      <c r="D276" s="165">
        <v>8900055490</v>
      </c>
      <c r="E276" s="166">
        <v>100</v>
      </c>
      <c r="F276" s="167">
        <v>370</v>
      </c>
      <c r="G276" s="167">
        <v>370</v>
      </c>
      <c r="H276" s="157">
        <f t="shared" si="8"/>
        <v>100</v>
      </c>
      <c r="I276" s="427">
        <f t="shared" si="9"/>
        <v>0</v>
      </c>
    </row>
    <row r="277" spans="1:9" x14ac:dyDescent="0.2">
      <c r="A277" s="158" t="s">
        <v>549</v>
      </c>
      <c r="B277" s="159">
        <v>3</v>
      </c>
      <c r="C277" s="159">
        <v>11</v>
      </c>
      <c r="D277" s="160"/>
      <c r="E277" s="161"/>
      <c r="F277" s="162">
        <v>90</v>
      </c>
      <c r="G277" s="162">
        <v>20</v>
      </c>
      <c r="H277" s="151">
        <f t="shared" si="8"/>
        <v>22.222222222222221</v>
      </c>
      <c r="I277" s="427">
        <f t="shared" si="9"/>
        <v>70</v>
      </c>
    </row>
    <row r="278" spans="1:9" ht="22.5" x14ac:dyDescent="0.2">
      <c r="A278" s="163" t="s">
        <v>550</v>
      </c>
      <c r="B278" s="164">
        <v>3</v>
      </c>
      <c r="C278" s="164">
        <v>11</v>
      </c>
      <c r="D278" s="165">
        <v>1000000000</v>
      </c>
      <c r="E278" s="166"/>
      <c r="F278" s="167">
        <v>90</v>
      </c>
      <c r="G278" s="167">
        <v>20</v>
      </c>
      <c r="H278" s="157">
        <f t="shared" si="8"/>
        <v>22.222222222222221</v>
      </c>
      <c r="I278" s="427">
        <f t="shared" si="9"/>
        <v>70</v>
      </c>
    </row>
    <row r="279" spans="1:9" x14ac:dyDescent="0.2">
      <c r="A279" s="163" t="s">
        <v>551</v>
      </c>
      <c r="B279" s="164">
        <v>3</v>
      </c>
      <c r="C279" s="164">
        <v>11</v>
      </c>
      <c r="D279" s="165">
        <v>1000100000</v>
      </c>
      <c r="E279" s="166"/>
      <c r="F279" s="167">
        <v>15</v>
      </c>
      <c r="G279" s="167">
        <v>0</v>
      </c>
      <c r="H279" s="157">
        <f t="shared" si="8"/>
        <v>0</v>
      </c>
      <c r="I279" s="427">
        <f t="shared" si="9"/>
        <v>15</v>
      </c>
    </row>
    <row r="280" spans="1:9" ht="33.75" x14ac:dyDescent="0.2">
      <c r="A280" s="163" t="s">
        <v>1479</v>
      </c>
      <c r="B280" s="164">
        <v>3</v>
      </c>
      <c r="C280" s="164">
        <v>11</v>
      </c>
      <c r="D280" s="165" t="s">
        <v>552</v>
      </c>
      <c r="E280" s="166"/>
      <c r="F280" s="167">
        <v>15</v>
      </c>
      <c r="G280" s="167">
        <v>0</v>
      </c>
      <c r="H280" s="157">
        <f t="shared" si="8"/>
        <v>0</v>
      </c>
      <c r="I280" s="427">
        <f t="shared" si="9"/>
        <v>15</v>
      </c>
    </row>
    <row r="281" spans="1:9" x14ac:dyDescent="0.2">
      <c r="A281" s="163" t="s">
        <v>490</v>
      </c>
      <c r="B281" s="164">
        <v>3</v>
      </c>
      <c r="C281" s="164">
        <v>11</v>
      </c>
      <c r="D281" s="165" t="s">
        <v>552</v>
      </c>
      <c r="E281" s="166">
        <v>200</v>
      </c>
      <c r="F281" s="167">
        <v>15</v>
      </c>
      <c r="G281" s="167">
        <v>0</v>
      </c>
      <c r="H281" s="157">
        <f t="shared" si="8"/>
        <v>0</v>
      </c>
      <c r="I281" s="427">
        <f t="shared" si="9"/>
        <v>15</v>
      </c>
    </row>
    <row r="282" spans="1:9" ht="22.5" x14ac:dyDescent="0.2">
      <c r="A282" s="163" t="s">
        <v>553</v>
      </c>
      <c r="B282" s="164">
        <v>3</v>
      </c>
      <c r="C282" s="164">
        <v>11</v>
      </c>
      <c r="D282" s="165">
        <v>1000200000</v>
      </c>
      <c r="E282" s="166"/>
      <c r="F282" s="167">
        <v>15</v>
      </c>
      <c r="G282" s="167">
        <v>0</v>
      </c>
      <c r="H282" s="157">
        <f t="shared" si="8"/>
        <v>0</v>
      </c>
      <c r="I282" s="427">
        <f t="shared" si="9"/>
        <v>15</v>
      </c>
    </row>
    <row r="283" spans="1:9" ht="33.75" x14ac:dyDescent="0.2">
      <c r="A283" s="163" t="s">
        <v>1479</v>
      </c>
      <c r="B283" s="164">
        <v>3</v>
      </c>
      <c r="C283" s="164">
        <v>11</v>
      </c>
      <c r="D283" s="165" t="s">
        <v>554</v>
      </c>
      <c r="E283" s="166"/>
      <c r="F283" s="167">
        <v>15</v>
      </c>
      <c r="G283" s="167">
        <v>0</v>
      </c>
      <c r="H283" s="157">
        <f t="shared" si="8"/>
        <v>0</v>
      </c>
      <c r="I283" s="427">
        <f t="shared" si="9"/>
        <v>15</v>
      </c>
    </row>
    <row r="284" spans="1:9" x14ac:dyDescent="0.2">
      <c r="A284" s="163" t="s">
        <v>490</v>
      </c>
      <c r="B284" s="164">
        <v>3</v>
      </c>
      <c r="C284" s="164">
        <v>11</v>
      </c>
      <c r="D284" s="165" t="s">
        <v>554</v>
      </c>
      <c r="E284" s="166">
        <v>200</v>
      </c>
      <c r="F284" s="167">
        <v>15</v>
      </c>
      <c r="G284" s="167">
        <v>0</v>
      </c>
      <c r="H284" s="157">
        <f t="shared" si="8"/>
        <v>0</v>
      </c>
      <c r="I284" s="427">
        <f t="shared" si="9"/>
        <v>15</v>
      </c>
    </row>
    <row r="285" spans="1:9" ht="33.75" x14ac:dyDescent="0.2">
      <c r="A285" s="163" t="s">
        <v>555</v>
      </c>
      <c r="B285" s="164">
        <v>3</v>
      </c>
      <c r="C285" s="164">
        <v>11</v>
      </c>
      <c r="D285" s="165">
        <v>1000600000</v>
      </c>
      <c r="E285" s="166"/>
      <c r="F285" s="167">
        <v>60</v>
      </c>
      <c r="G285" s="167">
        <v>20</v>
      </c>
      <c r="H285" s="157">
        <f t="shared" si="8"/>
        <v>33.333333333333329</v>
      </c>
      <c r="I285" s="427">
        <f t="shared" si="9"/>
        <v>40</v>
      </c>
    </row>
    <row r="286" spans="1:9" ht="33.75" x14ac:dyDescent="0.2">
      <c r="A286" s="163" t="s">
        <v>1479</v>
      </c>
      <c r="B286" s="164">
        <v>3</v>
      </c>
      <c r="C286" s="164">
        <v>11</v>
      </c>
      <c r="D286" s="165" t="s">
        <v>556</v>
      </c>
      <c r="E286" s="166"/>
      <c r="F286" s="167">
        <v>60</v>
      </c>
      <c r="G286" s="167">
        <v>20</v>
      </c>
      <c r="H286" s="157">
        <f t="shared" si="8"/>
        <v>33.333333333333329</v>
      </c>
      <c r="I286" s="427">
        <f t="shared" si="9"/>
        <v>40</v>
      </c>
    </row>
    <row r="287" spans="1:9" x14ac:dyDescent="0.2">
      <c r="A287" s="163" t="s">
        <v>501</v>
      </c>
      <c r="B287" s="164">
        <v>3</v>
      </c>
      <c r="C287" s="164">
        <v>11</v>
      </c>
      <c r="D287" s="165" t="s">
        <v>556</v>
      </c>
      <c r="E287" s="166">
        <v>300</v>
      </c>
      <c r="F287" s="167">
        <v>60</v>
      </c>
      <c r="G287" s="167">
        <v>20</v>
      </c>
      <c r="H287" s="157">
        <f t="shared" si="8"/>
        <v>33.333333333333329</v>
      </c>
      <c r="I287" s="427">
        <f t="shared" si="9"/>
        <v>40</v>
      </c>
    </row>
    <row r="288" spans="1:9" x14ac:dyDescent="0.2">
      <c r="A288" s="158" t="s">
        <v>557</v>
      </c>
      <c r="B288" s="159">
        <v>3</v>
      </c>
      <c r="C288" s="159">
        <v>14</v>
      </c>
      <c r="D288" s="160"/>
      <c r="E288" s="161"/>
      <c r="F288" s="162">
        <v>5831</v>
      </c>
      <c r="G288" s="162">
        <v>4594</v>
      </c>
      <c r="H288" s="151">
        <f t="shared" si="8"/>
        <v>78.785800034299442</v>
      </c>
      <c r="I288" s="427">
        <f t="shared" si="9"/>
        <v>1237</v>
      </c>
    </row>
    <row r="289" spans="1:9" ht="22.5" x14ac:dyDescent="0.2">
      <c r="A289" s="163" t="s">
        <v>558</v>
      </c>
      <c r="B289" s="164">
        <v>3</v>
      </c>
      <c r="C289" s="164">
        <v>14</v>
      </c>
      <c r="D289" s="165">
        <v>200000000</v>
      </c>
      <c r="E289" s="166"/>
      <c r="F289" s="167">
        <v>5204.8999999999996</v>
      </c>
      <c r="G289" s="167">
        <v>3970</v>
      </c>
      <c r="H289" s="157">
        <f t="shared" si="8"/>
        <v>76.274280005379552</v>
      </c>
      <c r="I289" s="427">
        <f t="shared" si="9"/>
        <v>1234.8999999999996</v>
      </c>
    </row>
    <row r="290" spans="1:9" x14ac:dyDescent="0.2">
      <c r="A290" s="163" t="s">
        <v>559</v>
      </c>
      <c r="B290" s="164">
        <v>3</v>
      </c>
      <c r="C290" s="164">
        <v>14</v>
      </c>
      <c r="D290" s="165">
        <v>200100000</v>
      </c>
      <c r="E290" s="166"/>
      <c r="F290" s="167">
        <v>2000</v>
      </c>
      <c r="G290" s="167">
        <v>1370.3</v>
      </c>
      <c r="H290" s="157">
        <f t="shared" si="8"/>
        <v>68.514999999999986</v>
      </c>
      <c r="I290" s="427">
        <f t="shared" si="9"/>
        <v>629.70000000000005</v>
      </c>
    </row>
    <row r="291" spans="1:9" ht="22.5" x14ac:dyDescent="0.2">
      <c r="A291" s="163" t="s">
        <v>560</v>
      </c>
      <c r="B291" s="164">
        <v>3</v>
      </c>
      <c r="C291" s="164">
        <v>14</v>
      </c>
      <c r="D291" s="165">
        <v>200103130</v>
      </c>
      <c r="E291" s="166"/>
      <c r="F291" s="167">
        <v>1000</v>
      </c>
      <c r="G291" s="167">
        <v>1000</v>
      </c>
      <c r="H291" s="157">
        <f t="shared" si="8"/>
        <v>100</v>
      </c>
      <c r="I291" s="427">
        <f t="shared" si="9"/>
        <v>0</v>
      </c>
    </row>
    <row r="292" spans="1:9" ht="33.75" x14ac:dyDescent="0.2">
      <c r="A292" s="163" t="s">
        <v>486</v>
      </c>
      <c r="B292" s="164">
        <v>3</v>
      </c>
      <c r="C292" s="164">
        <v>14</v>
      </c>
      <c r="D292" s="165">
        <v>200103130</v>
      </c>
      <c r="E292" s="166">
        <v>100</v>
      </c>
      <c r="F292" s="167">
        <v>1000</v>
      </c>
      <c r="G292" s="167">
        <v>1000</v>
      </c>
      <c r="H292" s="157">
        <f t="shared" si="8"/>
        <v>100</v>
      </c>
      <c r="I292" s="427">
        <f t="shared" si="9"/>
        <v>0</v>
      </c>
    </row>
    <row r="293" spans="1:9" ht="22.5" x14ac:dyDescent="0.2">
      <c r="A293" s="163" t="s">
        <v>561</v>
      </c>
      <c r="B293" s="164">
        <v>3</v>
      </c>
      <c r="C293" s="164">
        <v>14</v>
      </c>
      <c r="D293" s="165">
        <v>200103140</v>
      </c>
      <c r="E293" s="166"/>
      <c r="F293" s="167">
        <v>1000</v>
      </c>
      <c r="G293" s="167">
        <v>370.3</v>
      </c>
      <c r="H293" s="157">
        <f t="shared" si="8"/>
        <v>37.03</v>
      </c>
      <c r="I293" s="427">
        <f t="shared" si="9"/>
        <v>629.70000000000005</v>
      </c>
    </row>
    <row r="294" spans="1:9" x14ac:dyDescent="0.2">
      <c r="A294" s="163" t="s">
        <v>490</v>
      </c>
      <c r="B294" s="164">
        <v>3</v>
      </c>
      <c r="C294" s="164">
        <v>14</v>
      </c>
      <c r="D294" s="165">
        <v>200103140</v>
      </c>
      <c r="E294" s="166">
        <v>200</v>
      </c>
      <c r="F294" s="167">
        <v>1000</v>
      </c>
      <c r="G294" s="167">
        <v>370.3</v>
      </c>
      <c r="H294" s="157">
        <f t="shared" si="8"/>
        <v>37.03</v>
      </c>
      <c r="I294" s="427">
        <f t="shared" si="9"/>
        <v>629.70000000000005</v>
      </c>
    </row>
    <row r="295" spans="1:9" ht="22.5" x14ac:dyDescent="0.2">
      <c r="A295" s="163" t="s">
        <v>562</v>
      </c>
      <c r="B295" s="164">
        <v>3</v>
      </c>
      <c r="C295" s="164">
        <v>14</v>
      </c>
      <c r="D295" s="165">
        <v>200200000</v>
      </c>
      <c r="E295" s="166"/>
      <c r="F295" s="167">
        <v>300.2</v>
      </c>
      <c r="G295" s="167">
        <v>291.10000000000002</v>
      </c>
      <c r="H295" s="157">
        <f t="shared" si="8"/>
        <v>96.968687541638914</v>
      </c>
      <c r="I295" s="427">
        <f t="shared" si="9"/>
        <v>9.0999999999999659</v>
      </c>
    </row>
    <row r="296" spans="1:9" ht="22.5" x14ac:dyDescent="0.2">
      <c r="A296" s="163" t="s">
        <v>563</v>
      </c>
      <c r="B296" s="164">
        <v>3</v>
      </c>
      <c r="C296" s="164">
        <v>14</v>
      </c>
      <c r="D296" s="165">
        <v>200203160</v>
      </c>
      <c r="E296" s="166"/>
      <c r="F296" s="167">
        <v>300.2</v>
      </c>
      <c r="G296" s="167">
        <v>291.10000000000002</v>
      </c>
      <c r="H296" s="157">
        <f t="shared" si="8"/>
        <v>96.968687541638914</v>
      </c>
      <c r="I296" s="427">
        <f t="shared" si="9"/>
        <v>9.0999999999999659</v>
      </c>
    </row>
    <row r="297" spans="1:9" x14ac:dyDescent="0.2">
      <c r="A297" s="163" t="s">
        <v>501</v>
      </c>
      <c r="B297" s="164">
        <v>3</v>
      </c>
      <c r="C297" s="164">
        <v>14</v>
      </c>
      <c r="D297" s="165">
        <v>200203160</v>
      </c>
      <c r="E297" s="166">
        <v>300</v>
      </c>
      <c r="F297" s="167">
        <v>300.2</v>
      </c>
      <c r="G297" s="167">
        <v>291.10000000000002</v>
      </c>
      <c r="H297" s="157">
        <f t="shared" si="8"/>
        <v>96.968687541638914</v>
      </c>
      <c r="I297" s="427">
        <f t="shared" si="9"/>
        <v>9.0999999999999659</v>
      </c>
    </row>
    <row r="298" spans="1:9" x14ac:dyDescent="0.2">
      <c r="A298" s="163" t="s">
        <v>564</v>
      </c>
      <c r="B298" s="164">
        <v>3</v>
      </c>
      <c r="C298" s="164">
        <v>14</v>
      </c>
      <c r="D298" s="165">
        <v>200300000</v>
      </c>
      <c r="E298" s="166"/>
      <c r="F298" s="167">
        <v>2854.7</v>
      </c>
      <c r="G298" s="167">
        <v>2258.6</v>
      </c>
      <c r="H298" s="157">
        <f t="shared" si="8"/>
        <v>79.118646442708524</v>
      </c>
      <c r="I298" s="427">
        <f t="shared" si="9"/>
        <v>596.09999999999991</v>
      </c>
    </row>
    <row r="299" spans="1:9" x14ac:dyDescent="0.2">
      <c r="A299" s="163" t="s">
        <v>565</v>
      </c>
      <c r="B299" s="164">
        <v>3</v>
      </c>
      <c r="C299" s="164">
        <v>14</v>
      </c>
      <c r="D299" s="165">
        <v>200303100</v>
      </c>
      <c r="E299" s="166"/>
      <c r="F299" s="167">
        <v>2854.7</v>
      </c>
      <c r="G299" s="167">
        <v>2258.6</v>
      </c>
      <c r="H299" s="157">
        <f t="shared" si="8"/>
        <v>79.118646442708524</v>
      </c>
      <c r="I299" s="427">
        <f t="shared" si="9"/>
        <v>596.09999999999991</v>
      </c>
    </row>
    <row r="300" spans="1:9" x14ac:dyDescent="0.2">
      <c r="A300" s="163" t="s">
        <v>490</v>
      </c>
      <c r="B300" s="164">
        <v>3</v>
      </c>
      <c r="C300" s="164">
        <v>14</v>
      </c>
      <c r="D300" s="165">
        <v>200303100</v>
      </c>
      <c r="E300" s="166">
        <v>200</v>
      </c>
      <c r="F300" s="167">
        <v>2854.7</v>
      </c>
      <c r="G300" s="167">
        <v>2258.6</v>
      </c>
      <c r="H300" s="157">
        <f t="shared" si="8"/>
        <v>79.118646442708524</v>
      </c>
      <c r="I300" s="427">
        <f t="shared" si="9"/>
        <v>596.09999999999991</v>
      </c>
    </row>
    <row r="301" spans="1:9" ht="22.5" x14ac:dyDescent="0.2">
      <c r="A301" s="163" t="s">
        <v>566</v>
      </c>
      <c r="B301" s="164">
        <v>3</v>
      </c>
      <c r="C301" s="164">
        <v>14</v>
      </c>
      <c r="D301" s="165">
        <v>200700000</v>
      </c>
      <c r="E301" s="166"/>
      <c r="F301" s="167">
        <v>50</v>
      </c>
      <c r="G301" s="167">
        <v>50</v>
      </c>
      <c r="H301" s="157">
        <f t="shared" si="8"/>
        <v>100</v>
      </c>
      <c r="I301" s="427">
        <f t="shared" si="9"/>
        <v>0</v>
      </c>
    </row>
    <row r="302" spans="1:9" ht="33.75" x14ac:dyDescent="0.2">
      <c r="A302" s="163" t="s">
        <v>567</v>
      </c>
      <c r="B302" s="164">
        <v>3</v>
      </c>
      <c r="C302" s="164">
        <v>14</v>
      </c>
      <c r="D302" s="165">
        <v>200703230</v>
      </c>
      <c r="E302" s="166"/>
      <c r="F302" s="167">
        <v>50</v>
      </c>
      <c r="G302" s="167">
        <v>50</v>
      </c>
      <c r="H302" s="157">
        <f t="shared" si="8"/>
        <v>100</v>
      </c>
      <c r="I302" s="427">
        <f t="shared" si="9"/>
        <v>0</v>
      </c>
    </row>
    <row r="303" spans="1:9" x14ac:dyDescent="0.2">
      <c r="A303" s="163" t="s">
        <v>490</v>
      </c>
      <c r="B303" s="164">
        <v>3</v>
      </c>
      <c r="C303" s="164">
        <v>14</v>
      </c>
      <c r="D303" s="165">
        <v>200703230</v>
      </c>
      <c r="E303" s="166">
        <v>200</v>
      </c>
      <c r="F303" s="167">
        <v>50</v>
      </c>
      <c r="G303" s="167">
        <v>50</v>
      </c>
      <c r="H303" s="157">
        <f t="shared" si="8"/>
        <v>100</v>
      </c>
      <c r="I303" s="427">
        <f t="shared" si="9"/>
        <v>0</v>
      </c>
    </row>
    <row r="304" spans="1:9" ht="22.5" x14ac:dyDescent="0.2">
      <c r="A304" s="163" t="s">
        <v>1480</v>
      </c>
      <c r="B304" s="164">
        <v>3</v>
      </c>
      <c r="C304" s="164">
        <v>14</v>
      </c>
      <c r="D304" s="165">
        <v>2900000000</v>
      </c>
      <c r="E304" s="166"/>
      <c r="F304" s="167">
        <v>626.1</v>
      </c>
      <c r="G304" s="167">
        <v>624</v>
      </c>
      <c r="H304" s="157">
        <f t="shared" si="8"/>
        <v>99.664590321034979</v>
      </c>
      <c r="I304" s="427">
        <f t="shared" si="9"/>
        <v>2.1000000000000227</v>
      </c>
    </row>
    <row r="305" spans="1:9" x14ac:dyDescent="0.2">
      <c r="A305" s="163" t="s">
        <v>568</v>
      </c>
      <c r="B305" s="164">
        <v>3</v>
      </c>
      <c r="C305" s="164">
        <v>14</v>
      </c>
      <c r="D305" s="165">
        <v>2900100000</v>
      </c>
      <c r="E305" s="166"/>
      <c r="F305" s="167">
        <v>71</v>
      </c>
      <c r="G305" s="167">
        <v>71</v>
      </c>
      <c r="H305" s="157">
        <f t="shared" si="8"/>
        <v>100</v>
      </c>
      <c r="I305" s="427">
        <f t="shared" si="9"/>
        <v>0</v>
      </c>
    </row>
    <row r="306" spans="1:9" x14ac:dyDescent="0.2">
      <c r="A306" s="163" t="s">
        <v>569</v>
      </c>
      <c r="B306" s="164">
        <v>3</v>
      </c>
      <c r="C306" s="164">
        <v>14</v>
      </c>
      <c r="D306" s="165">
        <v>2900101040</v>
      </c>
      <c r="E306" s="166"/>
      <c r="F306" s="167">
        <v>71</v>
      </c>
      <c r="G306" s="167">
        <v>71</v>
      </c>
      <c r="H306" s="157">
        <f t="shared" si="8"/>
        <v>100</v>
      </c>
      <c r="I306" s="427">
        <f t="shared" si="9"/>
        <v>0</v>
      </c>
    </row>
    <row r="307" spans="1:9" x14ac:dyDescent="0.2">
      <c r="A307" s="163" t="s">
        <v>490</v>
      </c>
      <c r="B307" s="164">
        <v>3</v>
      </c>
      <c r="C307" s="164">
        <v>14</v>
      </c>
      <c r="D307" s="165">
        <v>2900101040</v>
      </c>
      <c r="E307" s="166">
        <v>200</v>
      </c>
      <c r="F307" s="167">
        <v>71</v>
      </c>
      <c r="G307" s="167">
        <v>71</v>
      </c>
      <c r="H307" s="157">
        <f t="shared" si="8"/>
        <v>100</v>
      </c>
      <c r="I307" s="427">
        <f t="shared" si="9"/>
        <v>0</v>
      </c>
    </row>
    <row r="308" spans="1:9" ht="22.5" x14ac:dyDescent="0.2">
      <c r="A308" s="163" t="s">
        <v>570</v>
      </c>
      <c r="B308" s="164">
        <v>3</v>
      </c>
      <c r="C308" s="164">
        <v>14</v>
      </c>
      <c r="D308" s="165">
        <v>2900200000</v>
      </c>
      <c r="E308" s="166"/>
      <c r="F308" s="167">
        <v>39.9</v>
      </c>
      <c r="G308" s="167">
        <v>39.1</v>
      </c>
      <c r="H308" s="157">
        <f t="shared" si="8"/>
        <v>97.994987468671695</v>
      </c>
      <c r="I308" s="427">
        <f t="shared" si="9"/>
        <v>0.79999999999999716</v>
      </c>
    </row>
    <row r="309" spans="1:9" ht="33.75" x14ac:dyDescent="0.2">
      <c r="A309" s="163" t="s">
        <v>1481</v>
      </c>
      <c r="B309" s="164">
        <v>3</v>
      </c>
      <c r="C309" s="164">
        <v>14</v>
      </c>
      <c r="D309" s="165">
        <v>2900202040</v>
      </c>
      <c r="E309" s="166"/>
      <c r="F309" s="167">
        <v>39.9</v>
      </c>
      <c r="G309" s="167">
        <v>39.1</v>
      </c>
      <c r="H309" s="157">
        <f t="shared" si="8"/>
        <v>97.994987468671695</v>
      </c>
      <c r="I309" s="427">
        <f t="shared" si="9"/>
        <v>0.79999999999999716</v>
      </c>
    </row>
    <row r="310" spans="1:9" x14ac:dyDescent="0.2">
      <c r="A310" s="163" t="s">
        <v>490</v>
      </c>
      <c r="B310" s="164">
        <v>3</v>
      </c>
      <c r="C310" s="164">
        <v>14</v>
      </c>
      <c r="D310" s="165">
        <v>2900202040</v>
      </c>
      <c r="E310" s="166">
        <v>200</v>
      </c>
      <c r="F310" s="167">
        <v>39.9</v>
      </c>
      <c r="G310" s="167">
        <v>39.1</v>
      </c>
      <c r="H310" s="157">
        <f t="shared" si="8"/>
        <v>97.994987468671695</v>
      </c>
      <c r="I310" s="427">
        <f t="shared" si="9"/>
        <v>0.79999999999999716</v>
      </c>
    </row>
    <row r="311" spans="1:9" x14ac:dyDescent="0.2">
      <c r="A311" s="163" t="s">
        <v>571</v>
      </c>
      <c r="B311" s="164">
        <v>3</v>
      </c>
      <c r="C311" s="164">
        <v>14</v>
      </c>
      <c r="D311" s="165">
        <v>2900400000</v>
      </c>
      <c r="E311" s="166"/>
      <c r="F311" s="167">
        <v>515.20000000000005</v>
      </c>
      <c r="G311" s="167">
        <v>513.9</v>
      </c>
      <c r="H311" s="157">
        <f t="shared" si="8"/>
        <v>99.747670807453403</v>
      </c>
      <c r="I311" s="427">
        <f t="shared" si="9"/>
        <v>1.3000000000000682</v>
      </c>
    </row>
    <row r="312" spans="1:9" ht="22.5" x14ac:dyDescent="0.2">
      <c r="A312" s="163" t="s">
        <v>1482</v>
      </c>
      <c r="B312" s="164">
        <v>3</v>
      </c>
      <c r="C312" s="164">
        <v>14</v>
      </c>
      <c r="D312" s="165">
        <v>2900404040</v>
      </c>
      <c r="E312" s="166"/>
      <c r="F312" s="167">
        <v>138</v>
      </c>
      <c r="G312" s="167">
        <v>138</v>
      </c>
      <c r="H312" s="157">
        <f t="shared" si="8"/>
        <v>100</v>
      </c>
      <c r="I312" s="427">
        <f t="shared" si="9"/>
        <v>0</v>
      </c>
    </row>
    <row r="313" spans="1:9" x14ac:dyDescent="0.2">
      <c r="A313" s="163" t="s">
        <v>490</v>
      </c>
      <c r="B313" s="164">
        <v>3</v>
      </c>
      <c r="C313" s="164">
        <v>14</v>
      </c>
      <c r="D313" s="165">
        <v>2900404040</v>
      </c>
      <c r="E313" s="166">
        <v>200</v>
      </c>
      <c r="F313" s="167">
        <v>138</v>
      </c>
      <c r="G313" s="167">
        <v>138</v>
      </c>
      <c r="H313" s="157">
        <f t="shared" si="8"/>
        <v>100</v>
      </c>
      <c r="I313" s="427">
        <f t="shared" si="9"/>
        <v>0</v>
      </c>
    </row>
    <row r="314" spans="1:9" ht="33.75" x14ac:dyDescent="0.2">
      <c r="A314" s="163" t="s">
        <v>1161</v>
      </c>
      <c r="B314" s="164">
        <v>3</v>
      </c>
      <c r="C314" s="164">
        <v>14</v>
      </c>
      <c r="D314" s="165">
        <v>2900409002</v>
      </c>
      <c r="E314" s="166"/>
      <c r="F314" s="167">
        <v>285.2</v>
      </c>
      <c r="G314" s="167">
        <v>283.89999999999998</v>
      </c>
      <c r="H314" s="157">
        <f t="shared" si="8"/>
        <v>99.544179523141651</v>
      </c>
      <c r="I314" s="427">
        <f t="shared" si="9"/>
        <v>1.3000000000000114</v>
      </c>
    </row>
    <row r="315" spans="1:9" x14ac:dyDescent="0.2">
      <c r="A315" s="163" t="s">
        <v>490</v>
      </c>
      <c r="B315" s="164">
        <v>3</v>
      </c>
      <c r="C315" s="164">
        <v>14</v>
      </c>
      <c r="D315" s="165">
        <v>2900409002</v>
      </c>
      <c r="E315" s="166">
        <v>200</v>
      </c>
      <c r="F315" s="167">
        <v>285.2</v>
      </c>
      <c r="G315" s="167">
        <v>283.89999999999998</v>
      </c>
      <c r="H315" s="157">
        <f t="shared" si="8"/>
        <v>99.544179523141651</v>
      </c>
      <c r="I315" s="427">
        <f t="shared" si="9"/>
        <v>1.3000000000000114</v>
      </c>
    </row>
    <row r="316" spans="1:9" ht="22.5" x14ac:dyDescent="0.2">
      <c r="A316" s="163" t="s">
        <v>1162</v>
      </c>
      <c r="B316" s="164">
        <v>3</v>
      </c>
      <c r="C316" s="164">
        <v>14</v>
      </c>
      <c r="D316" s="165">
        <v>2900409003</v>
      </c>
      <c r="E316" s="166"/>
      <c r="F316" s="167">
        <v>92</v>
      </c>
      <c r="G316" s="167">
        <v>92</v>
      </c>
      <c r="H316" s="157">
        <f t="shared" si="8"/>
        <v>100</v>
      </c>
      <c r="I316" s="427">
        <f t="shared" si="9"/>
        <v>0</v>
      </c>
    </row>
    <row r="317" spans="1:9" x14ac:dyDescent="0.2">
      <c r="A317" s="163" t="s">
        <v>490</v>
      </c>
      <c r="B317" s="164">
        <v>3</v>
      </c>
      <c r="C317" s="164">
        <v>14</v>
      </c>
      <c r="D317" s="165">
        <v>2900409003</v>
      </c>
      <c r="E317" s="166">
        <v>200</v>
      </c>
      <c r="F317" s="167">
        <v>92</v>
      </c>
      <c r="G317" s="167">
        <v>92</v>
      </c>
      <c r="H317" s="157">
        <f t="shared" si="8"/>
        <v>100</v>
      </c>
      <c r="I317" s="427">
        <f t="shared" si="9"/>
        <v>0</v>
      </c>
    </row>
    <row r="318" spans="1:9" x14ac:dyDescent="0.2">
      <c r="A318" s="158" t="s">
        <v>572</v>
      </c>
      <c r="B318" s="159">
        <v>4</v>
      </c>
      <c r="C318" s="159"/>
      <c r="D318" s="160"/>
      <c r="E318" s="161"/>
      <c r="F318" s="162">
        <v>13610670.1</v>
      </c>
      <c r="G318" s="162">
        <v>13387422.9</v>
      </c>
      <c r="H318" s="151">
        <f t="shared" si="8"/>
        <v>98.359763344789329</v>
      </c>
      <c r="I318" s="427">
        <f t="shared" si="9"/>
        <v>223247.19999999925</v>
      </c>
    </row>
    <row r="319" spans="1:9" x14ac:dyDescent="0.2">
      <c r="A319" s="158" t="s">
        <v>573</v>
      </c>
      <c r="B319" s="159">
        <v>4</v>
      </c>
      <c r="C319" s="159">
        <v>1</v>
      </c>
      <c r="D319" s="160"/>
      <c r="E319" s="161"/>
      <c r="F319" s="162">
        <v>424708.1</v>
      </c>
      <c r="G319" s="162">
        <v>419878</v>
      </c>
      <c r="H319" s="151">
        <f t="shared" si="8"/>
        <v>98.862724774968981</v>
      </c>
      <c r="I319" s="427">
        <f t="shared" si="9"/>
        <v>4830.0999999999767</v>
      </c>
    </row>
    <row r="320" spans="1:9" x14ac:dyDescent="0.2">
      <c r="A320" s="163" t="s">
        <v>1163</v>
      </c>
      <c r="B320" s="164">
        <v>4</v>
      </c>
      <c r="C320" s="164">
        <v>1</v>
      </c>
      <c r="D320" s="165">
        <v>400000000</v>
      </c>
      <c r="E320" s="166"/>
      <c r="F320" s="167">
        <v>321262.8</v>
      </c>
      <c r="G320" s="167">
        <v>319924.09999999998</v>
      </c>
      <c r="H320" s="157">
        <f t="shared" si="8"/>
        <v>99.583300649810681</v>
      </c>
      <c r="I320" s="427">
        <f t="shared" si="9"/>
        <v>1338.7000000000116</v>
      </c>
    </row>
    <row r="321" spans="1:9" x14ac:dyDescent="0.2">
      <c r="A321" s="163" t="s">
        <v>574</v>
      </c>
      <c r="B321" s="164">
        <v>4</v>
      </c>
      <c r="C321" s="164">
        <v>1</v>
      </c>
      <c r="D321" s="165">
        <v>420000000</v>
      </c>
      <c r="E321" s="166"/>
      <c r="F321" s="167">
        <v>32035.1</v>
      </c>
      <c r="G321" s="167">
        <v>31760.5</v>
      </c>
      <c r="H321" s="157">
        <f t="shared" si="8"/>
        <v>99.142815224550574</v>
      </c>
      <c r="I321" s="427">
        <f t="shared" si="9"/>
        <v>274.59999999999854</v>
      </c>
    </row>
    <row r="322" spans="1:9" x14ac:dyDescent="0.2">
      <c r="A322" s="163" t="s">
        <v>575</v>
      </c>
      <c r="B322" s="164">
        <v>4</v>
      </c>
      <c r="C322" s="164">
        <v>1</v>
      </c>
      <c r="D322" s="165">
        <v>420042260</v>
      </c>
      <c r="E322" s="166"/>
      <c r="F322" s="167">
        <v>579</v>
      </c>
      <c r="G322" s="167">
        <v>309.2</v>
      </c>
      <c r="H322" s="157">
        <f t="shared" si="8"/>
        <v>53.402417962003454</v>
      </c>
      <c r="I322" s="427">
        <f t="shared" si="9"/>
        <v>269.8</v>
      </c>
    </row>
    <row r="323" spans="1:9" x14ac:dyDescent="0.2">
      <c r="A323" s="163" t="s">
        <v>490</v>
      </c>
      <c r="B323" s="164">
        <v>4</v>
      </c>
      <c r="C323" s="164">
        <v>1</v>
      </c>
      <c r="D323" s="165">
        <v>420042260</v>
      </c>
      <c r="E323" s="166">
        <v>200</v>
      </c>
      <c r="F323" s="167">
        <v>579</v>
      </c>
      <c r="G323" s="167">
        <v>309.2</v>
      </c>
      <c r="H323" s="157">
        <f t="shared" si="8"/>
        <v>53.402417962003454</v>
      </c>
      <c r="I323" s="427">
        <f t="shared" si="9"/>
        <v>269.8</v>
      </c>
    </row>
    <row r="324" spans="1:9" x14ac:dyDescent="0.2">
      <c r="A324" s="163" t="s">
        <v>1483</v>
      </c>
      <c r="B324" s="164">
        <v>4</v>
      </c>
      <c r="C324" s="164">
        <v>1</v>
      </c>
      <c r="D324" s="165" t="s">
        <v>1484</v>
      </c>
      <c r="E324" s="166"/>
      <c r="F324" s="167">
        <v>31456.1</v>
      </c>
      <c r="G324" s="167">
        <v>31451.3</v>
      </c>
      <c r="H324" s="157">
        <f t="shared" si="8"/>
        <v>99.9847406385407</v>
      </c>
      <c r="I324" s="427">
        <f t="shared" si="9"/>
        <v>4.7999999999992724</v>
      </c>
    </row>
    <row r="325" spans="1:9" ht="22.5" x14ac:dyDescent="0.2">
      <c r="A325" s="163" t="s">
        <v>1485</v>
      </c>
      <c r="B325" s="164">
        <v>4</v>
      </c>
      <c r="C325" s="164">
        <v>1</v>
      </c>
      <c r="D325" s="165" t="s">
        <v>1486</v>
      </c>
      <c r="E325" s="166"/>
      <c r="F325" s="167">
        <v>1485</v>
      </c>
      <c r="G325" s="167">
        <v>1480.2</v>
      </c>
      <c r="H325" s="157">
        <f t="shared" si="8"/>
        <v>99.676767676767668</v>
      </c>
      <c r="I325" s="427">
        <f t="shared" si="9"/>
        <v>4.7999999999999545</v>
      </c>
    </row>
    <row r="326" spans="1:9" x14ac:dyDescent="0.2">
      <c r="A326" s="163" t="s">
        <v>494</v>
      </c>
      <c r="B326" s="164">
        <v>4</v>
      </c>
      <c r="C326" s="164">
        <v>1</v>
      </c>
      <c r="D326" s="165" t="s">
        <v>1486</v>
      </c>
      <c r="E326" s="166">
        <v>800</v>
      </c>
      <c r="F326" s="167">
        <v>1485</v>
      </c>
      <c r="G326" s="167">
        <v>1480.2</v>
      </c>
      <c r="H326" s="157">
        <f t="shared" si="8"/>
        <v>99.676767676767668</v>
      </c>
      <c r="I326" s="427">
        <f t="shared" si="9"/>
        <v>4.7999999999999545</v>
      </c>
    </row>
    <row r="327" spans="1:9" ht="22.5" x14ac:dyDescent="0.2">
      <c r="A327" s="163" t="s">
        <v>1487</v>
      </c>
      <c r="B327" s="164">
        <v>4</v>
      </c>
      <c r="C327" s="164">
        <v>1</v>
      </c>
      <c r="D327" s="165" t="s">
        <v>1488</v>
      </c>
      <c r="E327" s="166"/>
      <c r="F327" s="167">
        <v>29971.1</v>
      </c>
      <c r="G327" s="167">
        <v>29971.1</v>
      </c>
      <c r="H327" s="157">
        <f t="shared" si="8"/>
        <v>100</v>
      </c>
      <c r="I327" s="427">
        <f t="shared" si="9"/>
        <v>0</v>
      </c>
    </row>
    <row r="328" spans="1:9" x14ac:dyDescent="0.2">
      <c r="A328" s="163" t="s">
        <v>494</v>
      </c>
      <c r="B328" s="164">
        <v>4</v>
      </c>
      <c r="C328" s="164">
        <v>1</v>
      </c>
      <c r="D328" s="165" t="s">
        <v>1488</v>
      </c>
      <c r="E328" s="166">
        <v>800</v>
      </c>
      <c r="F328" s="167">
        <v>29971.1</v>
      </c>
      <c r="G328" s="167">
        <v>29971.1</v>
      </c>
      <c r="H328" s="157">
        <f t="shared" si="8"/>
        <v>100</v>
      </c>
      <c r="I328" s="427">
        <f t="shared" si="9"/>
        <v>0</v>
      </c>
    </row>
    <row r="329" spans="1:9" x14ac:dyDescent="0.2">
      <c r="A329" s="163" t="s">
        <v>576</v>
      </c>
      <c r="B329" s="164">
        <v>4</v>
      </c>
      <c r="C329" s="164">
        <v>1</v>
      </c>
      <c r="D329" s="165">
        <v>430000000</v>
      </c>
      <c r="E329" s="166"/>
      <c r="F329" s="167">
        <v>16846.2</v>
      </c>
      <c r="G329" s="167">
        <v>16846.2</v>
      </c>
      <c r="H329" s="157">
        <f t="shared" si="8"/>
        <v>100</v>
      </c>
      <c r="I329" s="427">
        <f t="shared" si="9"/>
        <v>0</v>
      </c>
    </row>
    <row r="330" spans="1:9" x14ac:dyDescent="0.2">
      <c r="A330" s="163" t="s">
        <v>577</v>
      </c>
      <c r="B330" s="164">
        <v>4</v>
      </c>
      <c r="C330" s="164">
        <v>1</v>
      </c>
      <c r="D330" s="165">
        <v>430100000</v>
      </c>
      <c r="E330" s="166"/>
      <c r="F330" s="167">
        <v>16846.2</v>
      </c>
      <c r="G330" s="167">
        <v>16846.2</v>
      </c>
      <c r="H330" s="157">
        <f t="shared" si="8"/>
        <v>100</v>
      </c>
      <c r="I330" s="427">
        <f t="shared" si="9"/>
        <v>0</v>
      </c>
    </row>
    <row r="331" spans="1:9" x14ac:dyDescent="0.2">
      <c r="A331" s="163" t="s">
        <v>577</v>
      </c>
      <c r="B331" s="164">
        <v>4</v>
      </c>
      <c r="C331" s="164">
        <v>1</v>
      </c>
      <c r="D331" s="165">
        <v>430142220</v>
      </c>
      <c r="E331" s="166"/>
      <c r="F331" s="167">
        <v>16846.2</v>
      </c>
      <c r="G331" s="167">
        <v>16846.2</v>
      </c>
      <c r="H331" s="157">
        <f t="shared" si="8"/>
        <v>100</v>
      </c>
      <c r="I331" s="427">
        <f t="shared" si="9"/>
        <v>0</v>
      </c>
    </row>
    <row r="332" spans="1:9" x14ac:dyDescent="0.2">
      <c r="A332" s="163" t="s">
        <v>490</v>
      </c>
      <c r="B332" s="164">
        <v>4</v>
      </c>
      <c r="C332" s="164">
        <v>1</v>
      </c>
      <c r="D332" s="165">
        <v>430142220</v>
      </c>
      <c r="E332" s="166">
        <v>200</v>
      </c>
      <c r="F332" s="167">
        <v>9666.2000000000007</v>
      </c>
      <c r="G332" s="167">
        <v>9666.2000000000007</v>
      </c>
      <c r="H332" s="157">
        <f t="shared" si="8"/>
        <v>100</v>
      </c>
      <c r="I332" s="427">
        <f t="shared" si="9"/>
        <v>0</v>
      </c>
    </row>
    <row r="333" spans="1:9" x14ac:dyDescent="0.2">
      <c r="A333" s="163" t="s">
        <v>501</v>
      </c>
      <c r="B333" s="164">
        <v>4</v>
      </c>
      <c r="C333" s="164">
        <v>1</v>
      </c>
      <c r="D333" s="165">
        <v>430142220</v>
      </c>
      <c r="E333" s="166">
        <v>300</v>
      </c>
      <c r="F333" s="167">
        <v>7180</v>
      </c>
      <c r="G333" s="167">
        <v>7180</v>
      </c>
      <c r="H333" s="157">
        <f t="shared" si="8"/>
        <v>100</v>
      </c>
      <c r="I333" s="427">
        <f t="shared" si="9"/>
        <v>0</v>
      </c>
    </row>
    <row r="334" spans="1:9" x14ac:dyDescent="0.2">
      <c r="A334" s="163" t="s">
        <v>578</v>
      </c>
      <c r="B334" s="164">
        <v>4</v>
      </c>
      <c r="C334" s="164">
        <v>1</v>
      </c>
      <c r="D334" s="165">
        <v>450000000</v>
      </c>
      <c r="E334" s="166"/>
      <c r="F334" s="167">
        <v>125600.8</v>
      </c>
      <c r="G334" s="167">
        <v>124536.8</v>
      </c>
      <c r="H334" s="157">
        <f t="shared" si="8"/>
        <v>99.152871637760271</v>
      </c>
      <c r="I334" s="427">
        <f t="shared" si="9"/>
        <v>1064</v>
      </c>
    </row>
    <row r="335" spans="1:9" ht="22.5" x14ac:dyDescent="0.2">
      <c r="A335" s="163" t="s">
        <v>1164</v>
      </c>
      <c r="B335" s="164">
        <v>4</v>
      </c>
      <c r="C335" s="164">
        <v>1</v>
      </c>
      <c r="D335" s="165">
        <v>450100000</v>
      </c>
      <c r="E335" s="166"/>
      <c r="F335" s="167">
        <v>125600.8</v>
      </c>
      <c r="G335" s="167">
        <v>124536.8</v>
      </c>
      <c r="H335" s="157">
        <f t="shared" ref="H335:H398" si="10">+G335/F335*100</f>
        <v>99.152871637760271</v>
      </c>
      <c r="I335" s="427">
        <f t="shared" ref="I335:I398" si="11">F335-G335</f>
        <v>1064</v>
      </c>
    </row>
    <row r="336" spans="1:9" x14ac:dyDescent="0.2">
      <c r="A336" s="163" t="s">
        <v>1489</v>
      </c>
      <c r="B336" s="164">
        <v>4</v>
      </c>
      <c r="C336" s="164">
        <v>1</v>
      </c>
      <c r="D336" s="165">
        <v>450140590</v>
      </c>
      <c r="E336" s="166"/>
      <c r="F336" s="167">
        <v>120849.1</v>
      </c>
      <c r="G336" s="167">
        <v>119785.1</v>
      </c>
      <c r="H336" s="157">
        <f t="shared" si="10"/>
        <v>99.119563157690052</v>
      </c>
      <c r="I336" s="427">
        <f t="shared" si="11"/>
        <v>1064</v>
      </c>
    </row>
    <row r="337" spans="1:9" ht="33.75" x14ac:dyDescent="0.2">
      <c r="A337" s="163" t="s">
        <v>486</v>
      </c>
      <c r="B337" s="164">
        <v>4</v>
      </c>
      <c r="C337" s="164">
        <v>1</v>
      </c>
      <c r="D337" s="165">
        <v>450140590</v>
      </c>
      <c r="E337" s="166">
        <v>100</v>
      </c>
      <c r="F337" s="167">
        <v>99758.6</v>
      </c>
      <c r="G337" s="167">
        <v>99521</v>
      </c>
      <c r="H337" s="157">
        <f t="shared" si="10"/>
        <v>99.761825045660217</v>
      </c>
      <c r="I337" s="427">
        <f t="shared" si="11"/>
        <v>237.60000000000582</v>
      </c>
    </row>
    <row r="338" spans="1:9" x14ac:dyDescent="0.2">
      <c r="A338" s="163" t="s">
        <v>490</v>
      </c>
      <c r="B338" s="164">
        <v>4</v>
      </c>
      <c r="C338" s="164">
        <v>1</v>
      </c>
      <c r="D338" s="165">
        <v>450140590</v>
      </c>
      <c r="E338" s="166">
        <v>200</v>
      </c>
      <c r="F338" s="167">
        <v>20914</v>
      </c>
      <c r="G338" s="167">
        <v>20188</v>
      </c>
      <c r="H338" s="157">
        <f t="shared" si="10"/>
        <v>96.528641101654387</v>
      </c>
      <c r="I338" s="427">
        <f t="shared" si="11"/>
        <v>726</v>
      </c>
    </row>
    <row r="339" spans="1:9" x14ac:dyDescent="0.2">
      <c r="A339" s="163" t="s">
        <v>494</v>
      </c>
      <c r="B339" s="164">
        <v>4</v>
      </c>
      <c r="C339" s="164">
        <v>1</v>
      </c>
      <c r="D339" s="165">
        <v>450140590</v>
      </c>
      <c r="E339" s="166">
        <v>800</v>
      </c>
      <c r="F339" s="167">
        <v>176.5</v>
      </c>
      <c r="G339" s="167">
        <v>76.099999999999994</v>
      </c>
      <c r="H339" s="157">
        <f t="shared" si="10"/>
        <v>43.116147308781869</v>
      </c>
      <c r="I339" s="427">
        <f t="shared" si="11"/>
        <v>100.4</v>
      </c>
    </row>
    <row r="340" spans="1:9" ht="33.75" x14ac:dyDescent="0.2">
      <c r="A340" s="163" t="s">
        <v>579</v>
      </c>
      <c r="B340" s="164">
        <v>4</v>
      </c>
      <c r="C340" s="164">
        <v>1</v>
      </c>
      <c r="D340" s="165">
        <v>450152900</v>
      </c>
      <c r="E340" s="166"/>
      <c r="F340" s="167">
        <v>4751.7</v>
      </c>
      <c r="G340" s="167">
        <v>4751.7</v>
      </c>
      <c r="H340" s="157">
        <f t="shared" si="10"/>
        <v>100</v>
      </c>
      <c r="I340" s="427">
        <f t="shared" si="11"/>
        <v>0</v>
      </c>
    </row>
    <row r="341" spans="1:9" ht="33.75" x14ac:dyDescent="0.2">
      <c r="A341" s="163" t="s">
        <v>486</v>
      </c>
      <c r="B341" s="164">
        <v>4</v>
      </c>
      <c r="C341" s="164">
        <v>1</v>
      </c>
      <c r="D341" s="165">
        <v>450152900</v>
      </c>
      <c r="E341" s="166">
        <v>100</v>
      </c>
      <c r="F341" s="167">
        <v>2589.1999999999998</v>
      </c>
      <c r="G341" s="167">
        <v>2589.1999999999998</v>
      </c>
      <c r="H341" s="157">
        <f t="shared" si="10"/>
        <v>100</v>
      </c>
      <c r="I341" s="427">
        <f t="shared" si="11"/>
        <v>0</v>
      </c>
    </row>
    <row r="342" spans="1:9" x14ac:dyDescent="0.2">
      <c r="A342" s="163" t="s">
        <v>490</v>
      </c>
      <c r="B342" s="164">
        <v>4</v>
      </c>
      <c r="C342" s="164">
        <v>1</v>
      </c>
      <c r="D342" s="165">
        <v>450152900</v>
      </c>
      <c r="E342" s="166">
        <v>200</v>
      </c>
      <c r="F342" s="167">
        <v>2162.5</v>
      </c>
      <c r="G342" s="167">
        <v>2162.5</v>
      </c>
      <c r="H342" s="157">
        <f t="shared" si="10"/>
        <v>100</v>
      </c>
      <c r="I342" s="427">
        <f t="shared" si="11"/>
        <v>0</v>
      </c>
    </row>
    <row r="343" spans="1:9" x14ac:dyDescent="0.2">
      <c r="A343" s="163" t="s">
        <v>580</v>
      </c>
      <c r="B343" s="164">
        <v>4</v>
      </c>
      <c r="C343" s="164">
        <v>1</v>
      </c>
      <c r="D343" s="165">
        <v>460000000</v>
      </c>
      <c r="E343" s="166"/>
      <c r="F343" s="167">
        <v>1646</v>
      </c>
      <c r="G343" s="167">
        <v>1646</v>
      </c>
      <c r="H343" s="157">
        <f t="shared" si="10"/>
        <v>100</v>
      </c>
      <c r="I343" s="427">
        <f t="shared" si="11"/>
        <v>0</v>
      </c>
    </row>
    <row r="344" spans="1:9" x14ac:dyDescent="0.2">
      <c r="A344" s="163" t="s">
        <v>1165</v>
      </c>
      <c r="B344" s="164">
        <v>4</v>
      </c>
      <c r="C344" s="164">
        <v>1</v>
      </c>
      <c r="D344" s="165">
        <v>460100000</v>
      </c>
      <c r="E344" s="166"/>
      <c r="F344" s="167">
        <v>1646</v>
      </c>
      <c r="G344" s="167">
        <v>1646</v>
      </c>
      <c r="H344" s="157">
        <f t="shared" si="10"/>
        <v>100</v>
      </c>
      <c r="I344" s="427">
        <f t="shared" si="11"/>
        <v>0</v>
      </c>
    </row>
    <row r="345" spans="1:9" x14ac:dyDescent="0.2">
      <c r="A345" s="163" t="s">
        <v>1166</v>
      </c>
      <c r="B345" s="164">
        <v>4</v>
      </c>
      <c r="C345" s="164">
        <v>1</v>
      </c>
      <c r="D345" s="165">
        <v>460142280</v>
      </c>
      <c r="E345" s="166"/>
      <c r="F345" s="167">
        <v>1646</v>
      </c>
      <c r="G345" s="167">
        <v>1646</v>
      </c>
      <c r="H345" s="157">
        <f t="shared" si="10"/>
        <v>100</v>
      </c>
      <c r="I345" s="427">
        <f t="shared" si="11"/>
        <v>0</v>
      </c>
    </row>
    <row r="346" spans="1:9" x14ac:dyDescent="0.2">
      <c r="A346" s="163" t="s">
        <v>490</v>
      </c>
      <c r="B346" s="164">
        <v>4</v>
      </c>
      <c r="C346" s="164">
        <v>1</v>
      </c>
      <c r="D346" s="165">
        <v>460142280</v>
      </c>
      <c r="E346" s="166">
        <v>200</v>
      </c>
      <c r="F346" s="167">
        <v>1646</v>
      </c>
      <c r="G346" s="167">
        <v>1646</v>
      </c>
      <c r="H346" s="157">
        <f t="shared" si="10"/>
        <v>100</v>
      </c>
      <c r="I346" s="427">
        <f t="shared" si="11"/>
        <v>0</v>
      </c>
    </row>
    <row r="347" spans="1:9" x14ac:dyDescent="0.2">
      <c r="A347" s="163" t="s">
        <v>1167</v>
      </c>
      <c r="B347" s="164">
        <v>4</v>
      </c>
      <c r="C347" s="164">
        <v>1</v>
      </c>
      <c r="D347" s="165">
        <v>490000000</v>
      </c>
      <c r="E347" s="166"/>
      <c r="F347" s="167">
        <v>145134.70000000001</v>
      </c>
      <c r="G347" s="167">
        <v>145134.6</v>
      </c>
      <c r="H347" s="157">
        <f t="shared" si="10"/>
        <v>99.999931098489881</v>
      </c>
      <c r="I347" s="427">
        <f t="shared" si="11"/>
        <v>0.10000000000582077</v>
      </c>
    </row>
    <row r="348" spans="1:9" x14ac:dyDescent="0.2">
      <c r="A348" s="163" t="s">
        <v>1168</v>
      </c>
      <c r="B348" s="164">
        <v>4</v>
      </c>
      <c r="C348" s="164">
        <v>1</v>
      </c>
      <c r="D348" s="165" t="s">
        <v>582</v>
      </c>
      <c r="E348" s="166"/>
      <c r="F348" s="167">
        <v>145134.70000000001</v>
      </c>
      <c r="G348" s="167">
        <v>145134.6</v>
      </c>
      <c r="H348" s="157">
        <f t="shared" si="10"/>
        <v>99.999931098489881</v>
      </c>
      <c r="I348" s="427">
        <f t="shared" si="11"/>
        <v>0.10000000000582077</v>
      </c>
    </row>
    <row r="349" spans="1:9" x14ac:dyDescent="0.2">
      <c r="A349" s="163" t="s">
        <v>581</v>
      </c>
      <c r="B349" s="164">
        <v>4</v>
      </c>
      <c r="C349" s="164">
        <v>1</v>
      </c>
      <c r="D349" s="165" t="s">
        <v>583</v>
      </c>
      <c r="E349" s="166"/>
      <c r="F349" s="167">
        <v>145134.70000000001</v>
      </c>
      <c r="G349" s="167">
        <v>145134.6</v>
      </c>
      <c r="H349" s="157">
        <f t="shared" si="10"/>
        <v>99.999931098489881</v>
      </c>
      <c r="I349" s="427">
        <f t="shared" si="11"/>
        <v>0.10000000000582077</v>
      </c>
    </row>
    <row r="350" spans="1:9" x14ac:dyDescent="0.2">
      <c r="A350" s="163" t="s">
        <v>490</v>
      </c>
      <c r="B350" s="164">
        <v>4</v>
      </c>
      <c r="C350" s="164">
        <v>1</v>
      </c>
      <c r="D350" s="165" t="s">
        <v>583</v>
      </c>
      <c r="E350" s="166">
        <v>200</v>
      </c>
      <c r="F350" s="167">
        <v>145134.70000000001</v>
      </c>
      <c r="G350" s="167">
        <v>145134.6</v>
      </c>
      <c r="H350" s="157">
        <f t="shared" si="10"/>
        <v>99.999931098489881</v>
      </c>
      <c r="I350" s="427">
        <f t="shared" si="11"/>
        <v>0.10000000000582077</v>
      </c>
    </row>
    <row r="351" spans="1:9" ht="22.5" x14ac:dyDescent="0.2">
      <c r="A351" s="163" t="s">
        <v>584</v>
      </c>
      <c r="B351" s="164">
        <v>4</v>
      </c>
      <c r="C351" s="164">
        <v>1</v>
      </c>
      <c r="D351" s="165">
        <v>1200000000</v>
      </c>
      <c r="E351" s="166"/>
      <c r="F351" s="167">
        <v>61029.2</v>
      </c>
      <c r="G351" s="167">
        <v>59701.8</v>
      </c>
      <c r="H351" s="157">
        <f t="shared" si="10"/>
        <v>97.824975585457466</v>
      </c>
      <c r="I351" s="427">
        <f t="shared" si="11"/>
        <v>1327.3999999999942</v>
      </c>
    </row>
    <row r="352" spans="1:9" ht="33.75" x14ac:dyDescent="0.2">
      <c r="A352" s="163" t="s">
        <v>585</v>
      </c>
      <c r="B352" s="164">
        <v>4</v>
      </c>
      <c r="C352" s="164">
        <v>1</v>
      </c>
      <c r="D352" s="165">
        <v>1220000000</v>
      </c>
      <c r="E352" s="166"/>
      <c r="F352" s="167">
        <v>61029.2</v>
      </c>
      <c r="G352" s="167">
        <v>59701.8</v>
      </c>
      <c r="H352" s="157">
        <f t="shared" si="10"/>
        <v>97.824975585457466</v>
      </c>
      <c r="I352" s="427">
        <f t="shared" si="11"/>
        <v>1327.3999999999942</v>
      </c>
    </row>
    <row r="353" spans="1:9" ht="22.5" x14ac:dyDescent="0.2">
      <c r="A353" s="163" t="s">
        <v>586</v>
      </c>
      <c r="B353" s="164">
        <v>4</v>
      </c>
      <c r="C353" s="164">
        <v>1</v>
      </c>
      <c r="D353" s="165">
        <v>1220040030</v>
      </c>
      <c r="E353" s="166"/>
      <c r="F353" s="167">
        <v>61029.2</v>
      </c>
      <c r="G353" s="167">
        <v>59701.8</v>
      </c>
      <c r="H353" s="157">
        <f t="shared" si="10"/>
        <v>97.824975585457466</v>
      </c>
      <c r="I353" s="427">
        <f t="shared" si="11"/>
        <v>1327.3999999999942</v>
      </c>
    </row>
    <row r="354" spans="1:9" ht="22.5" x14ac:dyDescent="0.2">
      <c r="A354" s="163" t="s">
        <v>507</v>
      </c>
      <c r="B354" s="164">
        <v>4</v>
      </c>
      <c r="C354" s="164">
        <v>1</v>
      </c>
      <c r="D354" s="165">
        <v>1220040030</v>
      </c>
      <c r="E354" s="166">
        <v>600</v>
      </c>
      <c r="F354" s="167">
        <v>61029.2</v>
      </c>
      <c r="G354" s="167">
        <v>59701.8</v>
      </c>
      <c r="H354" s="157">
        <f t="shared" si="10"/>
        <v>97.824975585457466</v>
      </c>
      <c r="I354" s="427">
        <f t="shared" si="11"/>
        <v>1327.3999999999942</v>
      </c>
    </row>
    <row r="355" spans="1:9" x14ac:dyDescent="0.2">
      <c r="A355" s="163" t="s">
        <v>955</v>
      </c>
      <c r="B355" s="164">
        <v>4</v>
      </c>
      <c r="C355" s="164">
        <v>1</v>
      </c>
      <c r="D355" s="165">
        <v>8600000000</v>
      </c>
      <c r="E355" s="166"/>
      <c r="F355" s="167">
        <v>90</v>
      </c>
      <c r="G355" s="167">
        <v>90</v>
      </c>
      <c r="H355" s="157">
        <f t="shared" si="10"/>
        <v>100</v>
      </c>
      <c r="I355" s="427">
        <f t="shared" si="11"/>
        <v>0</v>
      </c>
    </row>
    <row r="356" spans="1:9" ht="22.5" x14ac:dyDescent="0.2">
      <c r="A356" s="163" t="s">
        <v>1152</v>
      </c>
      <c r="B356" s="164">
        <v>4</v>
      </c>
      <c r="C356" s="164">
        <v>1</v>
      </c>
      <c r="D356" s="165">
        <v>8600055490</v>
      </c>
      <c r="E356" s="166"/>
      <c r="F356" s="167">
        <v>90</v>
      </c>
      <c r="G356" s="167">
        <v>90</v>
      </c>
      <c r="H356" s="157">
        <f t="shared" si="10"/>
        <v>100</v>
      </c>
      <c r="I356" s="427">
        <f t="shared" si="11"/>
        <v>0</v>
      </c>
    </row>
    <row r="357" spans="1:9" ht="33.75" x14ac:dyDescent="0.2">
      <c r="A357" s="163" t="s">
        <v>486</v>
      </c>
      <c r="B357" s="164">
        <v>4</v>
      </c>
      <c r="C357" s="164">
        <v>1</v>
      </c>
      <c r="D357" s="165">
        <v>8600055490</v>
      </c>
      <c r="E357" s="166">
        <v>100</v>
      </c>
      <c r="F357" s="167">
        <v>90</v>
      </c>
      <c r="G357" s="167">
        <v>90</v>
      </c>
      <c r="H357" s="157">
        <f t="shared" si="10"/>
        <v>100</v>
      </c>
      <c r="I357" s="427">
        <f t="shared" si="11"/>
        <v>0</v>
      </c>
    </row>
    <row r="358" spans="1:9" x14ac:dyDescent="0.2">
      <c r="A358" s="163" t="s">
        <v>487</v>
      </c>
      <c r="B358" s="164">
        <v>4</v>
      </c>
      <c r="C358" s="164">
        <v>1</v>
      </c>
      <c r="D358" s="165">
        <v>8900000000</v>
      </c>
      <c r="E358" s="166"/>
      <c r="F358" s="167">
        <v>42326.1</v>
      </c>
      <c r="G358" s="167">
        <v>40162.1</v>
      </c>
      <c r="H358" s="157">
        <f t="shared" si="10"/>
        <v>94.887315391685036</v>
      </c>
      <c r="I358" s="427">
        <f t="shared" si="11"/>
        <v>2164</v>
      </c>
    </row>
    <row r="359" spans="1:9" x14ac:dyDescent="0.2">
      <c r="A359" s="163" t="s">
        <v>487</v>
      </c>
      <c r="B359" s="164">
        <v>4</v>
      </c>
      <c r="C359" s="164">
        <v>1</v>
      </c>
      <c r="D359" s="165">
        <v>8900000110</v>
      </c>
      <c r="E359" s="166"/>
      <c r="F359" s="167">
        <v>32204</v>
      </c>
      <c r="G359" s="167">
        <v>32175.4</v>
      </c>
      <c r="H359" s="157">
        <f t="shared" si="10"/>
        <v>99.911191156378095</v>
      </c>
      <c r="I359" s="427">
        <f t="shared" si="11"/>
        <v>28.599999999998545</v>
      </c>
    </row>
    <row r="360" spans="1:9" ht="33.75" x14ac:dyDescent="0.2">
      <c r="A360" s="163" t="s">
        <v>486</v>
      </c>
      <c r="B360" s="164">
        <v>4</v>
      </c>
      <c r="C360" s="164">
        <v>1</v>
      </c>
      <c r="D360" s="165">
        <v>8900000110</v>
      </c>
      <c r="E360" s="166">
        <v>100</v>
      </c>
      <c r="F360" s="167">
        <v>32204</v>
      </c>
      <c r="G360" s="167">
        <v>32175.4</v>
      </c>
      <c r="H360" s="157">
        <f t="shared" si="10"/>
        <v>99.911191156378095</v>
      </c>
      <c r="I360" s="427">
        <f t="shared" si="11"/>
        <v>28.599999999998545</v>
      </c>
    </row>
    <row r="361" spans="1:9" x14ac:dyDescent="0.2">
      <c r="A361" s="163" t="s">
        <v>487</v>
      </c>
      <c r="B361" s="164">
        <v>4</v>
      </c>
      <c r="C361" s="164">
        <v>1</v>
      </c>
      <c r="D361" s="165">
        <v>8900000190</v>
      </c>
      <c r="E361" s="166"/>
      <c r="F361" s="167">
        <v>7776.1</v>
      </c>
      <c r="G361" s="167">
        <v>5667.6</v>
      </c>
      <c r="H361" s="157">
        <f t="shared" si="10"/>
        <v>72.884865163771039</v>
      </c>
      <c r="I361" s="427">
        <f t="shared" si="11"/>
        <v>2108.5</v>
      </c>
    </row>
    <row r="362" spans="1:9" ht="33.75" x14ac:dyDescent="0.2">
      <c r="A362" s="163" t="s">
        <v>486</v>
      </c>
      <c r="B362" s="164">
        <v>4</v>
      </c>
      <c r="C362" s="164">
        <v>1</v>
      </c>
      <c r="D362" s="165">
        <v>8900000190</v>
      </c>
      <c r="E362" s="166">
        <v>100</v>
      </c>
      <c r="F362" s="167">
        <v>785.5</v>
      </c>
      <c r="G362" s="167">
        <v>444.7</v>
      </c>
      <c r="H362" s="157">
        <f t="shared" si="10"/>
        <v>56.613621896880964</v>
      </c>
      <c r="I362" s="427">
        <f t="shared" si="11"/>
        <v>340.8</v>
      </c>
    </row>
    <row r="363" spans="1:9" x14ac:dyDescent="0.2">
      <c r="A363" s="163" t="s">
        <v>490</v>
      </c>
      <c r="B363" s="164">
        <v>4</v>
      </c>
      <c r="C363" s="164">
        <v>1</v>
      </c>
      <c r="D363" s="165">
        <v>8900000190</v>
      </c>
      <c r="E363" s="166">
        <v>200</v>
      </c>
      <c r="F363" s="167">
        <v>6763.1</v>
      </c>
      <c r="G363" s="167">
        <v>5163.5</v>
      </c>
      <c r="H363" s="157">
        <f t="shared" si="10"/>
        <v>76.34812438083128</v>
      </c>
      <c r="I363" s="427">
        <f t="shared" si="11"/>
        <v>1599.6000000000004</v>
      </c>
    </row>
    <row r="364" spans="1:9" x14ac:dyDescent="0.2">
      <c r="A364" s="163" t="s">
        <v>494</v>
      </c>
      <c r="B364" s="164">
        <v>4</v>
      </c>
      <c r="C364" s="164">
        <v>1</v>
      </c>
      <c r="D364" s="165">
        <v>8900000190</v>
      </c>
      <c r="E364" s="166">
        <v>800</v>
      </c>
      <c r="F364" s="167">
        <v>227.5</v>
      </c>
      <c r="G364" s="167">
        <v>59.4</v>
      </c>
      <c r="H364" s="157">
        <f t="shared" si="10"/>
        <v>26.109890109890109</v>
      </c>
      <c r="I364" s="427">
        <f t="shared" si="11"/>
        <v>168.1</v>
      </c>
    </row>
    <row r="365" spans="1:9" ht="22.5" x14ac:dyDescent="0.2">
      <c r="A365" s="163" t="s">
        <v>1451</v>
      </c>
      <c r="B365" s="164">
        <v>4</v>
      </c>
      <c r="C365" s="164">
        <v>1</v>
      </c>
      <c r="D365" s="165">
        <v>8900000870</v>
      </c>
      <c r="E365" s="166"/>
      <c r="F365" s="167">
        <v>211</v>
      </c>
      <c r="G365" s="167">
        <v>184.5</v>
      </c>
      <c r="H365" s="157">
        <f t="shared" si="10"/>
        <v>87.440758293838854</v>
      </c>
      <c r="I365" s="427">
        <f t="shared" si="11"/>
        <v>26.5</v>
      </c>
    </row>
    <row r="366" spans="1:9" ht="33.75" x14ac:dyDescent="0.2">
      <c r="A366" s="163" t="s">
        <v>486</v>
      </c>
      <c r="B366" s="164">
        <v>4</v>
      </c>
      <c r="C366" s="164">
        <v>1</v>
      </c>
      <c r="D366" s="165">
        <v>8900000870</v>
      </c>
      <c r="E366" s="166">
        <v>100</v>
      </c>
      <c r="F366" s="167">
        <v>211</v>
      </c>
      <c r="G366" s="167">
        <v>184.5</v>
      </c>
      <c r="H366" s="157">
        <f t="shared" si="10"/>
        <v>87.440758293838854</v>
      </c>
      <c r="I366" s="427">
        <f t="shared" si="11"/>
        <v>26.5</v>
      </c>
    </row>
    <row r="367" spans="1:9" ht="22.5" x14ac:dyDescent="0.2">
      <c r="A367" s="163" t="s">
        <v>1152</v>
      </c>
      <c r="B367" s="164">
        <v>4</v>
      </c>
      <c r="C367" s="164">
        <v>1</v>
      </c>
      <c r="D367" s="165">
        <v>8900055490</v>
      </c>
      <c r="E367" s="166"/>
      <c r="F367" s="167">
        <v>2135</v>
      </c>
      <c r="G367" s="167">
        <v>2134.6</v>
      </c>
      <c r="H367" s="157">
        <f t="shared" si="10"/>
        <v>99.98126463700234</v>
      </c>
      <c r="I367" s="427">
        <f t="shared" si="11"/>
        <v>0.40000000000009095</v>
      </c>
    </row>
    <row r="368" spans="1:9" ht="33.75" x14ac:dyDescent="0.2">
      <c r="A368" s="163" t="s">
        <v>486</v>
      </c>
      <c r="B368" s="164">
        <v>4</v>
      </c>
      <c r="C368" s="164">
        <v>1</v>
      </c>
      <c r="D368" s="165">
        <v>8900055490</v>
      </c>
      <c r="E368" s="166">
        <v>100</v>
      </c>
      <c r="F368" s="167">
        <v>2135</v>
      </c>
      <c r="G368" s="167">
        <v>2134.6</v>
      </c>
      <c r="H368" s="157">
        <f t="shared" si="10"/>
        <v>99.98126463700234</v>
      </c>
      <c r="I368" s="427">
        <f t="shared" si="11"/>
        <v>0.40000000000009095</v>
      </c>
    </row>
    <row r="369" spans="1:9" x14ac:dyDescent="0.2">
      <c r="A369" s="158" t="s">
        <v>588</v>
      </c>
      <c r="B369" s="159">
        <v>4</v>
      </c>
      <c r="C369" s="159">
        <v>2</v>
      </c>
      <c r="D369" s="160"/>
      <c r="E369" s="161"/>
      <c r="F369" s="162">
        <v>5417672.2000000002</v>
      </c>
      <c r="G369" s="162">
        <v>5417643.9000000004</v>
      </c>
      <c r="H369" s="151">
        <f t="shared" si="10"/>
        <v>99.999477635431688</v>
      </c>
      <c r="I369" s="427">
        <f t="shared" si="11"/>
        <v>28.299999999813735</v>
      </c>
    </row>
    <row r="370" spans="1:9" ht="22.5" x14ac:dyDescent="0.2">
      <c r="A370" s="163" t="s">
        <v>1490</v>
      </c>
      <c r="B370" s="164">
        <v>4</v>
      </c>
      <c r="C370" s="164">
        <v>2</v>
      </c>
      <c r="D370" s="165">
        <v>1900000000</v>
      </c>
      <c r="E370" s="166"/>
      <c r="F370" s="167">
        <v>5417672.2000000002</v>
      </c>
      <c r="G370" s="167">
        <v>5417643.9000000004</v>
      </c>
      <c r="H370" s="157">
        <f t="shared" si="10"/>
        <v>99.999477635431688</v>
      </c>
      <c r="I370" s="427">
        <f t="shared" si="11"/>
        <v>28.299999999813735</v>
      </c>
    </row>
    <row r="371" spans="1:9" ht="22.5" x14ac:dyDescent="0.2">
      <c r="A371" s="163" t="s">
        <v>1491</v>
      </c>
      <c r="B371" s="164">
        <v>4</v>
      </c>
      <c r="C371" s="164">
        <v>2</v>
      </c>
      <c r="D371" s="165">
        <v>1920000000</v>
      </c>
      <c r="E371" s="166"/>
      <c r="F371" s="167">
        <v>39302.199999999997</v>
      </c>
      <c r="G371" s="167">
        <v>39302.199999999997</v>
      </c>
      <c r="H371" s="157">
        <f t="shared" si="10"/>
        <v>100</v>
      </c>
      <c r="I371" s="427">
        <f t="shared" si="11"/>
        <v>0</v>
      </c>
    </row>
    <row r="372" spans="1:9" x14ac:dyDescent="0.2">
      <c r="A372" s="163" t="s">
        <v>1492</v>
      </c>
      <c r="B372" s="164">
        <v>4</v>
      </c>
      <c r="C372" s="164">
        <v>2</v>
      </c>
      <c r="D372" s="165">
        <v>1920200000</v>
      </c>
      <c r="E372" s="166"/>
      <c r="F372" s="167">
        <v>39302.199999999997</v>
      </c>
      <c r="G372" s="167">
        <v>39302.199999999997</v>
      </c>
      <c r="H372" s="157">
        <f t="shared" si="10"/>
        <v>100</v>
      </c>
      <c r="I372" s="427">
        <f t="shared" si="11"/>
        <v>0</v>
      </c>
    </row>
    <row r="373" spans="1:9" x14ac:dyDescent="0.2">
      <c r="A373" s="163" t="s">
        <v>1493</v>
      </c>
      <c r="B373" s="164">
        <v>4</v>
      </c>
      <c r="C373" s="164">
        <v>2</v>
      </c>
      <c r="D373" s="165">
        <v>1920216010</v>
      </c>
      <c r="E373" s="166"/>
      <c r="F373" s="167">
        <v>13295.9</v>
      </c>
      <c r="G373" s="167">
        <v>13295.9</v>
      </c>
      <c r="H373" s="157">
        <f t="shared" si="10"/>
        <v>100</v>
      </c>
      <c r="I373" s="427">
        <f t="shared" si="11"/>
        <v>0</v>
      </c>
    </row>
    <row r="374" spans="1:9" x14ac:dyDescent="0.2">
      <c r="A374" s="163" t="s">
        <v>490</v>
      </c>
      <c r="B374" s="164">
        <v>4</v>
      </c>
      <c r="C374" s="164">
        <v>2</v>
      </c>
      <c r="D374" s="165">
        <v>1920216010</v>
      </c>
      <c r="E374" s="166">
        <v>200</v>
      </c>
      <c r="F374" s="167">
        <v>13295.9</v>
      </c>
      <c r="G374" s="167">
        <v>13295.9</v>
      </c>
      <c r="H374" s="157">
        <f t="shared" si="10"/>
        <v>100</v>
      </c>
      <c r="I374" s="427">
        <f t="shared" si="11"/>
        <v>0</v>
      </c>
    </row>
    <row r="375" spans="1:9" x14ac:dyDescent="0.2">
      <c r="A375" s="163" t="s">
        <v>1494</v>
      </c>
      <c r="B375" s="164">
        <v>4</v>
      </c>
      <c r="C375" s="164">
        <v>2</v>
      </c>
      <c r="D375" s="165">
        <v>1920266010</v>
      </c>
      <c r="E375" s="166"/>
      <c r="F375" s="167">
        <v>26006.3</v>
      </c>
      <c r="G375" s="167">
        <v>26006.3</v>
      </c>
      <c r="H375" s="157">
        <f t="shared" si="10"/>
        <v>100</v>
      </c>
      <c r="I375" s="427">
        <f t="shared" si="11"/>
        <v>0</v>
      </c>
    </row>
    <row r="376" spans="1:9" x14ac:dyDescent="0.2">
      <c r="A376" s="163" t="s">
        <v>494</v>
      </c>
      <c r="B376" s="164">
        <v>4</v>
      </c>
      <c r="C376" s="164">
        <v>2</v>
      </c>
      <c r="D376" s="165">
        <v>1920266010</v>
      </c>
      <c r="E376" s="166">
        <v>800</v>
      </c>
      <c r="F376" s="167">
        <v>26006.3</v>
      </c>
      <c r="G376" s="167">
        <v>26006.3</v>
      </c>
      <c r="H376" s="157">
        <f t="shared" si="10"/>
        <v>100</v>
      </c>
      <c r="I376" s="427">
        <f t="shared" si="11"/>
        <v>0</v>
      </c>
    </row>
    <row r="377" spans="1:9" x14ac:dyDescent="0.2">
      <c r="A377" s="163" t="s">
        <v>524</v>
      </c>
      <c r="B377" s="164">
        <v>4</v>
      </c>
      <c r="C377" s="164">
        <v>2</v>
      </c>
      <c r="D377" s="165">
        <v>1930000000</v>
      </c>
      <c r="E377" s="166"/>
      <c r="F377" s="167">
        <v>5378370</v>
      </c>
      <c r="G377" s="167">
        <v>5378341.7000000002</v>
      </c>
      <c r="H377" s="157">
        <f t="shared" si="10"/>
        <v>99.999473818275803</v>
      </c>
      <c r="I377" s="427">
        <f t="shared" si="11"/>
        <v>28.299999999813735</v>
      </c>
    </row>
    <row r="378" spans="1:9" x14ac:dyDescent="0.2">
      <c r="A378" s="163" t="s">
        <v>589</v>
      </c>
      <c r="B378" s="164">
        <v>4</v>
      </c>
      <c r="C378" s="164">
        <v>2</v>
      </c>
      <c r="D378" s="165">
        <v>1930067030</v>
      </c>
      <c r="E378" s="166"/>
      <c r="F378" s="167">
        <v>11959.3</v>
      </c>
      <c r="G378" s="167">
        <v>11959.3</v>
      </c>
      <c r="H378" s="157">
        <f t="shared" si="10"/>
        <v>100</v>
      </c>
      <c r="I378" s="427">
        <f t="shared" si="11"/>
        <v>0</v>
      </c>
    </row>
    <row r="379" spans="1:9" x14ac:dyDescent="0.2">
      <c r="A379" s="163" t="s">
        <v>494</v>
      </c>
      <c r="B379" s="164">
        <v>4</v>
      </c>
      <c r="C379" s="164">
        <v>2</v>
      </c>
      <c r="D379" s="165">
        <v>1930067030</v>
      </c>
      <c r="E379" s="166">
        <v>800</v>
      </c>
      <c r="F379" s="167">
        <v>11959.3</v>
      </c>
      <c r="G379" s="167">
        <v>11959.3</v>
      </c>
      <c r="H379" s="157">
        <f t="shared" si="10"/>
        <v>100</v>
      </c>
      <c r="I379" s="427">
        <f t="shared" si="11"/>
        <v>0</v>
      </c>
    </row>
    <row r="380" spans="1:9" x14ac:dyDescent="0.2">
      <c r="A380" s="163" t="s">
        <v>1169</v>
      </c>
      <c r="B380" s="164">
        <v>4</v>
      </c>
      <c r="C380" s="164">
        <v>2</v>
      </c>
      <c r="D380" s="165">
        <v>1930067031</v>
      </c>
      <c r="E380" s="166"/>
      <c r="F380" s="167">
        <v>38040.699999999997</v>
      </c>
      <c r="G380" s="167">
        <v>38040.699999999997</v>
      </c>
      <c r="H380" s="157">
        <f t="shared" si="10"/>
        <v>100</v>
      </c>
      <c r="I380" s="427">
        <f t="shared" si="11"/>
        <v>0</v>
      </c>
    </row>
    <row r="381" spans="1:9" x14ac:dyDescent="0.2">
      <c r="A381" s="163" t="s">
        <v>494</v>
      </c>
      <c r="B381" s="164">
        <v>4</v>
      </c>
      <c r="C381" s="164">
        <v>2</v>
      </c>
      <c r="D381" s="165">
        <v>1930067031</v>
      </c>
      <c r="E381" s="166">
        <v>800</v>
      </c>
      <c r="F381" s="167">
        <v>38040.699999999997</v>
      </c>
      <c r="G381" s="167">
        <v>38040.699999999997</v>
      </c>
      <c r="H381" s="157">
        <f t="shared" si="10"/>
        <v>100</v>
      </c>
      <c r="I381" s="427">
        <f t="shared" si="11"/>
        <v>0</v>
      </c>
    </row>
    <row r="382" spans="1:9" x14ac:dyDescent="0.2">
      <c r="A382" s="163" t="s">
        <v>1170</v>
      </c>
      <c r="B382" s="164">
        <v>4</v>
      </c>
      <c r="C382" s="164">
        <v>2</v>
      </c>
      <c r="D382" s="165" t="s">
        <v>1171</v>
      </c>
      <c r="E382" s="166"/>
      <c r="F382" s="167">
        <v>785.1</v>
      </c>
      <c r="G382" s="167">
        <v>785.1</v>
      </c>
      <c r="H382" s="157">
        <f t="shared" si="10"/>
        <v>100</v>
      </c>
      <c r="I382" s="427">
        <f t="shared" si="11"/>
        <v>0</v>
      </c>
    </row>
    <row r="383" spans="1:9" x14ac:dyDescent="0.2">
      <c r="A383" s="163" t="s">
        <v>494</v>
      </c>
      <c r="B383" s="164">
        <v>4</v>
      </c>
      <c r="C383" s="164">
        <v>2</v>
      </c>
      <c r="D383" s="165" t="s">
        <v>1171</v>
      </c>
      <c r="E383" s="166">
        <v>800</v>
      </c>
      <c r="F383" s="167">
        <v>785.1</v>
      </c>
      <c r="G383" s="167">
        <v>785.1</v>
      </c>
      <c r="H383" s="157">
        <f t="shared" si="10"/>
        <v>100</v>
      </c>
      <c r="I383" s="427">
        <f t="shared" si="11"/>
        <v>0</v>
      </c>
    </row>
    <row r="384" spans="1:9" x14ac:dyDescent="0.2">
      <c r="A384" s="163" t="s">
        <v>590</v>
      </c>
      <c r="B384" s="164">
        <v>4</v>
      </c>
      <c r="C384" s="164">
        <v>2</v>
      </c>
      <c r="D384" s="165">
        <v>1930100000</v>
      </c>
      <c r="E384" s="166"/>
      <c r="F384" s="167">
        <v>5327584.9000000004</v>
      </c>
      <c r="G384" s="167">
        <v>5327556.5999999996</v>
      </c>
      <c r="H384" s="157">
        <f t="shared" si="10"/>
        <v>99.999468802458679</v>
      </c>
      <c r="I384" s="427">
        <f t="shared" si="11"/>
        <v>28.300000000745058</v>
      </c>
    </row>
    <row r="385" spans="1:9" ht="22.5" x14ac:dyDescent="0.2">
      <c r="A385" s="163" t="s">
        <v>591</v>
      </c>
      <c r="B385" s="164">
        <v>4</v>
      </c>
      <c r="C385" s="164">
        <v>2</v>
      </c>
      <c r="D385" s="165">
        <v>1930167010</v>
      </c>
      <c r="E385" s="166"/>
      <c r="F385" s="167">
        <v>92327</v>
      </c>
      <c r="G385" s="167">
        <v>92327</v>
      </c>
      <c r="H385" s="157">
        <f t="shared" si="10"/>
        <v>100</v>
      </c>
      <c r="I385" s="427">
        <f t="shared" si="11"/>
        <v>0</v>
      </c>
    </row>
    <row r="386" spans="1:9" x14ac:dyDescent="0.2">
      <c r="A386" s="163" t="s">
        <v>494</v>
      </c>
      <c r="B386" s="164">
        <v>4</v>
      </c>
      <c r="C386" s="164">
        <v>2</v>
      </c>
      <c r="D386" s="165">
        <v>1930167010</v>
      </c>
      <c r="E386" s="166">
        <v>800</v>
      </c>
      <c r="F386" s="167">
        <v>92327</v>
      </c>
      <c r="G386" s="167">
        <v>92327</v>
      </c>
      <c r="H386" s="157">
        <f t="shared" si="10"/>
        <v>100</v>
      </c>
      <c r="I386" s="427">
        <f t="shared" si="11"/>
        <v>0</v>
      </c>
    </row>
    <row r="387" spans="1:9" ht="56.25" x14ac:dyDescent="0.2">
      <c r="A387" s="163" t="s">
        <v>592</v>
      </c>
      <c r="B387" s="164">
        <v>4</v>
      </c>
      <c r="C387" s="164">
        <v>2</v>
      </c>
      <c r="D387" s="165">
        <v>1930167020</v>
      </c>
      <c r="E387" s="166"/>
      <c r="F387" s="167">
        <v>311700</v>
      </c>
      <c r="G387" s="167">
        <v>311699.8</v>
      </c>
      <c r="H387" s="157">
        <f t="shared" si="10"/>
        <v>99.999935835739478</v>
      </c>
      <c r="I387" s="427">
        <f t="shared" si="11"/>
        <v>0.20000000001164153</v>
      </c>
    </row>
    <row r="388" spans="1:9" x14ac:dyDescent="0.2">
      <c r="A388" s="163" t="s">
        <v>494</v>
      </c>
      <c r="B388" s="164">
        <v>4</v>
      </c>
      <c r="C388" s="164">
        <v>2</v>
      </c>
      <c r="D388" s="165">
        <v>1930167020</v>
      </c>
      <c r="E388" s="166">
        <v>800</v>
      </c>
      <c r="F388" s="167">
        <v>311700</v>
      </c>
      <c r="G388" s="167">
        <v>311699.8</v>
      </c>
      <c r="H388" s="157">
        <f t="shared" si="10"/>
        <v>99.999935835739478</v>
      </c>
      <c r="I388" s="427">
        <f t="shared" si="11"/>
        <v>0.20000000001164153</v>
      </c>
    </row>
    <row r="389" spans="1:9" ht="45" x14ac:dyDescent="0.2">
      <c r="A389" s="163" t="s">
        <v>593</v>
      </c>
      <c r="B389" s="164">
        <v>4</v>
      </c>
      <c r="C389" s="164">
        <v>2</v>
      </c>
      <c r="D389" s="165">
        <v>1930167040</v>
      </c>
      <c r="E389" s="166"/>
      <c r="F389" s="167">
        <v>362326</v>
      </c>
      <c r="G389" s="167">
        <v>362299.1</v>
      </c>
      <c r="H389" s="157">
        <f t="shared" si="10"/>
        <v>99.992575746703238</v>
      </c>
      <c r="I389" s="427">
        <f t="shared" si="11"/>
        <v>26.900000000023283</v>
      </c>
    </row>
    <row r="390" spans="1:9" x14ac:dyDescent="0.2">
      <c r="A390" s="163" t="s">
        <v>494</v>
      </c>
      <c r="B390" s="164">
        <v>4</v>
      </c>
      <c r="C390" s="164">
        <v>2</v>
      </c>
      <c r="D390" s="165">
        <v>1930167040</v>
      </c>
      <c r="E390" s="166">
        <v>800</v>
      </c>
      <c r="F390" s="167">
        <v>362326</v>
      </c>
      <c r="G390" s="167">
        <v>362299.1</v>
      </c>
      <c r="H390" s="157">
        <f t="shared" si="10"/>
        <v>99.992575746703238</v>
      </c>
      <c r="I390" s="427">
        <f t="shared" si="11"/>
        <v>26.900000000023283</v>
      </c>
    </row>
    <row r="391" spans="1:9" x14ac:dyDescent="0.2">
      <c r="A391" s="163" t="s">
        <v>594</v>
      </c>
      <c r="B391" s="164">
        <v>4</v>
      </c>
      <c r="C391" s="164">
        <v>2</v>
      </c>
      <c r="D391" s="165">
        <v>1930167050</v>
      </c>
      <c r="E391" s="166"/>
      <c r="F391" s="167">
        <v>32259</v>
      </c>
      <c r="G391" s="167">
        <v>32259</v>
      </c>
      <c r="H391" s="157">
        <f t="shared" si="10"/>
        <v>100</v>
      </c>
      <c r="I391" s="427">
        <f t="shared" si="11"/>
        <v>0</v>
      </c>
    </row>
    <row r="392" spans="1:9" x14ac:dyDescent="0.2">
      <c r="A392" s="163" t="s">
        <v>494</v>
      </c>
      <c r="B392" s="164">
        <v>4</v>
      </c>
      <c r="C392" s="164">
        <v>2</v>
      </c>
      <c r="D392" s="165">
        <v>1930167050</v>
      </c>
      <c r="E392" s="166">
        <v>800</v>
      </c>
      <c r="F392" s="167">
        <v>32259</v>
      </c>
      <c r="G392" s="167">
        <v>32259</v>
      </c>
      <c r="H392" s="157">
        <f t="shared" si="10"/>
        <v>100</v>
      </c>
      <c r="I392" s="427">
        <f t="shared" si="11"/>
        <v>0</v>
      </c>
    </row>
    <row r="393" spans="1:9" ht="33.75" x14ac:dyDescent="0.2">
      <c r="A393" s="163" t="s">
        <v>595</v>
      </c>
      <c r="B393" s="164">
        <v>4</v>
      </c>
      <c r="C393" s="164">
        <v>2</v>
      </c>
      <c r="D393" s="165">
        <v>1930167060</v>
      </c>
      <c r="E393" s="166"/>
      <c r="F393" s="167">
        <v>1304</v>
      </c>
      <c r="G393" s="167">
        <v>1304</v>
      </c>
      <c r="H393" s="157">
        <f t="shared" si="10"/>
        <v>100</v>
      </c>
      <c r="I393" s="427">
        <f t="shared" si="11"/>
        <v>0</v>
      </c>
    </row>
    <row r="394" spans="1:9" x14ac:dyDescent="0.2">
      <c r="A394" s="163" t="s">
        <v>494</v>
      </c>
      <c r="B394" s="164">
        <v>4</v>
      </c>
      <c r="C394" s="164">
        <v>2</v>
      </c>
      <c r="D394" s="165">
        <v>1930167060</v>
      </c>
      <c r="E394" s="166">
        <v>800</v>
      </c>
      <c r="F394" s="167">
        <v>1304</v>
      </c>
      <c r="G394" s="167">
        <v>1304</v>
      </c>
      <c r="H394" s="157">
        <f t="shared" si="10"/>
        <v>100</v>
      </c>
      <c r="I394" s="427">
        <f t="shared" si="11"/>
        <v>0</v>
      </c>
    </row>
    <row r="395" spans="1:9" ht="33.75" x14ac:dyDescent="0.2">
      <c r="A395" s="163" t="s">
        <v>597</v>
      </c>
      <c r="B395" s="164">
        <v>4</v>
      </c>
      <c r="C395" s="164">
        <v>2</v>
      </c>
      <c r="D395" s="165" t="s">
        <v>1172</v>
      </c>
      <c r="E395" s="166"/>
      <c r="F395" s="167">
        <v>527668.9</v>
      </c>
      <c r="G395" s="167">
        <v>527667.69999999995</v>
      </c>
      <c r="H395" s="157">
        <f t="shared" si="10"/>
        <v>99.999772584664342</v>
      </c>
      <c r="I395" s="427">
        <f t="shared" si="11"/>
        <v>1.2000000000698492</v>
      </c>
    </row>
    <row r="396" spans="1:9" x14ac:dyDescent="0.2">
      <c r="A396" s="163" t="s">
        <v>494</v>
      </c>
      <c r="B396" s="164">
        <v>4</v>
      </c>
      <c r="C396" s="164">
        <v>2</v>
      </c>
      <c r="D396" s="165" t="s">
        <v>1172</v>
      </c>
      <c r="E396" s="166">
        <v>800</v>
      </c>
      <c r="F396" s="167">
        <v>527668.9</v>
      </c>
      <c r="G396" s="167">
        <v>527667.69999999995</v>
      </c>
      <c r="H396" s="157">
        <f t="shared" si="10"/>
        <v>99.999772584664342</v>
      </c>
      <c r="I396" s="427">
        <f t="shared" si="11"/>
        <v>1.2000000000698492</v>
      </c>
    </row>
    <row r="397" spans="1:9" x14ac:dyDescent="0.2">
      <c r="A397" s="163" t="s">
        <v>1173</v>
      </c>
      <c r="B397" s="164">
        <v>4</v>
      </c>
      <c r="C397" s="164">
        <v>2</v>
      </c>
      <c r="D397" s="165" t="s">
        <v>596</v>
      </c>
      <c r="E397" s="166"/>
      <c r="F397" s="167">
        <v>4000000</v>
      </c>
      <c r="G397" s="167">
        <v>4000000</v>
      </c>
      <c r="H397" s="157">
        <f t="shared" si="10"/>
        <v>100</v>
      </c>
      <c r="I397" s="427">
        <f t="shared" si="11"/>
        <v>0</v>
      </c>
    </row>
    <row r="398" spans="1:9" x14ac:dyDescent="0.2">
      <c r="A398" s="163" t="s">
        <v>494</v>
      </c>
      <c r="B398" s="164">
        <v>4</v>
      </c>
      <c r="C398" s="164">
        <v>2</v>
      </c>
      <c r="D398" s="165" t="s">
        <v>596</v>
      </c>
      <c r="E398" s="166">
        <v>800</v>
      </c>
      <c r="F398" s="167">
        <v>4000000</v>
      </c>
      <c r="G398" s="167">
        <v>4000000</v>
      </c>
      <c r="H398" s="157">
        <f t="shared" si="10"/>
        <v>100</v>
      </c>
      <c r="I398" s="427">
        <f t="shared" si="11"/>
        <v>0</v>
      </c>
    </row>
    <row r="399" spans="1:9" x14ac:dyDescent="0.2">
      <c r="A399" s="158" t="s">
        <v>598</v>
      </c>
      <c r="B399" s="159">
        <v>4</v>
      </c>
      <c r="C399" s="159">
        <v>5</v>
      </c>
      <c r="D399" s="160"/>
      <c r="E399" s="161"/>
      <c r="F399" s="162">
        <v>1218644.7</v>
      </c>
      <c r="G399" s="162">
        <v>1216180.8</v>
      </c>
      <c r="H399" s="151">
        <f t="shared" ref="H399:H462" si="12">+G399/F399*100</f>
        <v>99.797816377488871</v>
      </c>
      <c r="I399" s="427">
        <f t="shared" ref="I399:I462" si="13">F399-G399</f>
        <v>2463.8999999999069</v>
      </c>
    </row>
    <row r="400" spans="1:9" ht="22.5" x14ac:dyDescent="0.2">
      <c r="A400" s="163" t="s">
        <v>1495</v>
      </c>
      <c r="B400" s="164">
        <v>4</v>
      </c>
      <c r="C400" s="164">
        <v>5</v>
      </c>
      <c r="D400" s="165">
        <v>1400000000</v>
      </c>
      <c r="E400" s="166"/>
      <c r="F400" s="167">
        <v>2696.5</v>
      </c>
      <c r="G400" s="167">
        <v>2696.5</v>
      </c>
      <c r="H400" s="157">
        <f t="shared" si="12"/>
        <v>100</v>
      </c>
      <c r="I400" s="427">
        <f t="shared" si="13"/>
        <v>0</v>
      </c>
    </row>
    <row r="401" spans="1:9" ht="33.75" x14ac:dyDescent="0.2">
      <c r="A401" s="163" t="s">
        <v>704</v>
      </c>
      <c r="B401" s="164">
        <v>4</v>
      </c>
      <c r="C401" s="164">
        <v>5</v>
      </c>
      <c r="D401" s="165">
        <v>1430000000</v>
      </c>
      <c r="E401" s="166"/>
      <c r="F401" s="167">
        <v>2696.5</v>
      </c>
      <c r="G401" s="167">
        <v>2696.5</v>
      </c>
      <c r="H401" s="157">
        <f t="shared" si="12"/>
        <v>100</v>
      </c>
      <c r="I401" s="427">
        <f t="shared" si="13"/>
        <v>0</v>
      </c>
    </row>
    <row r="402" spans="1:9" x14ac:dyDescent="0.2">
      <c r="A402" s="163" t="s">
        <v>705</v>
      </c>
      <c r="B402" s="164">
        <v>4</v>
      </c>
      <c r="C402" s="164">
        <v>5</v>
      </c>
      <c r="D402" s="165">
        <v>1430060600</v>
      </c>
      <c r="E402" s="166"/>
      <c r="F402" s="167">
        <v>2696.5</v>
      </c>
      <c r="G402" s="167">
        <v>2696.5</v>
      </c>
      <c r="H402" s="157">
        <f t="shared" si="12"/>
        <v>100</v>
      </c>
      <c r="I402" s="427">
        <f t="shared" si="13"/>
        <v>0</v>
      </c>
    </row>
    <row r="403" spans="1:9" ht="22.5" x14ac:dyDescent="0.2">
      <c r="A403" s="163" t="s">
        <v>507</v>
      </c>
      <c r="B403" s="164">
        <v>4</v>
      </c>
      <c r="C403" s="164">
        <v>5</v>
      </c>
      <c r="D403" s="165">
        <v>1430060600</v>
      </c>
      <c r="E403" s="166">
        <v>600</v>
      </c>
      <c r="F403" s="167">
        <v>2696.5</v>
      </c>
      <c r="G403" s="167">
        <v>2696.5</v>
      </c>
      <c r="H403" s="157">
        <f t="shared" si="12"/>
        <v>100</v>
      </c>
      <c r="I403" s="427">
        <f t="shared" si="13"/>
        <v>0</v>
      </c>
    </row>
    <row r="404" spans="1:9" ht="22.5" x14ac:dyDescent="0.2">
      <c r="A404" s="163" t="s">
        <v>599</v>
      </c>
      <c r="B404" s="164">
        <v>4</v>
      </c>
      <c r="C404" s="164">
        <v>5</v>
      </c>
      <c r="D404" s="165">
        <v>1800000000</v>
      </c>
      <c r="E404" s="166"/>
      <c r="F404" s="167">
        <v>1113359.2</v>
      </c>
      <c r="G404" s="167">
        <v>1111992.1000000001</v>
      </c>
      <c r="H404" s="157">
        <f t="shared" si="12"/>
        <v>99.87720943968489</v>
      </c>
      <c r="I404" s="427">
        <f t="shared" si="13"/>
        <v>1367.0999999998603</v>
      </c>
    </row>
    <row r="405" spans="1:9" x14ac:dyDescent="0.2">
      <c r="A405" s="163" t="s">
        <v>600</v>
      </c>
      <c r="B405" s="164">
        <v>4</v>
      </c>
      <c r="C405" s="164">
        <v>5</v>
      </c>
      <c r="D405" s="165">
        <v>1850000000</v>
      </c>
      <c r="E405" s="166"/>
      <c r="F405" s="167">
        <v>571164.30000000005</v>
      </c>
      <c r="G405" s="167">
        <v>570952.9</v>
      </c>
      <c r="H405" s="157">
        <f t="shared" si="12"/>
        <v>99.96298788282111</v>
      </c>
      <c r="I405" s="427">
        <f t="shared" si="13"/>
        <v>211.40000000002328</v>
      </c>
    </row>
    <row r="406" spans="1:9" x14ac:dyDescent="0.2">
      <c r="A406" s="163" t="s">
        <v>601</v>
      </c>
      <c r="B406" s="164">
        <v>4</v>
      </c>
      <c r="C406" s="164">
        <v>5</v>
      </c>
      <c r="D406" s="165">
        <v>1850100000</v>
      </c>
      <c r="E406" s="166"/>
      <c r="F406" s="167">
        <v>47831.6</v>
      </c>
      <c r="G406" s="167">
        <v>47831.6</v>
      </c>
      <c r="H406" s="157">
        <f t="shared" si="12"/>
        <v>100</v>
      </c>
      <c r="I406" s="427">
        <f t="shared" si="13"/>
        <v>0</v>
      </c>
    </row>
    <row r="407" spans="1:9" x14ac:dyDescent="0.2">
      <c r="A407" s="163" t="s">
        <v>1496</v>
      </c>
      <c r="B407" s="164">
        <v>4</v>
      </c>
      <c r="C407" s="164">
        <v>5</v>
      </c>
      <c r="D407" s="165">
        <v>1850160210</v>
      </c>
      <c r="E407" s="166"/>
      <c r="F407" s="167">
        <v>4925</v>
      </c>
      <c r="G407" s="167">
        <v>4925</v>
      </c>
      <c r="H407" s="157">
        <f t="shared" si="12"/>
        <v>100</v>
      </c>
      <c r="I407" s="427">
        <f t="shared" si="13"/>
        <v>0</v>
      </c>
    </row>
    <row r="408" spans="1:9" x14ac:dyDescent="0.2">
      <c r="A408" s="163" t="s">
        <v>494</v>
      </c>
      <c r="B408" s="164">
        <v>4</v>
      </c>
      <c r="C408" s="164">
        <v>5</v>
      </c>
      <c r="D408" s="165">
        <v>1850160210</v>
      </c>
      <c r="E408" s="166">
        <v>800</v>
      </c>
      <c r="F408" s="167">
        <v>4925</v>
      </c>
      <c r="G408" s="167">
        <v>4925</v>
      </c>
      <c r="H408" s="157">
        <f t="shared" si="12"/>
        <v>100</v>
      </c>
      <c r="I408" s="427">
        <f t="shared" si="13"/>
        <v>0</v>
      </c>
    </row>
    <row r="409" spans="1:9" ht="22.5" x14ac:dyDescent="0.2">
      <c r="A409" s="163" t="s">
        <v>1497</v>
      </c>
      <c r="B409" s="164">
        <v>4</v>
      </c>
      <c r="C409" s="164">
        <v>5</v>
      </c>
      <c r="D409" s="165">
        <v>1850160220</v>
      </c>
      <c r="E409" s="166"/>
      <c r="F409" s="167">
        <v>15096.9</v>
      </c>
      <c r="G409" s="167">
        <v>15096.9</v>
      </c>
      <c r="H409" s="157">
        <f t="shared" si="12"/>
        <v>100</v>
      </c>
      <c r="I409" s="427">
        <f t="shared" si="13"/>
        <v>0</v>
      </c>
    </row>
    <row r="410" spans="1:9" x14ac:dyDescent="0.2">
      <c r="A410" s="163" t="s">
        <v>494</v>
      </c>
      <c r="B410" s="164">
        <v>4</v>
      </c>
      <c r="C410" s="164">
        <v>5</v>
      </c>
      <c r="D410" s="165">
        <v>1850160220</v>
      </c>
      <c r="E410" s="166">
        <v>800</v>
      </c>
      <c r="F410" s="167">
        <v>15096.9</v>
      </c>
      <c r="G410" s="167">
        <v>15096.9</v>
      </c>
      <c r="H410" s="157">
        <f t="shared" si="12"/>
        <v>100</v>
      </c>
      <c r="I410" s="427">
        <f t="shared" si="13"/>
        <v>0</v>
      </c>
    </row>
    <row r="411" spans="1:9" ht="22.5" x14ac:dyDescent="0.2">
      <c r="A411" s="163" t="s">
        <v>1498</v>
      </c>
      <c r="B411" s="164">
        <v>4</v>
      </c>
      <c r="C411" s="164">
        <v>5</v>
      </c>
      <c r="D411" s="165">
        <v>1850160240</v>
      </c>
      <c r="E411" s="166"/>
      <c r="F411" s="167">
        <v>21273</v>
      </c>
      <c r="G411" s="167">
        <v>21273</v>
      </c>
      <c r="H411" s="157">
        <f t="shared" si="12"/>
        <v>100</v>
      </c>
      <c r="I411" s="427">
        <f t="shared" si="13"/>
        <v>0</v>
      </c>
    </row>
    <row r="412" spans="1:9" x14ac:dyDescent="0.2">
      <c r="A412" s="163" t="s">
        <v>494</v>
      </c>
      <c r="B412" s="164">
        <v>4</v>
      </c>
      <c r="C412" s="164">
        <v>5</v>
      </c>
      <c r="D412" s="165">
        <v>1850160240</v>
      </c>
      <c r="E412" s="166">
        <v>800</v>
      </c>
      <c r="F412" s="167">
        <v>21273</v>
      </c>
      <c r="G412" s="167">
        <v>21273</v>
      </c>
      <c r="H412" s="157">
        <f t="shared" si="12"/>
        <v>100</v>
      </c>
      <c r="I412" s="427">
        <f t="shared" si="13"/>
        <v>0</v>
      </c>
    </row>
    <row r="413" spans="1:9" ht="22.5" x14ac:dyDescent="0.2">
      <c r="A413" s="163" t="s">
        <v>1499</v>
      </c>
      <c r="B413" s="164">
        <v>4</v>
      </c>
      <c r="C413" s="164">
        <v>5</v>
      </c>
      <c r="D413" s="165">
        <v>1850160250</v>
      </c>
      <c r="E413" s="166"/>
      <c r="F413" s="167">
        <v>6536.7</v>
      </c>
      <c r="G413" s="167">
        <v>6536.7</v>
      </c>
      <c r="H413" s="157">
        <f t="shared" si="12"/>
        <v>100</v>
      </c>
      <c r="I413" s="427">
        <f t="shared" si="13"/>
        <v>0</v>
      </c>
    </row>
    <row r="414" spans="1:9" x14ac:dyDescent="0.2">
      <c r="A414" s="163" t="s">
        <v>494</v>
      </c>
      <c r="B414" s="164">
        <v>4</v>
      </c>
      <c r="C414" s="164">
        <v>5</v>
      </c>
      <c r="D414" s="165">
        <v>1850160250</v>
      </c>
      <c r="E414" s="166">
        <v>800</v>
      </c>
      <c r="F414" s="167">
        <v>6536.7</v>
      </c>
      <c r="G414" s="167">
        <v>6536.7</v>
      </c>
      <c r="H414" s="157">
        <f t="shared" si="12"/>
        <v>100</v>
      </c>
      <c r="I414" s="427">
        <f t="shared" si="13"/>
        <v>0</v>
      </c>
    </row>
    <row r="415" spans="1:9" ht="22.5" x14ac:dyDescent="0.2">
      <c r="A415" s="163" t="s">
        <v>602</v>
      </c>
      <c r="B415" s="164">
        <v>4</v>
      </c>
      <c r="C415" s="164">
        <v>5</v>
      </c>
      <c r="D415" s="165">
        <v>1850200000</v>
      </c>
      <c r="E415" s="166"/>
      <c r="F415" s="167">
        <v>478598.1</v>
      </c>
      <c r="G415" s="167">
        <v>478491</v>
      </c>
      <c r="H415" s="157">
        <f t="shared" si="12"/>
        <v>99.977622142670441</v>
      </c>
      <c r="I415" s="427">
        <f t="shared" si="13"/>
        <v>107.09999999997672</v>
      </c>
    </row>
    <row r="416" spans="1:9" x14ac:dyDescent="0.2">
      <c r="A416" s="163" t="s">
        <v>1500</v>
      </c>
      <c r="B416" s="164">
        <v>4</v>
      </c>
      <c r="C416" s="164">
        <v>5</v>
      </c>
      <c r="D416" s="165">
        <v>1850260110</v>
      </c>
      <c r="E416" s="166"/>
      <c r="F416" s="167">
        <v>2542.1</v>
      </c>
      <c r="G416" s="167">
        <v>2526.1</v>
      </c>
      <c r="H416" s="157">
        <f t="shared" si="12"/>
        <v>99.370599110971241</v>
      </c>
      <c r="I416" s="427">
        <f t="shared" si="13"/>
        <v>16</v>
      </c>
    </row>
    <row r="417" spans="1:9" x14ac:dyDescent="0.2">
      <c r="A417" s="163" t="s">
        <v>494</v>
      </c>
      <c r="B417" s="164">
        <v>4</v>
      </c>
      <c r="C417" s="164">
        <v>5</v>
      </c>
      <c r="D417" s="165">
        <v>1850260110</v>
      </c>
      <c r="E417" s="166">
        <v>800</v>
      </c>
      <c r="F417" s="167">
        <v>2542.1</v>
      </c>
      <c r="G417" s="167">
        <v>2526.1</v>
      </c>
      <c r="H417" s="157">
        <f t="shared" si="12"/>
        <v>99.370599110971241</v>
      </c>
      <c r="I417" s="427">
        <f t="shared" si="13"/>
        <v>16</v>
      </c>
    </row>
    <row r="418" spans="1:9" x14ac:dyDescent="0.2">
      <c r="A418" s="163" t="s">
        <v>1501</v>
      </c>
      <c r="B418" s="164">
        <v>4</v>
      </c>
      <c r="C418" s="164">
        <v>5</v>
      </c>
      <c r="D418" s="165">
        <v>1850260120</v>
      </c>
      <c r="E418" s="166"/>
      <c r="F418" s="167">
        <v>802</v>
      </c>
      <c r="G418" s="167">
        <v>802</v>
      </c>
      <c r="H418" s="157">
        <f t="shared" si="12"/>
        <v>100</v>
      </c>
      <c r="I418" s="427">
        <f t="shared" si="13"/>
        <v>0</v>
      </c>
    </row>
    <row r="419" spans="1:9" x14ac:dyDescent="0.2">
      <c r="A419" s="163" t="s">
        <v>494</v>
      </c>
      <c r="B419" s="164">
        <v>4</v>
      </c>
      <c r="C419" s="164">
        <v>5</v>
      </c>
      <c r="D419" s="165">
        <v>1850260120</v>
      </c>
      <c r="E419" s="166">
        <v>800</v>
      </c>
      <c r="F419" s="167">
        <v>802</v>
      </c>
      <c r="G419" s="167">
        <v>802</v>
      </c>
      <c r="H419" s="157">
        <f t="shared" si="12"/>
        <v>100</v>
      </c>
      <c r="I419" s="427">
        <f t="shared" si="13"/>
        <v>0</v>
      </c>
    </row>
    <row r="420" spans="1:9" x14ac:dyDescent="0.2">
      <c r="A420" s="163" t="s">
        <v>603</v>
      </c>
      <c r="B420" s="164">
        <v>4</v>
      </c>
      <c r="C420" s="164">
        <v>5</v>
      </c>
      <c r="D420" s="165">
        <v>1850260140</v>
      </c>
      <c r="E420" s="166"/>
      <c r="F420" s="167">
        <v>4149.5</v>
      </c>
      <c r="G420" s="167">
        <v>4139.5</v>
      </c>
      <c r="H420" s="157">
        <f t="shared" si="12"/>
        <v>99.75900710929028</v>
      </c>
      <c r="I420" s="427">
        <f t="shared" si="13"/>
        <v>10</v>
      </c>
    </row>
    <row r="421" spans="1:9" x14ac:dyDescent="0.2">
      <c r="A421" s="163" t="s">
        <v>494</v>
      </c>
      <c r="B421" s="164">
        <v>4</v>
      </c>
      <c r="C421" s="164">
        <v>5</v>
      </c>
      <c r="D421" s="165">
        <v>1850260140</v>
      </c>
      <c r="E421" s="166">
        <v>800</v>
      </c>
      <c r="F421" s="167">
        <v>4149.5</v>
      </c>
      <c r="G421" s="167">
        <v>4139.5</v>
      </c>
      <c r="H421" s="157">
        <f t="shared" si="12"/>
        <v>99.75900710929028</v>
      </c>
      <c r="I421" s="427">
        <f t="shared" si="13"/>
        <v>10</v>
      </c>
    </row>
    <row r="422" spans="1:9" x14ac:dyDescent="0.2">
      <c r="A422" s="163" t="s">
        <v>604</v>
      </c>
      <c r="B422" s="164">
        <v>4</v>
      </c>
      <c r="C422" s="164">
        <v>5</v>
      </c>
      <c r="D422" s="165">
        <v>1850260150</v>
      </c>
      <c r="E422" s="166"/>
      <c r="F422" s="167">
        <v>555</v>
      </c>
      <c r="G422" s="167">
        <v>555</v>
      </c>
      <c r="H422" s="157">
        <f t="shared" si="12"/>
        <v>100</v>
      </c>
      <c r="I422" s="427">
        <f t="shared" si="13"/>
        <v>0</v>
      </c>
    </row>
    <row r="423" spans="1:9" x14ac:dyDescent="0.2">
      <c r="A423" s="163" t="s">
        <v>494</v>
      </c>
      <c r="B423" s="164">
        <v>4</v>
      </c>
      <c r="C423" s="164">
        <v>5</v>
      </c>
      <c r="D423" s="165">
        <v>1850260150</v>
      </c>
      <c r="E423" s="166">
        <v>800</v>
      </c>
      <c r="F423" s="167">
        <v>555</v>
      </c>
      <c r="G423" s="167">
        <v>555</v>
      </c>
      <c r="H423" s="157">
        <f t="shared" si="12"/>
        <v>100</v>
      </c>
      <c r="I423" s="427">
        <f t="shared" si="13"/>
        <v>0</v>
      </c>
    </row>
    <row r="424" spans="1:9" x14ac:dyDescent="0.2">
      <c r="A424" s="163" t="s">
        <v>605</v>
      </c>
      <c r="B424" s="164">
        <v>4</v>
      </c>
      <c r="C424" s="164">
        <v>5</v>
      </c>
      <c r="D424" s="165">
        <v>1850260160</v>
      </c>
      <c r="E424" s="166"/>
      <c r="F424" s="167">
        <v>9609.2000000000007</v>
      </c>
      <c r="G424" s="167">
        <v>9609.2000000000007</v>
      </c>
      <c r="H424" s="157">
        <f t="shared" si="12"/>
        <v>100</v>
      </c>
      <c r="I424" s="427">
        <f t="shared" si="13"/>
        <v>0</v>
      </c>
    </row>
    <row r="425" spans="1:9" x14ac:dyDescent="0.2">
      <c r="A425" s="163" t="s">
        <v>494</v>
      </c>
      <c r="B425" s="164">
        <v>4</v>
      </c>
      <c r="C425" s="164">
        <v>5</v>
      </c>
      <c r="D425" s="165">
        <v>1850260160</v>
      </c>
      <c r="E425" s="166">
        <v>800</v>
      </c>
      <c r="F425" s="167">
        <v>9609.2000000000007</v>
      </c>
      <c r="G425" s="167">
        <v>9609.2000000000007</v>
      </c>
      <c r="H425" s="157">
        <f t="shared" si="12"/>
        <v>100</v>
      </c>
      <c r="I425" s="427">
        <f t="shared" si="13"/>
        <v>0</v>
      </c>
    </row>
    <row r="426" spans="1:9" ht="22.5" x14ac:dyDescent="0.2">
      <c r="A426" s="163" t="s">
        <v>1502</v>
      </c>
      <c r="B426" s="164">
        <v>4</v>
      </c>
      <c r="C426" s="164">
        <v>5</v>
      </c>
      <c r="D426" s="165">
        <v>1850260170</v>
      </c>
      <c r="E426" s="166"/>
      <c r="F426" s="167">
        <v>2867</v>
      </c>
      <c r="G426" s="167">
        <v>2867</v>
      </c>
      <c r="H426" s="157">
        <f t="shared" si="12"/>
        <v>100</v>
      </c>
      <c r="I426" s="427">
        <f t="shared" si="13"/>
        <v>0</v>
      </c>
    </row>
    <row r="427" spans="1:9" x14ac:dyDescent="0.2">
      <c r="A427" s="163" t="s">
        <v>494</v>
      </c>
      <c r="B427" s="164">
        <v>4</v>
      </c>
      <c r="C427" s="164">
        <v>5</v>
      </c>
      <c r="D427" s="165">
        <v>1850260170</v>
      </c>
      <c r="E427" s="166">
        <v>800</v>
      </c>
      <c r="F427" s="167">
        <v>2867</v>
      </c>
      <c r="G427" s="167">
        <v>2867</v>
      </c>
      <c r="H427" s="157">
        <f t="shared" si="12"/>
        <v>100</v>
      </c>
      <c r="I427" s="427">
        <f t="shared" si="13"/>
        <v>0</v>
      </c>
    </row>
    <row r="428" spans="1:9" x14ac:dyDescent="0.2">
      <c r="A428" s="163" t="s">
        <v>606</v>
      </c>
      <c r="B428" s="164">
        <v>4</v>
      </c>
      <c r="C428" s="164">
        <v>5</v>
      </c>
      <c r="D428" s="165">
        <v>1850260180</v>
      </c>
      <c r="E428" s="166"/>
      <c r="F428" s="167">
        <v>14640.3</v>
      </c>
      <c r="G428" s="167">
        <v>14640.3</v>
      </c>
      <c r="H428" s="157">
        <f t="shared" si="12"/>
        <v>100</v>
      </c>
      <c r="I428" s="427">
        <f t="shared" si="13"/>
        <v>0</v>
      </c>
    </row>
    <row r="429" spans="1:9" x14ac:dyDescent="0.2">
      <c r="A429" s="163" t="s">
        <v>494</v>
      </c>
      <c r="B429" s="164">
        <v>4</v>
      </c>
      <c r="C429" s="164">
        <v>5</v>
      </c>
      <c r="D429" s="165">
        <v>1850260180</v>
      </c>
      <c r="E429" s="166">
        <v>800</v>
      </c>
      <c r="F429" s="167">
        <v>14640.3</v>
      </c>
      <c r="G429" s="167">
        <v>14640.3</v>
      </c>
      <c r="H429" s="157">
        <f t="shared" si="12"/>
        <v>100</v>
      </c>
      <c r="I429" s="427">
        <f t="shared" si="13"/>
        <v>0</v>
      </c>
    </row>
    <row r="430" spans="1:9" ht="22.5" x14ac:dyDescent="0.2">
      <c r="A430" s="163" t="s">
        <v>1503</v>
      </c>
      <c r="B430" s="164">
        <v>4</v>
      </c>
      <c r="C430" s="164">
        <v>5</v>
      </c>
      <c r="D430" s="165">
        <v>1850260190</v>
      </c>
      <c r="E430" s="166"/>
      <c r="F430" s="167">
        <v>5298.4</v>
      </c>
      <c r="G430" s="167">
        <v>5267.4</v>
      </c>
      <c r="H430" s="157">
        <f t="shared" si="12"/>
        <v>99.414917711007107</v>
      </c>
      <c r="I430" s="427">
        <f t="shared" si="13"/>
        <v>31</v>
      </c>
    </row>
    <row r="431" spans="1:9" x14ac:dyDescent="0.2">
      <c r="A431" s="163" t="s">
        <v>494</v>
      </c>
      <c r="B431" s="164">
        <v>4</v>
      </c>
      <c r="C431" s="164">
        <v>5</v>
      </c>
      <c r="D431" s="165">
        <v>1850260190</v>
      </c>
      <c r="E431" s="166">
        <v>800</v>
      </c>
      <c r="F431" s="167">
        <v>5298.4</v>
      </c>
      <c r="G431" s="167">
        <v>5267.4</v>
      </c>
      <c r="H431" s="157">
        <f t="shared" si="12"/>
        <v>99.414917711007107</v>
      </c>
      <c r="I431" s="427">
        <f t="shared" si="13"/>
        <v>31</v>
      </c>
    </row>
    <row r="432" spans="1:9" x14ac:dyDescent="0.2">
      <c r="A432" s="163" t="s">
        <v>1504</v>
      </c>
      <c r="B432" s="164">
        <v>4</v>
      </c>
      <c r="C432" s="164">
        <v>5</v>
      </c>
      <c r="D432" s="165">
        <v>1850260450</v>
      </c>
      <c r="E432" s="166"/>
      <c r="F432" s="167">
        <v>9168.6</v>
      </c>
      <c r="G432" s="167">
        <v>9143.6</v>
      </c>
      <c r="H432" s="157">
        <f t="shared" si="12"/>
        <v>99.727330235804814</v>
      </c>
      <c r="I432" s="427">
        <f t="shared" si="13"/>
        <v>25</v>
      </c>
    </row>
    <row r="433" spans="1:9" x14ac:dyDescent="0.2">
      <c r="A433" s="163" t="s">
        <v>494</v>
      </c>
      <c r="B433" s="164">
        <v>4</v>
      </c>
      <c r="C433" s="164">
        <v>5</v>
      </c>
      <c r="D433" s="165">
        <v>1850260450</v>
      </c>
      <c r="E433" s="166">
        <v>800</v>
      </c>
      <c r="F433" s="167">
        <v>9168.6</v>
      </c>
      <c r="G433" s="167">
        <v>9143.6</v>
      </c>
      <c r="H433" s="157">
        <f t="shared" si="12"/>
        <v>99.727330235804814</v>
      </c>
      <c r="I433" s="427">
        <f t="shared" si="13"/>
        <v>25</v>
      </c>
    </row>
    <row r="434" spans="1:9" x14ac:dyDescent="0.2">
      <c r="A434" s="163" t="s">
        <v>607</v>
      </c>
      <c r="B434" s="164">
        <v>4</v>
      </c>
      <c r="C434" s="164">
        <v>5</v>
      </c>
      <c r="D434" s="165">
        <v>1850260460</v>
      </c>
      <c r="E434" s="166"/>
      <c r="F434" s="167">
        <v>7388.3</v>
      </c>
      <c r="G434" s="167">
        <v>7388.3</v>
      </c>
      <c r="H434" s="157">
        <f t="shared" si="12"/>
        <v>100</v>
      </c>
      <c r="I434" s="427">
        <f t="shared" si="13"/>
        <v>0</v>
      </c>
    </row>
    <row r="435" spans="1:9" x14ac:dyDescent="0.2">
      <c r="A435" s="163" t="s">
        <v>494</v>
      </c>
      <c r="B435" s="164">
        <v>4</v>
      </c>
      <c r="C435" s="164">
        <v>5</v>
      </c>
      <c r="D435" s="165">
        <v>1850260460</v>
      </c>
      <c r="E435" s="166">
        <v>800</v>
      </c>
      <c r="F435" s="167">
        <v>7388.3</v>
      </c>
      <c r="G435" s="167">
        <v>7388.3</v>
      </c>
      <c r="H435" s="157">
        <f t="shared" si="12"/>
        <v>100</v>
      </c>
      <c r="I435" s="427">
        <f t="shared" si="13"/>
        <v>0</v>
      </c>
    </row>
    <row r="436" spans="1:9" ht="22.5" x14ac:dyDescent="0.2">
      <c r="A436" s="163" t="s">
        <v>608</v>
      </c>
      <c r="B436" s="164">
        <v>4</v>
      </c>
      <c r="C436" s="164">
        <v>5</v>
      </c>
      <c r="D436" s="165">
        <v>1850260470</v>
      </c>
      <c r="E436" s="166"/>
      <c r="F436" s="167">
        <v>5056.5</v>
      </c>
      <c r="G436" s="167">
        <v>5056.5</v>
      </c>
      <c r="H436" s="157">
        <f t="shared" si="12"/>
        <v>100</v>
      </c>
      <c r="I436" s="427">
        <f t="shared" si="13"/>
        <v>0</v>
      </c>
    </row>
    <row r="437" spans="1:9" ht="22.5" x14ac:dyDescent="0.2">
      <c r="A437" s="163" t="s">
        <v>507</v>
      </c>
      <c r="B437" s="164">
        <v>4</v>
      </c>
      <c r="C437" s="164">
        <v>5</v>
      </c>
      <c r="D437" s="165">
        <v>1850260470</v>
      </c>
      <c r="E437" s="166">
        <v>600</v>
      </c>
      <c r="F437" s="167">
        <v>5056.5</v>
      </c>
      <c r="G437" s="167">
        <v>5056.5</v>
      </c>
      <c r="H437" s="157">
        <f t="shared" si="12"/>
        <v>100</v>
      </c>
      <c r="I437" s="427">
        <f t="shared" si="13"/>
        <v>0</v>
      </c>
    </row>
    <row r="438" spans="1:9" ht="22.5" x14ac:dyDescent="0.2">
      <c r="A438" s="163" t="s">
        <v>609</v>
      </c>
      <c r="B438" s="164">
        <v>4</v>
      </c>
      <c r="C438" s="164">
        <v>5</v>
      </c>
      <c r="D438" s="165">
        <v>1850260500</v>
      </c>
      <c r="E438" s="166"/>
      <c r="F438" s="167">
        <v>58110.3</v>
      </c>
      <c r="G438" s="167">
        <v>58110.3</v>
      </c>
      <c r="H438" s="157">
        <f t="shared" si="12"/>
        <v>100</v>
      </c>
      <c r="I438" s="427">
        <f t="shared" si="13"/>
        <v>0</v>
      </c>
    </row>
    <row r="439" spans="1:9" ht="22.5" x14ac:dyDescent="0.2">
      <c r="A439" s="163" t="s">
        <v>507</v>
      </c>
      <c r="B439" s="164">
        <v>4</v>
      </c>
      <c r="C439" s="164">
        <v>5</v>
      </c>
      <c r="D439" s="165">
        <v>1850260500</v>
      </c>
      <c r="E439" s="166">
        <v>600</v>
      </c>
      <c r="F439" s="167">
        <v>58110.3</v>
      </c>
      <c r="G439" s="167">
        <v>58110.3</v>
      </c>
      <c r="H439" s="157">
        <f t="shared" si="12"/>
        <v>100</v>
      </c>
      <c r="I439" s="427">
        <f t="shared" si="13"/>
        <v>0</v>
      </c>
    </row>
    <row r="440" spans="1:9" x14ac:dyDescent="0.2">
      <c r="A440" s="163" t="s">
        <v>1505</v>
      </c>
      <c r="B440" s="164">
        <v>4</v>
      </c>
      <c r="C440" s="164">
        <v>5</v>
      </c>
      <c r="D440" s="165" t="s">
        <v>1506</v>
      </c>
      <c r="E440" s="166"/>
      <c r="F440" s="167">
        <v>5190.8999999999996</v>
      </c>
      <c r="G440" s="167">
        <v>5190.8999999999996</v>
      </c>
      <c r="H440" s="157">
        <f t="shared" si="12"/>
        <v>100</v>
      </c>
      <c r="I440" s="427">
        <f t="shared" si="13"/>
        <v>0</v>
      </c>
    </row>
    <row r="441" spans="1:9" x14ac:dyDescent="0.2">
      <c r="A441" s="163" t="s">
        <v>494</v>
      </c>
      <c r="B441" s="164">
        <v>4</v>
      </c>
      <c r="C441" s="164">
        <v>5</v>
      </c>
      <c r="D441" s="165" t="s">
        <v>1506</v>
      </c>
      <c r="E441" s="166">
        <v>800</v>
      </c>
      <c r="F441" s="167">
        <v>5190.8999999999996</v>
      </c>
      <c r="G441" s="167">
        <v>5190.8999999999996</v>
      </c>
      <c r="H441" s="157">
        <f t="shared" si="12"/>
        <v>100</v>
      </c>
      <c r="I441" s="427">
        <f t="shared" si="13"/>
        <v>0</v>
      </c>
    </row>
    <row r="442" spans="1:9" ht="33.75" x14ac:dyDescent="0.2">
      <c r="A442" s="163" t="s">
        <v>1507</v>
      </c>
      <c r="B442" s="164">
        <v>4</v>
      </c>
      <c r="C442" s="164">
        <v>5</v>
      </c>
      <c r="D442" s="165" t="s">
        <v>1508</v>
      </c>
      <c r="E442" s="166"/>
      <c r="F442" s="167">
        <v>187570</v>
      </c>
      <c r="G442" s="167">
        <v>187570</v>
      </c>
      <c r="H442" s="157">
        <f t="shared" si="12"/>
        <v>100</v>
      </c>
      <c r="I442" s="427">
        <f t="shared" si="13"/>
        <v>0</v>
      </c>
    </row>
    <row r="443" spans="1:9" x14ac:dyDescent="0.2">
      <c r="A443" s="163" t="s">
        <v>494</v>
      </c>
      <c r="B443" s="164">
        <v>4</v>
      </c>
      <c r="C443" s="164">
        <v>5</v>
      </c>
      <c r="D443" s="165" t="s">
        <v>1508</v>
      </c>
      <c r="E443" s="166">
        <v>800</v>
      </c>
      <c r="F443" s="167">
        <v>187570</v>
      </c>
      <c r="G443" s="167">
        <v>187570</v>
      </c>
      <c r="H443" s="157">
        <f t="shared" si="12"/>
        <v>100</v>
      </c>
      <c r="I443" s="427">
        <f t="shared" si="13"/>
        <v>0</v>
      </c>
    </row>
    <row r="444" spans="1:9" ht="22.5" x14ac:dyDescent="0.2">
      <c r="A444" s="163" t="s">
        <v>1509</v>
      </c>
      <c r="B444" s="164">
        <v>4</v>
      </c>
      <c r="C444" s="164">
        <v>5</v>
      </c>
      <c r="D444" s="165" t="s">
        <v>1174</v>
      </c>
      <c r="E444" s="166"/>
      <c r="F444" s="167">
        <v>1603.4</v>
      </c>
      <c r="G444" s="167">
        <v>1603.4</v>
      </c>
      <c r="H444" s="157">
        <f t="shared" si="12"/>
        <v>100</v>
      </c>
      <c r="I444" s="427">
        <f t="shared" si="13"/>
        <v>0</v>
      </c>
    </row>
    <row r="445" spans="1:9" x14ac:dyDescent="0.2">
      <c r="A445" s="163" t="s">
        <v>494</v>
      </c>
      <c r="B445" s="164">
        <v>4</v>
      </c>
      <c r="C445" s="164">
        <v>5</v>
      </c>
      <c r="D445" s="165" t="s">
        <v>1174</v>
      </c>
      <c r="E445" s="166">
        <v>800</v>
      </c>
      <c r="F445" s="167">
        <v>1603.4</v>
      </c>
      <c r="G445" s="167">
        <v>1603.4</v>
      </c>
      <c r="H445" s="157">
        <f t="shared" si="12"/>
        <v>100</v>
      </c>
      <c r="I445" s="427">
        <f t="shared" si="13"/>
        <v>0</v>
      </c>
    </row>
    <row r="446" spans="1:9" ht="45" x14ac:dyDescent="0.2">
      <c r="A446" s="163" t="s">
        <v>1510</v>
      </c>
      <c r="B446" s="164">
        <v>4</v>
      </c>
      <c r="C446" s="164">
        <v>5</v>
      </c>
      <c r="D446" s="165" t="s">
        <v>1175</v>
      </c>
      <c r="E446" s="166"/>
      <c r="F446" s="167">
        <v>1734</v>
      </c>
      <c r="G446" s="167">
        <v>1733.9</v>
      </c>
      <c r="H446" s="157">
        <f t="shared" si="12"/>
        <v>99.994232987312586</v>
      </c>
      <c r="I446" s="427">
        <f t="shared" si="13"/>
        <v>9.9999999999909051E-2</v>
      </c>
    </row>
    <row r="447" spans="1:9" x14ac:dyDescent="0.2">
      <c r="A447" s="163" t="s">
        <v>494</v>
      </c>
      <c r="B447" s="164">
        <v>4</v>
      </c>
      <c r="C447" s="164">
        <v>5</v>
      </c>
      <c r="D447" s="165" t="s">
        <v>1175</v>
      </c>
      <c r="E447" s="166">
        <v>800</v>
      </c>
      <c r="F447" s="167">
        <v>1734</v>
      </c>
      <c r="G447" s="167">
        <v>1733.9</v>
      </c>
      <c r="H447" s="157">
        <f t="shared" si="12"/>
        <v>99.994232987312586</v>
      </c>
      <c r="I447" s="427">
        <f t="shared" si="13"/>
        <v>9.9999999999909051E-2</v>
      </c>
    </row>
    <row r="448" spans="1:9" ht="22.5" x14ac:dyDescent="0.2">
      <c r="A448" s="163" t="s">
        <v>610</v>
      </c>
      <c r="B448" s="164">
        <v>4</v>
      </c>
      <c r="C448" s="164">
        <v>5</v>
      </c>
      <c r="D448" s="165" t="s">
        <v>611</v>
      </c>
      <c r="E448" s="166"/>
      <c r="F448" s="167">
        <v>71030.100000000006</v>
      </c>
      <c r="G448" s="167">
        <v>71030.100000000006</v>
      </c>
      <c r="H448" s="157">
        <f t="shared" si="12"/>
        <v>100</v>
      </c>
      <c r="I448" s="427">
        <f t="shared" si="13"/>
        <v>0</v>
      </c>
    </row>
    <row r="449" spans="1:9" ht="22.5" x14ac:dyDescent="0.2">
      <c r="A449" s="163" t="s">
        <v>507</v>
      </c>
      <c r="B449" s="164">
        <v>4</v>
      </c>
      <c r="C449" s="164">
        <v>5</v>
      </c>
      <c r="D449" s="165" t="s">
        <v>611</v>
      </c>
      <c r="E449" s="166">
        <v>600</v>
      </c>
      <c r="F449" s="167">
        <v>15586.9</v>
      </c>
      <c r="G449" s="167">
        <v>15586.9</v>
      </c>
      <c r="H449" s="157">
        <f t="shared" si="12"/>
        <v>100</v>
      </c>
      <c r="I449" s="427">
        <f t="shared" si="13"/>
        <v>0</v>
      </c>
    </row>
    <row r="450" spans="1:9" x14ac:dyDescent="0.2">
      <c r="A450" s="163" t="s">
        <v>494</v>
      </c>
      <c r="B450" s="164">
        <v>4</v>
      </c>
      <c r="C450" s="164">
        <v>5</v>
      </c>
      <c r="D450" s="165" t="s">
        <v>611</v>
      </c>
      <c r="E450" s="166">
        <v>800</v>
      </c>
      <c r="F450" s="167">
        <v>55443.199999999997</v>
      </c>
      <c r="G450" s="167">
        <v>55443.199999999997</v>
      </c>
      <c r="H450" s="157">
        <f t="shared" si="12"/>
        <v>100</v>
      </c>
      <c r="I450" s="427">
        <f t="shared" si="13"/>
        <v>0</v>
      </c>
    </row>
    <row r="451" spans="1:9" ht="22.5" x14ac:dyDescent="0.2">
      <c r="A451" s="163" t="s">
        <v>612</v>
      </c>
      <c r="B451" s="164">
        <v>4</v>
      </c>
      <c r="C451" s="164">
        <v>5</v>
      </c>
      <c r="D451" s="165" t="s">
        <v>613</v>
      </c>
      <c r="E451" s="166"/>
      <c r="F451" s="167">
        <v>91282.5</v>
      </c>
      <c r="G451" s="167">
        <v>91257.5</v>
      </c>
      <c r="H451" s="157">
        <f t="shared" si="12"/>
        <v>99.972612494180154</v>
      </c>
      <c r="I451" s="427">
        <f t="shared" si="13"/>
        <v>25</v>
      </c>
    </row>
    <row r="452" spans="1:9" x14ac:dyDescent="0.2">
      <c r="A452" s="163" t="s">
        <v>494</v>
      </c>
      <c r="B452" s="164">
        <v>4</v>
      </c>
      <c r="C452" s="164">
        <v>5</v>
      </c>
      <c r="D452" s="165" t="s">
        <v>613</v>
      </c>
      <c r="E452" s="166">
        <v>800</v>
      </c>
      <c r="F452" s="167">
        <v>91282.5</v>
      </c>
      <c r="G452" s="167">
        <v>91257.5</v>
      </c>
      <c r="H452" s="157">
        <f t="shared" si="12"/>
        <v>99.972612494180154</v>
      </c>
      <c r="I452" s="427">
        <f t="shared" si="13"/>
        <v>25</v>
      </c>
    </row>
    <row r="453" spans="1:9" x14ac:dyDescent="0.2">
      <c r="A453" s="163" t="s">
        <v>614</v>
      </c>
      <c r="B453" s="164">
        <v>4</v>
      </c>
      <c r="C453" s="164">
        <v>5</v>
      </c>
      <c r="D453" s="165" t="s">
        <v>615</v>
      </c>
      <c r="E453" s="166"/>
      <c r="F453" s="167">
        <v>44734.6</v>
      </c>
      <c r="G453" s="167">
        <v>44630.3</v>
      </c>
      <c r="H453" s="157">
        <f t="shared" si="12"/>
        <v>99.766847138456598</v>
      </c>
      <c r="I453" s="427">
        <f t="shared" si="13"/>
        <v>104.29999999999563</v>
      </c>
    </row>
    <row r="454" spans="1:9" x14ac:dyDescent="0.2">
      <c r="A454" s="163" t="s">
        <v>616</v>
      </c>
      <c r="B454" s="164">
        <v>4</v>
      </c>
      <c r="C454" s="164">
        <v>5</v>
      </c>
      <c r="D454" s="165" t="s">
        <v>617</v>
      </c>
      <c r="E454" s="166"/>
      <c r="F454" s="167">
        <v>44734.6</v>
      </c>
      <c r="G454" s="167">
        <v>44630.3</v>
      </c>
      <c r="H454" s="157">
        <f t="shared" si="12"/>
        <v>99.766847138456598</v>
      </c>
      <c r="I454" s="427">
        <f t="shared" si="13"/>
        <v>104.29999999999563</v>
      </c>
    </row>
    <row r="455" spans="1:9" ht="22.5" x14ac:dyDescent="0.2">
      <c r="A455" s="163" t="s">
        <v>507</v>
      </c>
      <c r="B455" s="164">
        <v>4</v>
      </c>
      <c r="C455" s="164">
        <v>5</v>
      </c>
      <c r="D455" s="165" t="s">
        <v>617</v>
      </c>
      <c r="E455" s="166">
        <v>600</v>
      </c>
      <c r="F455" s="167">
        <v>20386.900000000001</v>
      </c>
      <c r="G455" s="167">
        <v>20386.900000000001</v>
      </c>
      <c r="H455" s="157">
        <f t="shared" si="12"/>
        <v>100</v>
      </c>
      <c r="I455" s="427">
        <f t="shared" si="13"/>
        <v>0</v>
      </c>
    </row>
    <row r="456" spans="1:9" x14ac:dyDescent="0.2">
      <c r="A456" s="163" t="s">
        <v>494</v>
      </c>
      <c r="B456" s="164">
        <v>4</v>
      </c>
      <c r="C456" s="164">
        <v>5</v>
      </c>
      <c r="D456" s="165" t="s">
        <v>617</v>
      </c>
      <c r="E456" s="166">
        <v>800</v>
      </c>
      <c r="F456" s="167">
        <v>24347.7</v>
      </c>
      <c r="G456" s="167">
        <v>24243.4</v>
      </c>
      <c r="H456" s="157">
        <f t="shared" si="12"/>
        <v>99.571622781617975</v>
      </c>
      <c r="I456" s="427">
        <f t="shared" si="13"/>
        <v>104.29999999999927</v>
      </c>
    </row>
    <row r="457" spans="1:9" x14ac:dyDescent="0.2">
      <c r="A457" s="163" t="s">
        <v>618</v>
      </c>
      <c r="B457" s="164">
        <v>4</v>
      </c>
      <c r="C457" s="164">
        <v>5</v>
      </c>
      <c r="D457" s="165">
        <v>1870000000</v>
      </c>
      <c r="E457" s="166"/>
      <c r="F457" s="167">
        <v>158372.4</v>
      </c>
      <c r="G457" s="167">
        <v>157720.9</v>
      </c>
      <c r="H457" s="157">
        <f t="shared" si="12"/>
        <v>99.588627816462974</v>
      </c>
      <c r="I457" s="427">
        <f t="shared" si="13"/>
        <v>651.5</v>
      </c>
    </row>
    <row r="458" spans="1:9" x14ac:dyDescent="0.2">
      <c r="A458" s="163" t="s">
        <v>619</v>
      </c>
      <c r="B458" s="164">
        <v>4</v>
      </c>
      <c r="C458" s="164">
        <v>5</v>
      </c>
      <c r="D458" s="165">
        <v>1870100000</v>
      </c>
      <c r="E458" s="166"/>
      <c r="F458" s="167">
        <v>23312.400000000001</v>
      </c>
      <c r="G458" s="167">
        <v>22660.9</v>
      </c>
      <c r="H458" s="157">
        <f t="shared" si="12"/>
        <v>97.205349942519859</v>
      </c>
      <c r="I458" s="427">
        <f t="shared" si="13"/>
        <v>651.5</v>
      </c>
    </row>
    <row r="459" spans="1:9" x14ac:dyDescent="0.2">
      <c r="A459" s="163" t="s">
        <v>620</v>
      </c>
      <c r="B459" s="164">
        <v>4</v>
      </c>
      <c r="C459" s="164">
        <v>5</v>
      </c>
      <c r="D459" s="165">
        <v>1870160360</v>
      </c>
      <c r="E459" s="166"/>
      <c r="F459" s="167">
        <v>23312.400000000001</v>
      </c>
      <c r="G459" s="167">
        <v>22660.9</v>
      </c>
      <c r="H459" s="157">
        <f t="shared" si="12"/>
        <v>97.205349942519859</v>
      </c>
      <c r="I459" s="427">
        <f t="shared" si="13"/>
        <v>651.5</v>
      </c>
    </row>
    <row r="460" spans="1:9" ht="22.5" x14ac:dyDescent="0.2">
      <c r="A460" s="163" t="s">
        <v>507</v>
      </c>
      <c r="B460" s="164">
        <v>4</v>
      </c>
      <c r="C460" s="164">
        <v>5</v>
      </c>
      <c r="D460" s="165">
        <v>1870160360</v>
      </c>
      <c r="E460" s="166">
        <v>600</v>
      </c>
      <c r="F460" s="167">
        <v>2314.4</v>
      </c>
      <c r="G460" s="167">
        <v>2314.3000000000002</v>
      </c>
      <c r="H460" s="157">
        <f t="shared" si="12"/>
        <v>99.995679225717254</v>
      </c>
      <c r="I460" s="427">
        <f t="shared" si="13"/>
        <v>9.9999999999909051E-2</v>
      </c>
    </row>
    <row r="461" spans="1:9" x14ac:dyDescent="0.2">
      <c r="A461" s="163" t="s">
        <v>494</v>
      </c>
      <c r="B461" s="164">
        <v>4</v>
      </c>
      <c r="C461" s="164">
        <v>5</v>
      </c>
      <c r="D461" s="165">
        <v>1870160360</v>
      </c>
      <c r="E461" s="166">
        <v>800</v>
      </c>
      <c r="F461" s="167">
        <v>20998</v>
      </c>
      <c r="G461" s="167">
        <v>20346.599999999999</v>
      </c>
      <c r="H461" s="157">
        <f t="shared" si="12"/>
        <v>96.897799790456233</v>
      </c>
      <c r="I461" s="427">
        <f t="shared" si="13"/>
        <v>651.40000000000146</v>
      </c>
    </row>
    <row r="462" spans="1:9" ht="22.5" x14ac:dyDescent="0.2">
      <c r="A462" s="163" t="s">
        <v>1511</v>
      </c>
      <c r="B462" s="164">
        <v>4</v>
      </c>
      <c r="C462" s="164">
        <v>5</v>
      </c>
      <c r="D462" s="165">
        <v>1870200000</v>
      </c>
      <c r="E462" s="166"/>
      <c r="F462" s="167">
        <v>135060</v>
      </c>
      <c r="G462" s="167">
        <v>135060</v>
      </c>
      <c r="H462" s="157">
        <f t="shared" si="12"/>
        <v>100</v>
      </c>
      <c r="I462" s="427">
        <f t="shared" si="13"/>
        <v>0</v>
      </c>
    </row>
    <row r="463" spans="1:9" x14ac:dyDescent="0.2">
      <c r="A463" s="163" t="s">
        <v>1512</v>
      </c>
      <c r="B463" s="164">
        <v>4</v>
      </c>
      <c r="C463" s="164">
        <v>5</v>
      </c>
      <c r="D463" s="165" t="s">
        <v>1513</v>
      </c>
      <c r="E463" s="166"/>
      <c r="F463" s="167">
        <v>135060</v>
      </c>
      <c r="G463" s="167">
        <v>135060</v>
      </c>
      <c r="H463" s="157">
        <f t="shared" ref="H463:H526" si="14">+G463/F463*100</f>
        <v>100</v>
      </c>
      <c r="I463" s="427">
        <f t="shared" ref="I463:I526" si="15">F463-G463</f>
        <v>0</v>
      </c>
    </row>
    <row r="464" spans="1:9" ht="22.5" x14ac:dyDescent="0.2">
      <c r="A464" s="163" t="s">
        <v>507</v>
      </c>
      <c r="B464" s="164">
        <v>4</v>
      </c>
      <c r="C464" s="164">
        <v>5</v>
      </c>
      <c r="D464" s="165" t="s">
        <v>1513</v>
      </c>
      <c r="E464" s="166">
        <v>600</v>
      </c>
      <c r="F464" s="167">
        <v>5882.5</v>
      </c>
      <c r="G464" s="167">
        <v>5882.5</v>
      </c>
      <c r="H464" s="157">
        <f t="shared" si="14"/>
        <v>100</v>
      </c>
      <c r="I464" s="427">
        <f t="shared" si="15"/>
        <v>0</v>
      </c>
    </row>
    <row r="465" spans="1:9" x14ac:dyDescent="0.2">
      <c r="A465" s="163" t="s">
        <v>494</v>
      </c>
      <c r="B465" s="164">
        <v>4</v>
      </c>
      <c r="C465" s="164">
        <v>5</v>
      </c>
      <c r="D465" s="165" t="s">
        <v>1513</v>
      </c>
      <c r="E465" s="166">
        <v>800</v>
      </c>
      <c r="F465" s="167">
        <v>129177.5</v>
      </c>
      <c r="G465" s="167">
        <v>129177.5</v>
      </c>
      <c r="H465" s="157">
        <f t="shared" si="14"/>
        <v>100</v>
      </c>
      <c r="I465" s="427">
        <f t="shared" si="15"/>
        <v>0</v>
      </c>
    </row>
    <row r="466" spans="1:9" x14ac:dyDescent="0.2">
      <c r="A466" s="163" t="s">
        <v>1176</v>
      </c>
      <c r="B466" s="164">
        <v>4</v>
      </c>
      <c r="C466" s="164">
        <v>5</v>
      </c>
      <c r="D466" s="165">
        <v>1890000000</v>
      </c>
      <c r="E466" s="166"/>
      <c r="F466" s="167">
        <v>151943.5</v>
      </c>
      <c r="G466" s="167">
        <v>151943.5</v>
      </c>
      <c r="H466" s="157">
        <f t="shared" si="14"/>
        <v>100</v>
      </c>
      <c r="I466" s="427">
        <f t="shared" si="15"/>
        <v>0</v>
      </c>
    </row>
    <row r="467" spans="1:9" ht="22.5" x14ac:dyDescent="0.2">
      <c r="A467" s="163" t="s">
        <v>621</v>
      </c>
      <c r="B467" s="164">
        <v>4</v>
      </c>
      <c r="C467" s="164">
        <v>5</v>
      </c>
      <c r="D467" s="165">
        <v>1890300000</v>
      </c>
      <c r="E467" s="166"/>
      <c r="F467" s="167">
        <v>122194.6</v>
      </c>
      <c r="G467" s="167">
        <v>122194.6</v>
      </c>
      <c r="H467" s="157">
        <f t="shared" si="14"/>
        <v>100</v>
      </c>
      <c r="I467" s="427">
        <f t="shared" si="15"/>
        <v>0</v>
      </c>
    </row>
    <row r="468" spans="1:9" x14ac:dyDescent="0.2">
      <c r="A468" s="163" t="s">
        <v>1514</v>
      </c>
      <c r="B468" s="164">
        <v>4</v>
      </c>
      <c r="C468" s="164">
        <v>5</v>
      </c>
      <c r="D468" s="165" t="s">
        <v>1177</v>
      </c>
      <c r="E468" s="166"/>
      <c r="F468" s="167">
        <v>122194.6</v>
      </c>
      <c r="G468" s="167">
        <v>122194.6</v>
      </c>
      <c r="H468" s="157">
        <f t="shared" si="14"/>
        <v>100</v>
      </c>
      <c r="I468" s="427">
        <f t="shared" si="15"/>
        <v>0</v>
      </c>
    </row>
    <row r="469" spans="1:9" x14ac:dyDescent="0.2">
      <c r="A469" s="163" t="s">
        <v>499</v>
      </c>
      <c r="B469" s="164">
        <v>4</v>
      </c>
      <c r="C469" s="164">
        <v>5</v>
      </c>
      <c r="D469" s="165" t="s">
        <v>1177</v>
      </c>
      <c r="E469" s="166">
        <v>500</v>
      </c>
      <c r="F469" s="167">
        <v>122194.6</v>
      </c>
      <c r="G469" s="167">
        <v>122194.6</v>
      </c>
      <c r="H469" s="157">
        <f t="shared" si="14"/>
        <v>100</v>
      </c>
      <c r="I469" s="427">
        <f t="shared" si="15"/>
        <v>0</v>
      </c>
    </row>
    <row r="470" spans="1:9" x14ac:dyDescent="0.2">
      <c r="A470" s="163" t="s">
        <v>1515</v>
      </c>
      <c r="B470" s="164">
        <v>4</v>
      </c>
      <c r="C470" s="164">
        <v>5</v>
      </c>
      <c r="D470" s="165" t="s">
        <v>1516</v>
      </c>
      <c r="E470" s="166"/>
      <c r="F470" s="167">
        <v>29748.9</v>
      </c>
      <c r="G470" s="167">
        <v>29748.9</v>
      </c>
      <c r="H470" s="157">
        <f t="shared" si="14"/>
        <v>100</v>
      </c>
      <c r="I470" s="427">
        <f t="shared" si="15"/>
        <v>0</v>
      </c>
    </row>
    <row r="471" spans="1:9" x14ac:dyDescent="0.2">
      <c r="A471" s="163" t="s">
        <v>1517</v>
      </c>
      <c r="B471" s="164">
        <v>4</v>
      </c>
      <c r="C471" s="164">
        <v>5</v>
      </c>
      <c r="D471" s="165" t="s">
        <v>1518</v>
      </c>
      <c r="E471" s="166"/>
      <c r="F471" s="167">
        <v>29748.9</v>
      </c>
      <c r="G471" s="167">
        <v>29748.9</v>
      </c>
      <c r="H471" s="157">
        <f t="shared" si="14"/>
        <v>100</v>
      </c>
      <c r="I471" s="427">
        <f t="shared" si="15"/>
        <v>0</v>
      </c>
    </row>
    <row r="472" spans="1:9" x14ac:dyDescent="0.2">
      <c r="A472" s="163" t="s">
        <v>494</v>
      </c>
      <c r="B472" s="164">
        <v>4</v>
      </c>
      <c r="C472" s="164">
        <v>5</v>
      </c>
      <c r="D472" s="165" t="s">
        <v>1518</v>
      </c>
      <c r="E472" s="166">
        <v>800</v>
      </c>
      <c r="F472" s="167">
        <v>29748.9</v>
      </c>
      <c r="G472" s="167">
        <v>29748.9</v>
      </c>
      <c r="H472" s="157">
        <f t="shared" si="14"/>
        <v>100</v>
      </c>
      <c r="I472" s="427">
        <f t="shared" si="15"/>
        <v>0</v>
      </c>
    </row>
    <row r="473" spans="1:9" x14ac:dyDescent="0.2">
      <c r="A473" s="163" t="s">
        <v>622</v>
      </c>
      <c r="B473" s="164">
        <v>4</v>
      </c>
      <c r="C473" s="164">
        <v>5</v>
      </c>
      <c r="D473" s="165" t="s">
        <v>623</v>
      </c>
      <c r="E473" s="166"/>
      <c r="F473" s="167">
        <v>17971.8</v>
      </c>
      <c r="G473" s="167">
        <v>17618.5</v>
      </c>
      <c r="H473" s="157">
        <f t="shared" si="14"/>
        <v>98.034142378615385</v>
      </c>
      <c r="I473" s="427">
        <f t="shared" si="15"/>
        <v>353.29999999999927</v>
      </c>
    </row>
    <row r="474" spans="1:9" x14ac:dyDescent="0.2">
      <c r="A474" s="163" t="s">
        <v>624</v>
      </c>
      <c r="B474" s="164">
        <v>4</v>
      </c>
      <c r="C474" s="164">
        <v>5</v>
      </c>
      <c r="D474" s="165" t="s">
        <v>625</v>
      </c>
      <c r="E474" s="166"/>
      <c r="F474" s="167">
        <v>16588.400000000001</v>
      </c>
      <c r="G474" s="167">
        <v>16235.1</v>
      </c>
      <c r="H474" s="157">
        <f t="shared" si="14"/>
        <v>97.870198451930264</v>
      </c>
      <c r="I474" s="427">
        <f t="shared" si="15"/>
        <v>353.30000000000109</v>
      </c>
    </row>
    <row r="475" spans="1:9" x14ac:dyDescent="0.2">
      <c r="A475" s="163" t="s">
        <v>627</v>
      </c>
      <c r="B475" s="164">
        <v>4</v>
      </c>
      <c r="C475" s="164">
        <v>5</v>
      </c>
      <c r="D475" s="165" t="s">
        <v>1519</v>
      </c>
      <c r="E475" s="166"/>
      <c r="F475" s="167">
        <v>4900</v>
      </c>
      <c r="G475" s="167">
        <v>4900</v>
      </c>
      <c r="H475" s="157">
        <f t="shared" si="14"/>
        <v>100</v>
      </c>
      <c r="I475" s="427">
        <f t="shared" si="15"/>
        <v>0</v>
      </c>
    </row>
    <row r="476" spans="1:9" x14ac:dyDescent="0.2">
      <c r="A476" s="163" t="s">
        <v>494</v>
      </c>
      <c r="B476" s="164">
        <v>4</v>
      </c>
      <c r="C476" s="164">
        <v>5</v>
      </c>
      <c r="D476" s="165" t="s">
        <v>1519</v>
      </c>
      <c r="E476" s="166">
        <v>800</v>
      </c>
      <c r="F476" s="167">
        <v>4900</v>
      </c>
      <c r="G476" s="167">
        <v>4900</v>
      </c>
      <c r="H476" s="157">
        <f t="shared" si="14"/>
        <v>100</v>
      </c>
      <c r="I476" s="427">
        <f t="shared" si="15"/>
        <v>0</v>
      </c>
    </row>
    <row r="477" spans="1:9" x14ac:dyDescent="0.2">
      <c r="A477" s="163" t="s">
        <v>1520</v>
      </c>
      <c r="B477" s="164">
        <v>4</v>
      </c>
      <c r="C477" s="164">
        <v>5</v>
      </c>
      <c r="D477" s="165" t="s">
        <v>626</v>
      </c>
      <c r="E477" s="166"/>
      <c r="F477" s="167">
        <v>11688.4</v>
      </c>
      <c r="G477" s="167">
        <v>11335.1</v>
      </c>
      <c r="H477" s="157">
        <f t="shared" si="14"/>
        <v>96.977345060059548</v>
      </c>
      <c r="I477" s="427">
        <f t="shared" si="15"/>
        <v>353.29999999999927</v>
      </c>
    </row>
    <row r="478" spans="1:9" x14ac:dyDescent="0.2">
      <c r="A478" s="163" t="s">
        <v>490</v>
      </c>
      <c r="B478" s="164">
        <v>4</v>
      </c>
      <c r="C478" s="164">
        <v>5</v>
      </c>
      <c r="D478" s="165" t="s">
        <v>626</v>
      </c>
      <c r="E478" s="166">
        <v>200</v>
      </c>
      <c r="F478" s="167">
        <v>10388.4</v>
      </c>
      <c r="G478" s="167">
        <v>10035.1</v>
      </c>
      <c r="H478" s="157">
        <f t="shared" si="14"/>
        <v>96.599091294135775</v>
      </c>
      <c r="I478" s="427">
        <f t="shared" si="15"/>
        <v>353.29999999999927</v>
      </c>
    </row>
    <row r="479" spans="1:9" x14ac:dyDescent="0.2">
      <c r="A479" s="163" t="s">
        <v>501</v>
      </c>
      <c r="B479" s="164">
        <v>4</v>
      </c>
      <c r="C479" s="164">
        <v>5</v>
      </c>
      <c r="D479" s="165" t="s">
        <v>626</v>
      </c>
      <c r="E479" s="166">
        <v>300</v>
      </c>
      <c r="F479" s="167">
        <v>1300</v>
      </c>
      <c r="G479" s="167">
        <v>1300</v>
      </c>
      <c r="H479" s="157">
        <f t="shared" si="14"/>
        <v>100</v>
      </c>
      <c r="I479" s="427">
        <f t="shared" si="15"/>
        <v>0</v>
      </c>
    </row>
    <row r="480" spans="1:9" ht="22.5" x14ac:dyDescent="0.2">
      <c r="A480" s="163" t="s">
        <v>1521</v>
      </c>
      <c r="B480" s="164">
        <v>4</v>
      </c>
      <c r="C480" s="164">
        <v>5</v>
      </c>
      <c r="D480" s="165" t="s">
        <v>1522</v>
      </c>
      <c r="E480" s="166"/>
      <c r="F480" s="167">
        <v>1383.4</v>
      </c>
      <c r="G480" s="167">
        <v>1383.4</v>
      </c>
      <c r="H480" s="157">
        <f t="shared" si="14"/>
        <v>100</v>
      </c>
      <c r="I480" s="427">
        <f t="shared" si="15"/>
        <v>0</v>
      </c>
    </row>
    <row r="481" spans="1:9" ht="22.5" x14ac:dyDescent="0.2">
      <c r="A481" s="163" t="s">
        <v>1523</v>
      </c>
      <c r="B481" s="164">
        <v>4</v>
      </c>
      <c r="C481" s="164">
        <v>5</v>
      </c>
      <c r="D481" s="165" t="s">
        <v>1524</v>
      </c>
      <c r="E481" s="166"/>
      <c r="F481" s="167">
        <v>1383.4</v>
      </c>
      <c r="G481" s="167">
        <v>1383.4</v>
      </c>
      <c r="H481" s="157">
        <f t="shared" si="14"/>
        <v>100</v>
      </c>
      <c r="I481" s="427">
        <f t="shared" si="15"/>
        <v>0</v>
      </c>
    </row>
    <row r="482" spans="1:9" x14ac:dyDescent="0.2">
      <c r="A482" s="163" t="s">
        <v>490</v>
      </c>
      <c r="B482" s="164">
        <v>4</v>
      </c>
      <c r="C482" s="164">
        <v>5</v>
      </c>
      <c r="D482" s="165" t="s">
        <v>1524</v>
      </c>
      <c r="E482" s="166">
        <v>200</v>
      </c>
      <c r="F482" s="167">
        <v>1356.1</v>
      </c>
      <c r="G482" s="167">
        <v>1356.1</v>
      </c>
      <c r="H482" s="157">
        <f t="shared" si="14"/>
        <v>100</v>
      </c>
      <c r="I482" s="427">
        <f t="shared" si="15"/>
        <v>0</v>
      </c>
    </row>
    <row r="483" spans="1:9" x14ac:dyDescent="0.2">
      <c r="A483" s="163" t="s">
        <v>494</v>
      </c>
      <c r="B483" s="164">
        <v>4</v>
      </c>
      <c r="C483" s="164">
        <v>5</v>
      </c>
      <c r="D483" s="165" t="s">
        <v>1524</v>
      </c>
      <c r="E483" s="166">
        <v>800</v>
      </c>
      <c r="F483" s="167">
        <v>27.3</v>
      </c>
      <c r="G483" s="167">
        <v>27.3</v>
      </c>
      <c r="H483" s="157">
        <f t="shared" si="14"/>
        <v>100</v>
      </c>
      <c r="I483" s="427">
        <f t="shared" si="15"/>
        <v>0</v>
      </c>
    </row>
    <row r="484" spans="1:9" ht="22.5" x14ac:dyDescent="0.2">
      <c r="A484" s="163" t="s">
        <v>628</v>
      </c>
      <c r="B484" s="164">
        <v>4</v>
      </c>
      <c r="C484" s="164">
        <v>5</v>
      </c>
      <c r="D484" s="165" t="s">
        <v>629</v>
      </c>
      <c r="E484" s="166"/>
      <c r="F484" s="167">
        <v>213907.20000000001</v>
      </c>
      <c r="G484" s="167">
        <v>213756.3</v>
      </c>
      <c r="H484" s="157">
        <f t="shared" si="14"/>
        <v>99.929455390000882</v>
      </c>
      <c r="I484" s="427">
        <f t="shared" si="15"/>
        <v>150.90000000002328</v>
      </c>
    </row>
    <row r="485" spans="1:9" ht="22.5" x14ac:dyDescent="0.2">
      <c r="A485" s="163" t="s">
        <v>630</v>
      </c>
      <c r="B485" s="164">
        <v>4</v>
      </c>
      <c r="C485" s="164">
        <v>5</v>
      </c>
      <c r="D485" s="165" t="s">
        <v>1525</v>
      </c>
      <c r="E485" s="166"/>
      <c r="F485" s="167">
        <v>205727.2</v>
      </c>
      <c r="G485" s="167">
        <v>205576.3</v>
      </c>
      <c r="H485" s="157">
        <f t="shared" si="14"/>
        <v>99.926650438055816</v>
      </c>
      <c r="I485" s="427">
        <f t="shared" si="15"/>
        <v>150.90000000002328</v>
      </c>
    </row>
    <row r="486" spans="1:9" ht="22.5" x14ac:dyDescent="0.2">
      <c r="A486" s="163" t="s">
        <v>507</v>
      </c>
      <c r="B486" s="164">
        <v>4</v>
      </c>
      <c r="C486" s="164">
        <v>5</v>
      </c>
      <c r="D486" s="165" t="s">
        <v>1525</v>
      </c>
      <c r="E486" s="166">
        <v>600</v>
      </c>
      <c r="F486" s="167">
        <v>205727.2</v>
      </c>
      <c r="G486" s="167">
        <v>205576.3</v>
      </c>
      <c r="H486" s="157">
        <f t="shared" si="14"/>
        <v>99.926650438055816</v>
      </c>
      <c r="I486" s="427">
        <f t="shared" si="15"/>
        <v>150.90000000002328</v>
      </c>
    </row>
    <row r="487" spans="1:9" ht="22.5" x14ac:dyDescent="0.2">
      <c r="A487" s="163" t="s">
        <v>1178</v>
      </c>
      <c r="B487" s="164">
        <v>4</v>
      </c>
      <c r="C487" s="164">
        <v>5</v>
      </c>
      <c r="D487" s="165" t="s">
        <v>631</v>
      </c>
      <c r="E487" s="166"/>
      <c r="F487" s="167">
        <v>8180</v>
      </c>
      <c r="G487" s="167">
        <v>8180</v>
      </c>
      <c r="H487" s="157">
        <f t="shared" si="14"/>
        <v>100</v>
      </c>
      <c r="I487" s="427">
        <f t="shared" si="15"/>
        <v>0</v>
      </c>
    </row>
    <row r="488" spans="1:9" x14ac:dyDescent="0.2">
      <c r="A488" s="163" t="s">
        <v>499</v>
      </c>
      <c r="B488" s="164">
        <v>4</v>
      </c>
      <c r="C488" s="164">
        <v>5</v>
      </c>
      <c r="D488" s="165" t="s">
        <v>631</v>
      </c>
      <c r="E488" s="166">
        <v>500</v>
      </c>
      <c r="F488" s="167">
        <v>8180</v>
      </c>
      <c r="G488" s="167">
        <v>8180</v>
      </c>
      <c r="H488" s="157">
        <f t="shared" si="14"/>
        <v>100</v>
      </c>
      <c r="I488" s="427">
        <f t="shared" si="15"/>
        <v>0</v>
      </c>
    </row>
    <row r="489" spans="1:9" x14ac:dyDescent="0.2">
      <c r="A489" s="163" t="s">
        <v>632</v>
      </c>
      <c r="B489" s="164">
        <v>4</v>
      </c>
      <c r="C489" s="164">
        <v>5</v>
      </c>
      <c r="D489" s="165">
        <v>8200000000</v>
      </c>
      <c r="E489" s="166"/>
      <c r="F489" s="167">
        <v>30</v>
      </c>
      <c r="G489" s="167">
        <v>0</v>
      </c>
      <c r="H489" s="157">
        <f t="shared" si="14"/>
        <v>0</v>
      </c>
      <c r="I489" s="427">
        <f t="shared" si="15"/>
        <v>30</v>
      </c>
    </row>
    <row r="490" spans="1:9" ht="22.5" x14ac:dyDescent="0.2">
      <c r="A490" s="163" t="s">
        <v>1152</v>
      </c>
      <c r="B490" s="164">
        <v>4</v>
      </c>
      <c r="C490" s="164">
        <v>5</v>
      </c>
      <c r="D490" s="165">
        <v>8200055490</v>
      </c>
      <c r="E490" s="166"/>
      <c r="F490" s="167">
        <v>30</v>
      </c>
      <c r="G490" s="167">
        <v>0</v>
      </c>
      <c r="H490" s="157">
        <f t="shared" si="14"/>
        <v>0</v>
      </c>
      <c r="I490" s="427">
        <f t="shared" si="15"/>
        <v>30</v>
      </c>
    </row>
    <row r="491" spans="1:9" ht="22.5" x14ac:dyDescent="0.2">
      <c r="A491" s="163" t="s">
        <v>507</v>
      </c>
      <c r="B491" s="164">
        <v>4</v>
      </c>
      <c r="C491" s="164">
        <v>5</v>
      </c>
      <c r="D491" s="165">
        <v>8200055490</v>
      </c>
      <c r="E491" s="166">
        <v>600</v>
      </c>
      <c r="F491" s="167">
        <v>30</v>
      </c>
      <c r="G491" s="167">
        <v>0</v>
      </c>
      <c r="H491" s="157">
        <f t="shared" si="14"/>
        <v>0</v>
      </c>
      <c r="I491" s="427">
        <f t="shared" si="15"/>
        <v>30</v>
      </c>
    </row>
    <row r="492" spans="1:9" x14ac:dyDescent="0.2">
      <c r="A492" s="163" t="s">
        <v>487</v>
      </c>
      <c r="B492" s="164">
        <v>4</v>
      </c>
      <c r="C492" s="164">
        <v>5</v>
      </c>
      <c r="D492" s="165">
        <v>8900000000</v>
      </c>
      <c r="E492" s="166"/>
      <c r="F492" s="167">
        <v>60353.9</v>
      </c>
      <c r="G492" s="167">
        <v>59287.1</v>
      </c>
      <c r="H492" s="157">
        <f t="shared" si="14"/>
        <v>98.232425742164125</v>
      </c>
      <c r="I492" s="427">
        <f t="shared" si="15"/>
        <v>1066.8000000000029</v>
      </c>
    </row>
    <row r="493" spans="1:9" x14ac:dyDescent="0.2">
      <c r="A493" s="163" t="s">
        <v>487</v>
      </c>
      <c r="B493" s="164">
        <v>4</v>
      </c>
      <c r="C493" s="164">
        <v>5</v>
      </c>
      <c r="D493" s="165">
        <v>8900000110</v>
      </c>
      <c r="E493" s="166"/>
      <c r="F493" s="167">
        <v>48508.800000000003</v>
      </c>
      <c r="G493" s="167">
        <v>48343.8</v>
      </c>
      <c r="H493" s="157">
        <f t="shared" si="14"/>
        <v>99.659855531367498</v>
      </c>
      <c r="I493" s="427">
        <f t="shared" si="15"/>
        <v>165</v>
      </c>
    </row>
    <row r="494" spans="1:9" ht="33.75" x14ac:dyDescent="0.2">
      <c r="A494" s="163" t="s">
        <v>486</v>
      </c>
      <c r="B494" s="164">
        <v>4</v>
      </c>
      <c r="C494" s="164">
        <v>5</v>
      </c>
      <c r="D494" s="165">
        <v>8900000110</v>
      </c>
      <c r="E494" s="166">
        <v>100</v>
      </c>
      <c r="F494" s="167">
        <v>48508.800000000003</v>
      </c>
      <c r="G494" s="167">
        <v>48343.8</v>
      </c>
      <c r="H494" s="157">
        <f t="shared" si="14"/>
        <v>99.659855531367498</v>
      </c>
      <c r="I494" s="427">
        <f t="shared" si="15"/>
        <v>165</v>
      </c>
    </row>
    <row r="495" spans="1:9" x14ac:dyDescent="0.2">
      <c r="A495" s="163" t="s">
        <v>487</v>
      </c>
      <c r="B495" s="164">
        <v>4</v>
      </c>
      <c r="C495" s="164">
        <v>5</v>
      </c>
      <c r="D495" s="165">
        <v>8900000190</v>
      </c>
      <c r="E495" s="166"/>
      <c r="F495" s="167">
        <v>9280.1</v>
      </c>
      <c r="G495" s="167">
        <v>8474.4</v>
      </c>
      <c r="H495" s="157">
        <f t="shared" si="14"/>
        <v>91.317981487268455</v>
      </c>
      <c r="I495" s="427">
        <f t="shared" si="15"/>
        <v>805.70000000000073</v>
      </c>
    </row>
    <row r="496" spans="1:9" ht="33.75" x14ac:dyDescent="0.2">
      <c r="A496" s="163" t="s">
        <v>486</v>
      </c>
      <c r="B496" s="164">
        <v>4</v>
      </c>
      <c r="C496" s="164">
        <v>5</v>
      </c>
      <c r="D496" s="165">
        <v>8900000190</v>
      </c>
      <c r="E496" s="166">
        <v>100</v>
      </c>
      <c r="F496" s="167">
        <v>386.3</v>
      </c>
      <c r="G496" s="167">
        <v>379.1</v>
      </c>
      <c r="H496" s="157">
        <f t="shared" si="14"/>
        <v>98.136163603417032</v>
      </c>
      <c r="I496" s="427">
        <f t="shared" si="15"/>
        <v>7.1999999999999886</v>
      </c>
    </row>
    <row r="497" spans="1:9" x14ac:dyDescent="0.2">
      <c r="A497" s="163" t="s">
        <v>490</v>
      </c>
      <c r="B497" s="164">
        <v>4</v>
      </c>
      <c r="C497" s="164">
        <v>5</v>
      </c>
      <c r="D497" s="165">
        <v>8900000190</v>
      </c>
      <c r="E497" s="166">
        <v>200</v>
      </c>
      <c r="F497" s="167">
        <v>8079.8</v>
      </c>
      <c r="G497" s="167">
        <v>7296.4</v>
      </c>
      <c r="H497" s="157">
        <f t="shared" si="14"/>
        <v>90.304215450877493</v>
      </c>
      <c r="I497" s="427">
        <f t="shared" si="15"/>
        <v>783.40000000000055</v>
      </c>
    </row>
    <row r="498" spans="1:9" x14ac:dyDescent="0.2">
      <c r="A498" s="163" t="s">
        <v>494</v>
      </c>
      <c r="B498" s="164">
        <v>4</v>
      </c>
      <c r="C498" s="164">
        <v>5</v>
      </c>
      <c r="D498" s="165">
        <v>8900000190</v>
      </c>
      <c r="E498" s="166">
        <v>800</v>
      </c>
      <c r="F498" s="167">
        <v>814</v>
      </c>
      <c r="G498" s="167">
        <v>798.9</v>
      </c>
      <c r="H498" s="157">
        <f t="shared" si="14"/>
        <v>98.144963144963143</v>
      </c>
      <c r="I498" s="427">
        <f t="shared" si="15"/>
        <v>15.100000000000023</v>
      </c>
    </row>
    <row r="499" spans="1:9" ht="22.5" x14ac:dyDescent="0.2">
      <c r="A499" s="163" t="s">
        <v>1451</v>
      </c>
      <c r="B499" s="164">
        <v>4</v>
      </c>
      <c r="C499" s="164">
        <v>5</v>
      </c>
      <c r="D499" s="165">
        <v>8900000870</v>
      </c>
      <c r="E499" s="166"/>
      <c r="F499" s="167">
        <v>259</v>
      </c>
      <c r="G499" s="167">
        <v>162.9</v>
      </c>
      <c r="H499" s="157">
        <f t="shared" si="14"/>
        <v>62.895752895752899</v>
      </c>
      <c r="I499" s="427">
        <f t="shared" si="15"/>
        <v>96.1</v>
      </c>
    </row>
    <row r="500" spans="1:9" ht="33.75" x14ac:dyDescent="0.2">
      <c r="A500" s="163" t="s">
        <v>486</v>
      </c>
      <c r="B500" s="164">
        <v>4</v>
      </c>
      <c r="C500" s="164">
        <v>5</v>
      </c>
      <c r="D500" s="165">
        <v>8900000870</v>
      </c>
      <c r="E500" s="166">
        <v>100</v>
      </c>
      <c r="F500" s="167">
        <v>259</v>
      </c>
      <c r="G500" s="167">
        <v>162.9</v>
      </c>
      <c r="H500" s="157">
        <f t="shared" si="14"/>
        <v>62.895752895752899</v>
      </c>
      <c r="I500" s="427">
        <f t="shared" si="15"/>
        <v>96.1</v>
      </c>
    </row>
    <row r="501" spans="1:9" ht="22.5" x14ac:dyDescent="0.2">
      <c r="A501" s="163" t="s">
        <v>1152</v>
      </c>
      <c r="B501" s="164">
        <v>4</v>
      </c>
      <c r="C501" s="164">
        <v>5</v>
      </c>
      <c r="D501" s="165">
        <v>8900055490</v>
      </c>
      <c r="E501" s="166"/>
      <c r="F501" s="167">
        <v>2306</v>
      </c>
      <c r="G501" s="167">
        <v>2306</v>
      </c>
      <c r="H501" s="157">
        <f t="shared" si="14"/>
        <v>100</v>
      </c>
      <c r="I501" s="427">
        <f t="shared" si="15"/>
        <v>0</v>
      </c>
    </row>
    <row r="502" spans="1:9" ht="33.75" x14ac:dyDescent="0.2">
      <c r="A502" s="163" t="s">
        <v>486</v>
      </c>
      <c r="B502" s="164">
        <v>4</v>
      </c>
      <c r="C502" s="164">
        <v>5</v>
      </c>
      <c r="D502" s="165">
        <v>8900055490</v>
      </c>
      <c r="E502" s="166">
        <v>100</v>
      </c>
      <c r="F502" s="167">
        <v>2306</v>
      </c>
      <c r="G502" s="167">
        <v>2306</v>
      </c>
      <c r="H502" s="157">
        <f t="shared" si="14"/>
        <v>100</v>
      </c>
      <c r="I502" s="427">
        <f t="shared" si="15"/>
        <v>0</v>
      </c>
    </row>
    <row r="503" spans="1:9" x14ac:dyDescent="0.2">
      <c r="A503" s="163" t="s">
        <v>510</v>
      </c>
      <c r="B503" s="164">
        <v>4</v>
      </c>
      <c r="C503" s="164">
        <v>5</v>
      </c>
      <c r="D503" s="165">
        <v>9700000000</v>
      </c>
      <c r="E503" s="166"/>
      <c r="F503" s="167">
        <v>25814.7</v>
      </c>
      <c r="G503" s="167">
        <v>25814.7</v>
      </c>
      <c r="H503" s="157">
        <f t="shared" si="14"/>
        <v>100</v>
      </c>
      <c r="I503" s="427">
        <f t="shared" si="15"/>
        <v>0</v>
      </c>
    </row>
    <row r="504" spans="1:9" x14ac:dyDescent="0.2">
      <c r="A504" s="163" t="s">
        <v>511</v>
      </c>
      <c r="B504" s="164">
        <v>4</v>
      </c>
      <c r="C504" s="164">
        <v>5</v>
      </c>
      <c r="D504" s="165">
        <v>9700004000</v>
      </c>
      <c r="E504" s="166"/>
      <c r="F504" s="167">
        <v>25814.7</v>
      </c>
      <c r="G504" s="167">
        <v>25814.7</v>
      </c>
      <c r="H504" s="157">
        <f t="shared" si="14"/>
        <v>100</v>
      </c>
      <c r="I504" s="427">
        <f t="shared" si="15"/>
        <v>0</v>
      </c>
    </row>
    <row r="505" spans="1:9" ht="22.5" x14ac:dyDescent="0.2">
      <c r="A505" s="163" t="s">
        <v>507</v>
      </c>
      <c r="B505" s="164">
        <v>4</v>
      </c>
      <c r="C505" s="164">
        <v>5</v>
      </c>
      <c r="D505" s="165">
        <v>9700004000</v>
      </c>
      <c r="E505" s="166">
        <v>600</v>
      </c>
      <c r="F505" s="167">
        <v>20712.8</v>
      </c>
      <c r="G505" s="167">
        <v>20712.8</v>
      </c>
      <c r="H505" s="157">
        <f t="shared" si="14"/>
        <v>100</v>
      </c>
      <c r="I505" s="427">
        <f t="shared" si="15"/>
        <v>0</v>
      </c>
    </row>
    <row r="506" spans="1:9" x14ac:dyDescent="0.2">
      <c r="A506" s="163" t="s">
        <v>494</v>
      </c>
      <c r="B506" s="164">
        <v>4</v>
      </c>
      <c r="C506" s="164">
        <v>5</v>
      </c>
      <c r="D506" s="165">
        <v>9700004000</v>
      </c>
      <c r="E506" s="166">
        <v>800</v>
      </c>
      <c r="F506" s="167">
        <v>5101.8999999999996</v>
      </c>
      <c r="G506" s="167">
        <v>5101.8999999999996</v>
      </c>
      <c r="H506" s="157">
        <f t="shared" si="14"/>
        <v>100</v>
      </c>
      <c r="I506" s="427">
        <f t="shared" si="15"/>
        <v>0</v>
      </c>
    </row>
    <row r="507" spans="1:9" x14ac:dyDescent="0.2">
      <c r="A507" s="163" t="s">
        <v>491</v>
      </c>
      <c r="B507" s="164">
        <v>4</v>
      </c>
      <c r="C507" s="164">
        <v>5</v>
      </c>
      <c r="D507" s="165">
        <v>9900000000</v>
      </c>
      <c r="E507" s="166"/>
      <c r="F507" s="167">
        <v>16390.400000000001</v>
      </c>
      <c r="G507" s="167">
        <v>16390.400000000001</v>
      </c>
      <c r="H507" s="157">
        <f t="shared" si="14"/>
        <v>100</v>
      </c>
      <c r="I507" s="427">
        <f t="shared" si="15"/>
        <v>0</v>
      </c>
    </row>
    <row r="508" spans="1:9" ht="22.5" x14ac:dyDescent="0.2">
      <c r="A508" s="163" t="s">
        <v>1179</v>
      </c>
      <c r="B508" s="164">
        <v>4</v>
      </c>
      <c r="C508" s="164">
        <v>5</v>
      </c>
      <c r="D508" s="165">
        <v>9900059200</v>
      </c>
      <c r="E508" s="166"/>
      <c r="F508" s="167">
        <v>112.2</v>
      </c>
      <c r="G508" s="167">
        <v>112.2</v>
      </c>
      <c r="H508" s="157">
        <f t="shared" si="14"/>
        <v>100</v>
      </c>
      <c r="I508" s="427">
        <f t="shared" si="15"/>
        <v>0</v>
      </c>
    </row>
    <row r="509" spans="1:9" x14ac:dyDescent="0.2">
      <c r="A509" s="163" t="s">
        <v>490</v>
      </c>
      <c r="B509" s="164">
        <v>4</v>
      </c>
      <c r="C509" s="164">
        <v>5</v>
      </c>
      <c r="D509" s="165">
        <v>9900059200</v>
      </c>
      <c r="E509" s="166">
        <v>200</v>
      </c>
      <c r="F509" s="167">
        <v>112.2</v>
      </c>
      <c r="G509" s="167">
        <v>112.2</v>
      </c>
      <c r="H509" s="157">
        <f t="shared" si="14"/>
        <v>100</v>
      </c>
      <c r="I509" s="427">
        <f t="shared" si="15"/>
        <v>0</v>
      </c>
    </row>
    <row r="510" spans="1:9" ht="22.5" x14ac:dyDescent="0.2">
      <c r="A510" s="163" t="s">
        <v>1180</v>
      </c>
      <c r="B510" s="164">
        <v>4</v>
      </c>
      <c r="C510" s="164">
        <v>5</v>
      </c>
      <c r="D510" s="165">
        <v>9900059700</v>
      </c>
      <c r="E510" s="166"/>
      <c r="F510" s="167">
        <v>16278.2</v>
      </c>
      <c r="G510" s="167">
        <v>16278.2</v>
      </c>
      <c r="H510" s="157">
        <f t="shared" si="14"/>
        <v>100</v>
      </c>
      <c r="I510" s="427">
        <f t="shared" si="15"/>
        <v>0</v>
      </c>
    </row>
    <row r="511" spans="1:9" ht="33.75" x14ac:dyDescent="0.2">
      <c r="A511" s="163" t="s">
        <v>486</v>
      </c>
      <c r="B511" s="164">
        <v>4</v>
      </c>
      <c r="C511" s="164">
        <v>5</v>
      </c>
      <c r="D511" s="165">
        <v>9900059700</v>
      </c>
      <c r="E511" s="166">
        <v>100</v>
      </c>
      <c r="F511" s="167">
        <v>13510.6</v>
      </c>
      <c r="G511" s="167">
        <v>13510.6</v>
      </c>
      <c r="H511" s="157">
        <f t="shared" si="14"/>
        <v>100</v>
      </c>
      <c r="I511" s="427">
        <f t="shared" si="15"/>
        <v>0</v>
      </c>
    </row>
    <row r="512" spans="1:9" x14ac:dyDescent="0.2">
      <c r="A512" s="163" t="s">
        <v>490</v>
      </c>
      <c r="B512" s="164">
        <v>4</v>
      </c>
      <c r="C512" s="164">
        <v>5</v>
      </c>
      <c r="D512" s="165">
        <v>9900059700</v>
      </c>
      <c r="E512" s="166">
        <v>200</v>
      </c>
      <c r="F512" s="167">
        <v>2767.6</v>
      </c>
      <c r="G512" s="167">
        <v>2767.6</v>
      </c>
      <c r="H512" s="157">
        <f t="shared" si="14"/>
        <v>100</v>
      </c>
      <c r="I512" s="427">
        <f t="shared" si="15"/>
        <v>0</v>
      </c>
    </row>
    <row r="513" spans="1:9" x14ac:dyDescent="0.2">
      <c r="A513" s="158" t="s">
        <v>633</v>
      </c>
      <c r="B513" s="159">
        <v>4</v>
      </c>
      <c r="C513" s="159">
        <v>6</v>
      </c>
      <c r="D513" s="160"/>
      <c r="E513" s="161"/>
      <c r="F513" s="162">
        <v>130891.9</v>
      </c>
      <c r="G513" s="162">
        <v>130890.1</v>
      </c>
      <c r="H513" s="151">
        <f t="shared" si="14"/>
        <v>99.998624819412058</v>
      </c>
      <c r="I513" s="427">
        <f t="shared" si="15"/>
        <v>1.7999999999883585</v>
      </c>
    </row>
    <row r="514" spans="1:9" ht="22.5" x14ac:dyDescent="0.2">
      <c r="A514" s="163" t="s">
        <v>634</v>
      </c>
      <c r="B514" s="164">
        <v>4</v>
      </c>
      <c r="C514" s="164">
        <v>6</v>
      </c>
      <c r="D514" s="165">
        <v>600000000</v>
      </c>
      <c r="E514" s="166"/>
      <c r="F514" s="167">
        <v>125090.8</v>
      </c>
      <c r="G514" s="167">
        <v>125089</v>
      </c>
      <c r="H514" s="157">
        <f t="shared" si="14"/>
        <v>99.998561045256736</v>
      </c>
      <c r="I514" s="427">
        <f t="shared" si="15"/>
        <v>1.8000000000029104</v>
      </c>
    </row>
    <row r="515" spans="1:9" ht="22.5" x14ac:dyDescent="0.2">
      <c r="A515" s="163" t="s">
        <v>635</v>
      </c>
      <c r="B515" s="164">
        <v>4</v>
      </c>
      <c r="C515" s="164">
        <v>6</v>
      </c>
      <c r="D515" s="165">
        <v>610000000</v>
      </c>
      <c r="E515" s="166"/>
      <c r="F515" s="167">
        <v>125090.8</v>
      </c>
      <c r="G515" s="167">
        <v>125089</v>
      </c>
      <c r="H515" s="157">
        <f t="shared" si="14"/>
        <v>99.998561045256736</v>
      </c>
      <c r="I515" s="427">
        <f t="shared" si="15"/>
        <v>1.8000000000029104</v>
      </c>
    </row>
    <row r="516" spans="1:9" x14ac:dyDescent="0.2">
      <c r="A516" s="163" t="s">
        <v>1181</v>
      </c>
      <c r="B516" s="164">
        <v>4</v>
      </c>
      <c r="C516" s="164">
        <v>6</v>
      </c>
      <c r="D516" s="165">
        <v>610100000</v>
      </c>
      <c r="E516" s="166"/>
      <c r="F516" s="167">
        <v>125090.8</v>
      </c>
      <c r="G516" s="167">
        <v>125089</v>
      </c>
      <c r="H516" s="157">
        <f t="shared" si="14"/>
        <v>99.998561045256736</v>
      </c>
      <c r="I516" s="427">
        <f t="shared" si="15"/>
        <v>1.8000000000029104</v>
      </c>
    </row>
    <row r="517" spans="1:9" ht="22.5" x14ac:dyDescent="0.2">
      <c r="A517" s="163" t="s">
        <v>1182</v>
      </c>
      <c r="B517" s="164">
        <v>4</v>
      </c>
      <c r="C517" s="164">
        <v>6</v>
      </c>
      <c r="D517" s="165" t="s">
        <v>1183</v>
      </c>
      <c r="E517" s="166"/>
      <c r="F517" s="167">
        <v>49415.7</v>
      </c>
      <c r="G517" s="167">
        <v>49413.9</v>
      </c>
      <c r="H517" s="157">
        <f t="shared" si="14"/>
        <v>99.996357432961602</v>
      </c>
      <c r="I517" s="427">
        <f t="shared" si="15"/>
        <v>1.7999999999956344</v>
      </c>
    </row>
    <row r="518" spans="1:9" x14ac:dyDescent="0.2">
      <c r="A518" s="163" t="s">
        <v>490</v>
      </c>
      <c r="B518" s="164">
        <v>4</v>
      </c>
      <c r="C518" s="164">
        <v>6</v>
      </c>
      <c r="D518" s="165" t="s">
        <v>1183</v>
      </c>
      <c r="E518" s="166">
        <v>200</v>
      </c>
      <c r="F518" s="167">
        <v>49415.7</v>
      </c>
      <c r="G518" s="167">
        <v>49413.9</v>
      </c>
      <c r="H518" s="157">
        <f t="shared" si="14"/>
        <v>99.996357432961602</v>
      </c>
      <c r="I518" s="427">
        <f t="shared" si="15"/>
        <v>1.7999999999956344</v>
      </c>
    </row>
    <row r="519" spans="1:9" ht="22.5" x14ac:dyDescent="0.2">
      <c r="A519" s="163" t="s">
        <v>1526</v>
      </c>
      <c r="B519" s="164">
        <v>4</v>
      </c>
      <c r="C519" s="164">
        <v>6</v>
      </c>
      <c r="D519" s="165" t="s">
        <v>1527</v>
      </c>
      <c r="E519" s="166"/>
      <c r="F519" s="167">
        <v>75675.100000000006</v>
      </c>
      <c r="G519" s="167">
        <v>75675.100000000006</v>
      </c>
      <c r="H519" s="157">
        <f t="shared" si="14"/>
        <v>100</v>
      </c>
      <c r="I519" s="427">
        <f t="shared" si="15"/>
        <v>0</v>
      </c>
    </row>
    <row r="520" spans="1:9" x14ac:dyDescent="0.2">
      <c r="A520" s="163" t="s">
        <v>490</v>
      </c>
      <c r="B520" s="164">
        <v>4</v>
      </c>
      <c r="C520" s="164">
        <v>6</v>
      </c>
      <c r="D520" s="165" t="s">
        <v>1527</v>
      </c>
      <c r="E520" s="166">
        <v>200</v>
      </c>
      <c r="F520" s="167">
        <v>75675.100000000006</v>
      </c>
      <c r="G520" s="167">
        <v>75675.100000000006</v>
      </c>
      <c r="H520" s="157">
        <f t="shared" si="14"/>
        <v>100</v>
      </c>
      <c r="I520" s="427">
        <f t="shared" si="15"/>
        <v>0</v>
      </c>
    </row>
    <row r="521" spans="1:9" x14ac:dyDescent="0.2">
      <c r="A521" s="163" t="s">
        <v>636</v>
      </c>
      <c r="B521" s="164">
        <v>4</v>
      </c>
      <c r="C521" s="164">
        <v>6</v>
      </c>
      <c r="D521" s="165">
        <v>8100000000</v>
      </c>
      <c r="E521" s="166"/>
      <c r="F521" s="167">
        <v>5801.1</v>
      </c>
      <c r="G521" s="167">
        <v>5801.1</v>
      </c>
      <c r="H521" s="157">
        <f t="shared" si="14"/>
        <v>100</v>
      </c>
      <c r="I521" s="427">
        <f t="shared" si="15"/>
        <v>0</v>
      </c>
    </row>
    <row r="522" spans="1:9" x14ac:dyDescent="0.2">
      <c r="A522" s="163" t="s">
        <v>637</v>
      </c>
      <c r="B522" s="164">
        <v>4</v>
      </c>
      <c r="C522" s="164">
        <v>6</v>
      </c>
      <c r="D522" s="165">
        <v>8100051280</v>
      </c>
      <c r="E522" s="166"/>
      <c r="F522" s="167">
        <v>5801.1</v>
      </c>
      <c r="G522" s="167">
        <v>5801.1</v>
      </c>
      <c r="H522" s="157">
        <f t="shared" si="14"/>
        <v>100</v>
      </c>
      <c r="I522" s="427">
        <f t="shared" si="15"/>
        <v>0</v>
      </c>
    </row>
    <row r="523" spans="1:9" x14ac:dyDescent="0.2">
      <c r="A523" s="163" t="s">
        <v>490</v>
      </c>
      <c r="B523" s="164">
        <v>4</v>
      </c>
      <c r="C523" s="164">
        <v>6</v>
      </c>
      <c r="D523" s="165">
        <v>8100051280</v>
      </c>
      <c r="E523" s="166">
        <v>200</v>
      </c>
      <c r="F523" s="167">
        <v>5801.1</v>
      </c>
      <c r="G523" s="167">
        <v>5801.1</v>
      </c>
      <c r="H523" s="157">
        <f t="shared" si="14"/>
        <v>100</v>
      </c>
      <c r="I523" s="427">
        <f t="shared" si="15"/>
        <v>0</v>
      </c>
    </row>
    <row r="524" spans="1:9" x14ac:dyDescent="0.2">
      <c r="A524" s="158" t="s">
        <v>638</v>
      </c>
      <c r="B524" s="159">
        <v>4</v>
      </c>
      <c r="C524" s="159">
        <v>7</v>
      </c>
      <c r="D524" s="160"/>
      <c r="E524" s="161"/>
      <c r="F524" s="162">
        <v>642459.19999999995</v>
      </c>
      <c r="G524" s="162">
        <v>640568.5</v>
      </c>
      <c r="H524" s="151">
        <f t="shared" si="14"/>
        <v>99.705708938404186</v>
      </c>
      <c r="I524" s="427">
        <f t="shared" si="15"/>
        <v>1890.6999999999534</v>
      </c>
    </row>
    <row r="525" spans="1:9" ht="22.5" x14ac:dyDescent="0.2">
      <c r="A525" s="163" t="s">
        <v>634</v>
      </c>
      <c r="B525" s="164">
        <v>4</v>
      </c>
      <c r="C525" s="164">
        <v>7</v>
      </c>
      <c r="D525" s="165">
        <v>600000000</v>
      </c>
      <c r="E525" s="166"/>
      <c r="F525" s="167">
        <v>637849.9</v>
      </c>
      <c r="G525" s="167">
        <v>637849.80000000005</v>
      </c>
      <c r="H525" s="157">
        <f t="shared" si="14"/>
        <v>99.999984322330377</v>
      </c>
      <c r="I525" s="427">
        <f t="shared" si="15"/>
        <v>9.9999999976716936E-2</v>
      </c>
    </row>
    <row r="526" spans="1:9" x14ac:dyDescent="0.2">
      <c r="A526" s="163" t="s">
        <v>639</v>
      </c>
      <c r="B526" s="164">
        <v>4</v>
      </c>
      <c r="C526" s="164">
        <v>7</v>
      </c>
      <c r="D526" s="165">
        <v>620000000</v>
      </c>
      <c r="E526" s="166"/>
      <c r="F526" s="167">
        <v>637849.9</v>
      </c>
      <c r="G526" s="167">
        <v>637849.80000000005</v>
      </c>
      <c r="H526" s="157">
        <f t="shared" si="14"/>
        <v>99.999984322330377</v>
      </c>
      <c r="I526" s="427">
        <f t="shared" si="15"/>
        <v>9.9999999976716936E-2</v>
      </c>
    </row>
    <row r="527" spans="1:9" x14ac:dyDescent="0.2">
      <c r="A527" s="163" t="s">
        <v>640</v>
      </c>
      <c r="B527" s="164">
        <v>4</v>
      </c>
      <c r="C527" s="164">
        <v>7</v>
      </c>
      <c r="D527" s="165">
        <v>620100000</v>
      </c>
      <c r="E527" s="166"/>
      <c r="F527" s="167">
        <v>325103.40000000002</v>
      </c>
      <c r="G527" s="167">
        <v>325103.40000000002</v>
      </c>
      <c r="H527" s="157">
        <f t="shared" ref="H527:H590" si="16">+G527/F527*100</f>
        <v>100</v>
      </c>
      <c r="I527" s="427">
        <f t="shared" ref="I527:I590" si="17">F527-G527</f>
        <v>0</v>
      </c>
    </row>
    <row r="528" spans="1:9" x14ac:dyDescent="0.2">
      <c r="A528" s="163" t="s">
        <v>1184</v>
      </c>
      <c r="B528" s="164">
        <v>4</v>
      </c>
      <c r="C528" s="164">
        <v>7</v>
      </c>
      <c r="D528" s="165">
        <v>620153450</v>
      </c>
      <c r="E528" s="166"/>
      <c r="F528" s="167">
        <v>294998.90000000002</v>
      </c>
      <c r="G528" s="167">
        <v>294998.90000000002</v>
      </c>
      <c r="H528" s="157">
        <f t="shared" si="16"/>
        <v>100</v>
      </c>
      <c r="I528" s="427">
        <f t="shared" si="17"/>
        <v>0</v>
      </c>
    </row>
    <row r="529" spans="1:9" ht="22.5" x14ac:dyDescent="0.2">
      <c r="A529" s="163" t="s">
        <v>507</v>
      </c>
      <c r="B529" s="164">
        <v>4</v>
      </c>
      <c r="C529" s="164">
        <v>7</v>
      </c>
      <c r="D529" s="165">
        <v>620153450</v>
      </c>
      <c r="E529" s="166">
        <v>600</v>
      </c>
      <c r="F529" s="167">
        <v>294998.90000000002</v>
      </c>
      <c r="G529" s="167">
        <v>294998.90000000002</v>
      </c>
      <c r="H529" s="157">
        <f t="shared" si="16"/>
        <v>100</v>
      </c>
      <c r="I529" s="427">
        <f t="shared" si="17"/>
        <v>0</v>
      </c>
    </row>
    <row r="530" spans="1:9" ht="22.5" x14ac:dyDescent="0.2">
      <c r="A530" s="163" t="s">
        <v>1185</v>
      </c>
      <c r="B530" s="164">
        <v>4</v>
      </c>
      <c r="C530" s="164">
        <v>7</v>
      </c>
      <c r="D530" s="165" t="s">
        <v>1186</v>
      </c>
      <c r="E530" s="166"/>
      <c r="F530" s="167">
        <v>30104.5</v>
      </c>
      <c r="G530" s="167">
        <v>30104.5</v>
      </c>
      <c r="H530" s="157">
        <f t="shared" si="16"/>
        <v>100</v>
      </c>
      <c r="I530" s="427">
        <f t="shared" si="17"/>
        <v>0</v>
      </c>
    </row>
    <row r="531" spans="1:9" ht="22.5" x14ac:dyDescent="0.2">
      <c r="A531" s="163" t="s">
        <v>507</v>
      </c>
      <c r="B531" s="164">
        <v>4</v>
      </c>
      <c r="C531" s="164">
        <v>7</v>
      </c>
      <c r="D531" s="165" t="s">
        <v>1186</v>
      </c>
      <c r="E531" s="166">
        <v>600</v>
      </c>
      <c r="F531" s="167">
        <v>30104.5</v>
      </c>
      <c r="G531" s="167">
        <v>30104.5</v>
      </c>
      <c r="H531" s="157">
        <f t="shared" si="16"/>
        <v>100</v>
      </c>
      <c r="I531" s="427">
        <f t="shared" si="17"/>
        <v>0</v>
      </c>
    </row>
    <row r="532" spans="1:9" x14ac:dyDescent="0.2">
      <c r="A532" s="163" t="s">
        <v>642</v>
      </c>
      <c r="B532" s="164">
        <v>4</v>
      </c>
      <c r="C532" s="164">
        <v>7</v>
      </c>
      <c r="D532" s="165">
        <v>620200000</v>
      </c>
      <c r="E532" s="166"/>
      <c r="F532" s="167">
        <v>244628.7</v>
      </c>
      <c r="G532" s="167">
        <v>244628.6</v>
      </c>
      <c r="H532" s="157">
        <f t="shared" si="16"/>
        <v>99.999959121722014</v>
      </c>
      <c r="I532" s="427">
        <f t="shared" si="17"/>
        <v>0.10000000000582077</v>
      </c>
    </row>
    <row r="533" spans="1:9" x14ac:dyDescent="0.2">
      <c r="A533" s="163" t="s">
        <v>641</v>
      </c>
      <c r="B533" s="164">
        <v>4</v>
      </c>
      <c r="C533" s="164">
        <v>7</v>
      </c>
      <c r="D533" s="165">
        <v>620251290</v>
      </c>
      <c r="E533" s="166"/>
      <c r="F533" s="167">
        <v>169448.8</v>
      </c>
      <c r="G533" s="167">
        <v>169448.7</v>
      </c>
      <c r="H533" s="157">
        <f t="shared" si="16"/>
        <v>99.999940985123544</v>
      </c>
      <c r="I533" s="427">
        <f t="shared" si="17"/>
        <v>9.9999999976716936E-2</v>
      </c>
    </row>
    <row r="534" spans="1:9" ht="33.75" x14ac:dyDescent="0.2">
      <c r="A534" s="163" t="s">
        <v>486</v>
      </c>
      <c r="B534" s="164">
        <v>4</v>
      </c>
      <c r="C534" s="164">
        <v>7</v>
      </c>
      <c r="D534" s="165">
        <v>620251290</v>
      </c>
      <c r="E534" s="166">
        <v>100</v>
      </c>
      <c r="F534" s="167">
        <v>150915.70000000001</v>
      </c>
      <c r="G534" s="167">
        <v>150915.6</v>
      </c>
      <c r="H534" s="157">
        <f t="shared" si="16"/>
        <v>99.999933737841715</v>
      </c>
      <c r="I534" s="427">
        <f t="shared" si="17"/>
        <v>0.10000000000582077</v>
      </c>
    </row>
    <row r="535" spans="1:9" x14ac:dyDescent="0.2">
      <c r="A535" s="163" t="s">
        <v>490</v>
      </c>
      <c r="B535" s="164">
        <v>4</v>
      </c>
      <c r="C535" s="164">
        <v>7</v>
      </c>
      <c r="D535" s="165">
        <v>620251290</v>
      </c>
      <c r="E535" s="166">
        <v>200</v>
      </c>
      <c r="F535" s="167">
        <v>18533.099999999999</v>
      </c>
      <c r="G535" s="167">
        <v>18533.099999999999</v>
      </c>
      <c r="H535" s="157">
        <f t="shared" si="16"/>
        <v>100</v>
      </c>
      <c r="I535" s="427">
        <f t="shared" si="17"/>
        <v>0</v>
      </c>
    </row>
    <row r="536" spans="1:9" ht="22.5" x14ac:dyDescent="0.2">
      <c r="A536" s="163" t="s">
        <v>643</v>
      </c>
      <c r="B536" s="164">
        <v>4</v>
      </c>
      <c r="C536" s="164">
        <v>7</v>
      </c>
      <c r="D536" s="165">
        <v>620251291</v>
      </c>
      <c r="E536" s="166"/>
      <c r="F536" s="167">
        <v>75179.899999999994</v>
      </c>
      <c r="G536" s="167">
        <v>75179.899999999994</v>
      </c>
      <c r="H536" s="157">
        <f t="shared" si="16"/>
        <v>100</v>
      </c>
      <c r="I536" s="427">
        <f t="shared" si="17"/>
        <v>0</v>
      </c>
    </row>
    <row r="537" spans="1:9" ht="33.75" x14ac:dyDescent="0.2">
      <c r="A537" s="163" t="s">
        <v>486</v>
      </c>
      <c r="B537" s="164">
        <v>4</v>
      </c>
      <c r="C537" s="164">
        <v>7</v>
      </c>
      <c r="D537" s="165">
        <v>620251291</v>
      </c>
      <c r="E537" s="166">
        <v>100</v>
      </c>
      <c r="F537" s="167">
        <v>41449.800000000003</v>
      </c>
      <c r="G537" s="167">
        <v>41449.800000000003</v>
      </c>
      <c r="H537" s="157">
        <f t="shared" si="16"/>
        <v>100</v>
      </c>
      <c r="I537" s="427">
        <f t="shared" si="17"/>
        <v>0</v>
      </c>
    </row>
    <row r="538" spans="1:9" x14ac:dyDescent="0.2">
      <c r="A538" s="163" t="s">
        <v>490</v>
      </c>
      <c r="B538" s="164">
        <v>4</v>
      </c>
      <c r="C538" s="164">
        <v>7</v>
      </c>
      <c r="D538" s="165">
        <v>620251291</v>
      </c>
      <c r="E538" s="166">
        <v>200</v>
      </c>
      <c r="F538" s="167">
        <v>24246.1</v>
      </c>
      <c r="G538" s="167">
        <v>24246.1</v>
      </c>
      <c r="H538" s="157">
        <f t="shared" si="16"/>
        <v>100</v>
      </c>
      <c r="I538" s="427">
        <f t="shared" si="17"/>
        <v>0</v>
      </c>
    </row>
    <row r="539" spans="1:9" ht="22.5" x14ac:dyDescent="0.2">
      <c r="A539" s="163" t="s">
        <v>507</v>
      </c>
      <c r="B539" s="164">
        <v>4</v>
      </c>
      <c r="C539" s="164">
        <v>7</v>
      </c>
      <c r="D539" s="165">
        <v>620251291</v>
      </c>
      <c r="E539" s="166">
        <v>600</v>
      </c>
      <c r="F539" s="167">
        <v>9484</v>
      </c>
      <c r="G539" s="167">
        <v>9484</v>
      </c>
      <c r="H539" s="157">
        <f t="shared" si="16"/>
        <v>100</v>
      </c>
      <c r="I539" s="427">
        <f t="shared" si="17"/>
        <v>0</v>
      </c>
    </row>
    <row r="540" spans="1:9" x14ac:dyDescent="0.2">
      <c r="A540" s="163" t="s">
        <v>644</v>
      </c>
      <c r="B540" s="164">
        <v>4</v>
      </c>
      <c r="C540" s="164">
        <v>7</v>
      </c>
      <c r="D540" s="165" t="s">
        <v>645</v>
      </c>
      <c r="E540" s="166"/>
      <c r="F540" s="167">
        <v>68117.8</v>
      </c>
      <c r="G540" s="167">
        <v>68117.8</v>
      </c>
      <c r="H540" s="157">
        <f t="shared" si="16"/>
        <v>100</v>
      </c>
      <c r="I540" s="427">
        <f t="shared" si="17"/>
        <v>0</v>
      </c>
    </row>
    <row r="541" spans="1:9" x14ac:dyDescent="0.2">
      <c r="A541" s="163" t="s">
        <v>646</v>
      </c>
      <c r="B541" s="164">
        <v>4</v>
      </c>
      <c r="C541" s="164">
        <v>7</v>
      </c>
      <c r="D541" s="165" t="s">
        <v>647</v>
      </c>
      <c r="E541" s="166"/>
      <c r="F541" s="167">
        <v>40399.199999999997</v>
      </c>
      <c r="G541" s="167">
        <v>40399.199999999997</v>
      </c>
      <c r="H541" s="157">
        <f t="shared" si="16"/>
        <v>100</v>
      </c>
      <c r="I541" s="427">
        <f t="shared" si="17"/>
        <v>0</v>
      </c>
    </row>
    <row r="542" spans="1:9" ht="22.5" x14ac:dyDescent="0.2">
      <c r="A542" s="163" t="s">
        <v>507</v>
      </c>
      <c r="B542" s="164">
        <v>4</v>
      </c>
      <c r="C542" s="164">
        <v>7</v>
      </c>
      <c r="D542" s="165" t="s">
        <v>647</v>
      </c>
      <c r="E542" s="166">
        <v>600</v>
      </c>
      <c r="F542" s="167">
        <v>40399.199999999997</v>
      </c>
      <c r="G542" s="167">
        <v>40399.199999999997</v>
      </c>
      <c r="H542" s="157">
        <f t="shared" si="16"/>
        <v>100</v>
      </c>
      <c r="I542" s="427">
        <f t="shared" si="17"/>
        <v>0</v>
      </c>
    </row>
    <row r="543" spans="1:9" x14ac:dyDescent="0.2">
      <c r="A543" s="163" t="s">
        <v>1528</v>
      </c>
      <c r="B543" s="164">
        <v>4</v>
      </c>
      <c r="C543" s="164">
        <v>7</v>
      </c>
      <c r="D543" s="165" t="s">
        <v>1529</v>
      </c>
      <c r="E543" s="166"/>
      <c r="F543" s="167">
        <v>82.2</v>
      </c>
      <c r="G543" s="167">
        <v>82.2</v>
      </c>
      <c r="H543" s="157">
        <f t="shared" si="16"/>
        <v>100</v>
      </c>
      <c r="I543" s="427">
        <f t="shared" si="17"/>
        <v>0</v>
      </c>
    </row>
    <row r="544" spans="1:9" ht="22.5" x14ac:dyDescent="0.2">
      <c r="A544" s="163" t="s">
        <v>507</v>
      </c>
      <c r="B544" s="164">
        <v>4</v>
      </c>
      <c r="C544" s="164">
        <v>7</v>
      </c>
      <c r="D544" s="165" t="s">
        <v>1529</v>
      </c>
      <c r="E544" s="166">
        <v>600</v>
      </c>
      <c r="F544" s="167">
        <v>82.2</v>
      </c>
      <c r="G544" s="167">
        <v>82.2</v>
      </c>
      <c r="H544" s="157">
        <f t="shared" si="16"/>
        <v>100</v>
      </c>
      <c r="I544" s="427">
        <f t="shared" si="17"/>
        <v>0</v>
      </c>
    </row>
    <row r="545" spans="1:9" ht="22.5" x14ac:dyDescent="0.2">
      <c r="A545" s="163" t="s">
        <v>1187</v>
      </c>
      <c r="B545" s="164">
        <v>4</v>
      </c>
      <c r="C545" s="164">
        <v>7</v>
      </c>
      <c r="D545" s="165" t="s">
        <v>648</v>
      </c>
      <c r="E545" s="166"/>
      <c r="F545" s="167">
        <v>27636.400000000001</v>
      </c>
      <c r="G545" s="167">
        <v>27636.400000000001</v>
      </c>
      <c r="H545" s="157">
        <f t="shared" si="16"/>
        <v>100</v>
      </c>
      <c r="I545" s="427">
        <f t="shared" si="17"/>
        <v>0</v>
      </c>
    </row>
    <row r="546" spans="1:9" x14ac:dyDescent="0.2">
      <c r="A546" s="163" t="s">
        <v>490</v>
      </c>
      <c r="B546" s="164">
        <v>4</v>
      </c>
      <c r="C546" s="164">
        <v>7</v>
      </c>
      <c r="D546" s="165" t="s">
        <v>648</v>
      </c>
      <c r="E546" s="166">
        <v>200</v>
      </c>
      <c r="F546" s="167">
        <v>27636.400000000001</v>
      </c>
      <c r="G546" s="167">
        <v>27636.400000000001</v>
      </c>
      <c r="H546" s="157">
        <f t="shared" si="16"/>
        <v>100</v>
      </c>
      <c r="I546" s="427">
        <f t="shared" si="17"/>
        <v>0</v>
      </c>
    </row>
    <row r="547" spans="1:9" x14ac:dyDescent="0.2">
      <c r="A547" s="163" t="s">
        <v>649</v>
      </c>
      <c r="B547" s="164">
        <v>4</v>
      </c>
      <c r="C547" s="164">
        <v>7</v>
      </c>
      <c r="D547" s="165">
        <v>8500000000</v>
      </c>
      <c r="E547" s="166"/>
      <c r="F547" s="167">
        <v>3490.3</v>
      </c>
      <c r="G547" s="167">
        <v>1599.7</v>
      </c>
      <c r="H547" s="157">
        <f t="shared" si="16"/>
        <v>45.832736440993607</v>
      </c>
      <c r="I547" s="427">
        <f t="shared" si="17"/>
        <v>1890.6000000000001</v>
      </c>
    </row>
    <row r="548" spans="1:9" ht="22.5" x14ac:dyDescent="0.2">
      <c r="A548" s="163" t="s">
        <v>1152</v>
      </c>
      <c r="B548" s="164">
        <v>4</v>
      </c>
      <c r="C548" s="164">
        <v>7</v>
      </c>
      <c r="D548" s="165">
        <v>8500055490</v>
      </c>
      <c r="E548" s="166"/>
      <c r="F548" s="167">
        <v>40</v>
      </c>
      <c r="G548" s="167">
        <v>40</v>
      </c>
      <c r="H548" s="157">
        <f t="shared" si="16"/>
        <v>100</v>
      </c>
      <c r="I548" s="427">
        <f t="shared" si="17"/>
        <v>0</v>
      </c>
    </row>
    <row r="549" spans="1:9" ht="33.75" x14ac:dyDescent="0.2">
      <c r="A549" s="163" t="s">
        <v>486</v>
      </c>
      <c r="B549" s="164">
        <v>4</v>
      </c>
      <c r="C549" s="164">
        <v>7</v>
      </c>
      <c r="D549" s="165">
        <v>8500055490</v>
      </c>
      <c r="E549" s="166">
        <v>100</v>
      </c>
      <c r="F549" s="167">
        <v>40</v>
      </c>
      <c r="G549" s="167">
        <v>40</v>
      </c>
      <c r="H549" s="157">
        <f t="shared" si="16"/>
        <v>100</v>
      </c>
      <c r="I549" s="427">
        <f t="shared" si="17"/>
        <v>0</v>
      </c>
    </row>
    <row r="550" spans="1:9" x14ac:dyDescent="0.2">
      <c r="A550" s="163" t="s">
        <v>650</v>
      </c>
      <c r="B550" s="164">
        <v>4</v>
      </c>
      <c r="C550" s="164">
        <v>7</v>
      </c>
      <c r="D550" s="165">
        <v>8500095000</v>
      </c>
      <c r="E550" s="166"/>
      <c r="F550" s="167">
        <v>3450.3</v>
      </c>
      <c r="G550" s="167">
        <v>1559.7</v>
      </c>
      <c r="H550" s="157">
        <f t="shared" si="16"/>
        <v>45.204764803060606</v>
      </c>
      <c r="I550" s="427">
        <f t="shared" si="17"/>
        <v>1890.6000000000001</v>
      </c>
    </row>
    <row r="551" spans="1:9" x14ac:dyDescent="0.2">
      <c r="A551" s="163" t="s">
        <v>490</v>
      </c>
      <c r="B551" s="164">
        <v>4</v>
      </c>
      <c r="C551" s="164">
        <v>7</v>
      </c>
      <c r="D551" s="165">
        <v>8500095000</v>
      </c>
      <c r="E551" s="166">
        <v>200</v>
      </c>
      <c r="F551" s="167">
        <v>1116.2</v>
      </c>
      <c r="G551" s="167">
        <v>1062.3</v>
      </c>
      <c r="H551" s="157">
        <f t="shared" si="16"/>
        <v>95.171116287403677</v>
      </c>
      <c r="I551" s="427">
        <f t="shared" si="17"/>
        <v>53.900000000000091</v>
      </c>
    </row>
    <row r="552" spans="1:9" ht="22.5" x14ac:dyDescent="0.2">
      <c r="A552" s="163" t="s">
        <v>507</v>
      </c>
      <c r="B552" s="164">
        <v>4</v>
      </c>
      <c r="C552" s="164">
        <v>7</v>
      </c>
      <c r="D552" s="165">
        <v>8500095000</v>
      </c>
      <c r="E552" s="166">
        <v>600</v>
      </c>
      <c r="F552" s="167">
        <v>1660.4</v>
      </c>
      <c r="G552" s="167">
        <v>0</v>
      </c>
      <c r="H552" s="157">
        <f t="shared" si="16"/>
        <v>0</v>
      </c>
      <c r="I552" s="427">
        <f t="shared" si="17"/>
        <v>1660.4</v>
      </c>
    </row>
    <row r="553" spans="1:9" x14ac:dyDescent="0.2">
      <c r="A553" s="163" t="s">
        <v>494</v>
      </c>
      <c r="B553" s="164">
        <v>4</v>
      </c>
      <c r="C553" s="164">
        <v>7</v>
      </c>
      <c r="D553" s="165">
        <v>8500095000</v>
      </c>
      <c r="E553" s="166">
        <v>800</v>
      </c>
      <c r="F553" s="167">
        <v>673.7</v>
      </c>
      <c r="G553" s="167">
        <v>497.4</v>
      </c>
      <c r="H553" s="157">
        <f t="shared" si="16"/>
        <v>73.831082084013644</v>
      </c>
      <c r="I553" s="427">
        <f t="shared" si="17"/>
        <v>176.30000000000007</v>
      </c>
    </row>
    <row r="554" spans="1:9" x14ac:dyDescent="0.2">
      <c r="A554" s="163" t="s">
        <v>487</v>
      </c>
      <c r="B554" s="164">
        <v>4</v>
      </c>
      <c r="C554" s="164">
        <v>7</v>
      </c>
      <c r="D554" s="165">
        <v>8900000000</v>
      </c>
      <c r="E554" s="166"/>
      <c r="F554" s="167">
        <v>1119</v>
      </c>
      <c r="G554" s="167">
        <v>1119</v>
      </c>
      <c r="H554" s="157">
        <f t="shared" si="16"/>
        <v>100</v>
      </c>
      <c r="I554" s="427">
        <f t="shared" si="17"/>
        <v>0</v>
      </c>
    </row>
    <row r="555" spans="1:9" ht="22.5" x14ac:dyDescent="0.2">
      <c r="A555" s="163" t="s">
        <v>1152</v>
      </c>
      <c r="B555" s="164">
        <v>4</v>
      </c>
      <c r="C555" s="164">
        <v>7</v>
      </c>
      <c r="D555" s="165">
        <v>8900055490</v>
      </c>
      <c r="E555" s="166"/>
      <c r="F555" s="167">
        <v>1119</v>
      </c>
      <c r="G555" s="167">
        <v>1119</v>
      </c>
      <c r="H555" s="157">
        <f t="shared" si="16"/>
        <v>100</v>
      </c>
      <c r="I555" s="427">
        <f t="shared" si="17"/>
        <v>0</v>
      </c>
    </row>
    <row r="556" spans="1:9" ht="33.75" x14ac:dyDescent="0.2">
      <c r="A556" s="163" t="s">
        <v>486</v>
      </c>
      <c r="B556" s="164">
        <v>4</v>
      </c>
      <c r="C556" s="164">
        <v>7</v>
      </c>
      <c r="D556" s="165">
        <v>8900055490</v>
      </c>
      <c r="E556" s="166">
        <v>100</v>
      </c>
      <c r="F556" s="167">
        <v>1119</v>
      </c>
      <c r="G556" s="167">
        <v>1119</v>
      </c>
      <c r="H556" s="157">
        <f t="shared" si="16"/>
        <v>100</v>
      </c>
      <c r="I556" s="427">
        <f t="shared" si="17"/>
        <v>0</v>
      </c>
    </row>
    <row r="557" spans="1:9" x14ac:dyDescent="0.2">
      <c r="A557" s="158" t="s">
        <v>652</v>
      </c>
      <c r="B557" s="159">
        <v>4</v>
      </c>
      <c r="C557" s="159">
        <v>8</v>
      </c>
      <c r="D557" s="160"/>
      <c r="E557" s="161"/>
      <c r="F557" s="162">
        <v>748327.7</v>
      </c>
      <c r="G557" s="162">
        <v>734765.2</v>
      </c>
      <c r="H557" s="151">
        <f t="shared" si="16"/>
        <v>98.187625554954067</v>
      </c>
      <c r="I557" s="427">
        <f t="shared" si="17"/>
        <v>13562.5</v>
      </c>
    </row>
    <row r="558" spans="1:9" ht="22.5" x14ac:dyDescent="0.2">
      <c r="A558" s="163" t="s">
        <v>1188</v>
      </c>
      <c r="B558" s="164">
        <v>4</v>
      </c>
      <c r="C558" s="164">
        <v>8</v>
      </c>
      <c r="D558" s="165">
        <v>1700000000</v>
      </c>
      <c r="E558" s="166"/>
      <c r="F558" s="167">
        <v>459572.1</v>
      </c>
      <c r="G558" s="167">
        <v>459571.1</v>
      </c>
      <c r="H558" s="157">
        <f t="shared" si="16"/>
        <v>99.999782406286201</v>
      </c>
      <c r="I558" s="427">
        <f t="shared" si="17"/>
        <v>1</v>
      </c>
    </row>
    <row r="559" spans="1:9" x14ac:dyDescent="0.2">
      <c r="A559" s="163" t="s">
        <v>1189</v>
      </c>
      <c r="B559" s="164">
        <v>4</v>
      </c>
      <c r="C559" s="164">
        <v>8</v>
      </c>
      <c r="D559" s="165">
        <v>1720000000</v>
      </c>
      <c r="E559" s="166"/>
      <c r="F559" s="167">
        <v>459572.1</v>
      </c>
      <c r="G559" s="167">
        <v>459571.1</v>
      </c>
      <c r="H559" s="157">
        <f t="shared" si="16"/>
        <v>99.999782406286201</v>
      </c>
      <c r="I559" s="427">
        <f t="shared" si="17"/>
        <v>1</v>
      </c>
    </row>
    <row r="560" spans="1:9" x14ac:dyDescent="0.2">
      <c r="A560" s="163" t="s">
        <v>653</v>
      </c>
      <c r="B560" s="164">
        <v>4</v>
      </c>
      <c r="C560" s="164">
        <v>8</v>
      </c>
      <c r="D560" s="165">
        <v>1720100000</v>
      </c>
      <c r="E560" s="166"/>
      <c r="F560" s="167">
        <v>284000</v>
      </c>
      <c r="G560" s="167">
        <v>284000</v>
      </c>
      <c r="H560" s="157">
        <f t="shared" si="16"/>
        <v>100</v>
      </c>
      <c r="I560" s="427">
        <f t="shared" si="17"/>
        <v>0</v>
      </c>
    </row>
    <row r="561" spans="1:9" x14ac:dyDescent="0.2">
      <c r="A561" s="163" t="s">
        <v>654</v>
      </c>
      <c r="B561" s="164">
        <v>4</v>
      </c>
      <c r="C561" s="164">
        <v>8</v>
      </c>
      <c r="D561" s="165">
        <v>1720160320</v>
      </c>
      <c r="E561" s="166"/>
      <c r="F561" s="167">
        <v>284000</v>
      </c>
      <c r="G561" s="167">
        <v>284000</v>
      </c>
      <c r="H561" s="157">
        <f t="shared" si="16"/>
        <v>100</v>
      </c>
      <c r="I561" s="427">
        <f t="shared" si="17"/>
        <v>0</v>
      </c>
    </row>
    <row r="562" spans="1:9" x14ac:dyDescent="0.2">
      <c r="A562" s="163" t="s">
        <v>490</v>
      </c>
      <c r="B562" s="164">
        <v>4</v>
      </c>
      <c r="C562" s="164">
        <v>8</v>
      </c>
      <c r="D562" s="165">
        <v>1720160320</v>
      </c>
      <c r="E562" s="166">
        <v>200</v>
      </c>
      <c r="F562" s="167">
        <v>60000</v>
      </c>
      <c r="G562" s="167">
        <v>60000</v>
      </c>
      <c r="H562" s="157">
        <f t="shared" si="16"/>
        <v>100</v>
      </c>
      <c r="I562" s="427">
        <f t="shared" si="17"/>
        <v>0</v>
      </c>
    </row>
    <row r="563" spans="1:9" x14ac:dyDescent="0.2">
      <c r="A563" s="163" t="s">
        <v>494</v>
      </c>
      <c r="B563" s="164">
        <v>4</v>
      </c>
      <c r="C563" s="164">
        <v>8</v>
      </c>
      <c r="D563" s="165">
        <v>1720160320</v>
      </c>
      <c r="E563" s="166">
        <v>800</v>
      </c>
      <c r="F563" s="167">
        <v>224000</v>
      </c>
      <c r="G563" s="167">
        <v>224000</v>
      </c>
      <c r="H563" s="157">
        <f t="shared" si="16"/>
        <v>100</v>
      </c>
      <c r="I563" s="427">
        <f t="shared" si="17"/>
        <v>0</v>
      </c>
    </row>
    <row r="564" spans="1:9" x14ac:dyDescent="0.2">
      <c r="A564" s="163" t="s">
        <v>1190</v>
      </c>
      <c r="B564" s="164">
        <v>4</v>
      </c>
      <c r="C564" s="164">
        <v>8</v>
      </c>
      <c r="D564" s="165">
        <v>1720200000</v>
      </c>
      <c r="E564" s="166"/>
      <c r="F564" s="167">
        <v>175572.1</v>
      </c>
      <c r="G564" s="167">
        <v>175571.1</v>
      </c>
      <c r="H564" s="157">
        <f t="shared" si="16"/>
        <v>99.999430433423072</v>
      </c>
      <c r="I564" s="427">
        <f t="shared" si="17"/>
        <v>1</v>
      </c>
    </row>
    <row r="565" spans="1:9" x14ac:dyDescent="0.2">
      <c r="A565" s="163" t="s">
        <v>1191</v>
      </c>
      <c r="B565" s="164">
        <v>4</v>
      </c>
      <c r="C565" s="164">
        <v>8</v>
      </c>
      <c r="D565" s="165">
        <v>1720265090</v>
      </c>
      <c r="E565" s="166"/>
      <c r="F565" s="167">
        <v>175572.1</v>
      </c>
      <c r="G565" s="167">
        <v>175571.1</v>
      </c>
      <c r="H565" s="157">
        <f t="shared" si="16"/>
        <v>99.999430433423072</v>
      </c>
      <c r="I565" s="427">
        <f t="shared" si="17"/>
        <v>1</v>
      </c>
    </row>
    <row r="566" spans="1:9" x14ac:dyDescent="0.2">
      <c r="A566" s="163" t="s">
        <v>490</v>
      </c>
      <c r="B566" s="164">
        <v>4</v>
      </c>
      <c r="C566" s="164">
        <v>8</v>
      </c>
      <c r="D566" s="165">
        <v>1720265090</v>
      </c>
      <c r="E566" s="166">
        <v>200</v>
      </c>
      <c r="F566" s="167">
        <v>94922.1</v>
      </c>
      <c r="G566" s="167">
        <v>94921.1</v>
      </c>
      <c r="H566" s="157">
        <f t="shared" si="16"/>
        <v>99.99894650455478</v>
      </c>
      <c r="I566" s="427">
        <f t="shared" si="17"/>
        <v>1</v>
      </c>
    </row>
    <row r="567" spans="1:9" x14ac:dyDescent="0.2">
      <c r="A567" s="163" t="s">
        <v>494</v>
      </c>
      <c r="B567" s="164">
        <v>4</v>
      </c>
      <c r="C567" s="164">
        <v>8</v>
      </c>
      <c r="D567" s="165">
        <v>1720265090</v>
      </c>
      <c r="E567" s="166">
        <v>800</v>
      </c>
      <c r="F567" s="167">
        <v>80650</v>
      </c>
      <c r="G567" s="167">
        <v>80650</v>
      </c>
      <c r="H567" s="157">
        <f t="shared" si="16"/>
        <v>100</v>
      </c>
      <c r="I567" s="427">
        <f t="shared" si="17"/>
        <v>0</v>
      </c>
    </row>
    <row r="568" spans="1:9" x14ac:dyDescent="0.2">
      <c r="A568" s="163" t="s">
        <v>655</v>
      </c>
      <c r="B568" s="164">
        <v>4</v>
      </c>
      <c r="C568" s="164">
        <v>8</v>
      </c>
      <c r="D568" s="165">
        <v>8400000000</v>
      </c>
      <c r="E568" s="166"/>
      <c r="F568" s="167">
        <v>89398.1</v>
      </c>
      <c r="G568" s="167">
        <v>89398.1</v>
      </c>
      <c r="H568" s="157">
        <f t="shared" si="16"/>
        <v>100</v>
      </c>
      <c r="I568" s="427">
        <f t="shared" si="17"/>
        <v>0</v>
      </c>
    </row>
    <row r="569" spans="1:9" x14ac:dyDescent="0.2">
      <c r="A569" s="163" t="s">
        <v>655</v>
      </c>
      <c r="B569" s="164">
        <v>4</v>
      </c>
      <c r="C569" s="164">
        <v>8</v>
      </c>
      <c r="D569" s="165">
        <v>8400100000</v>
      </c>
      <c r="E569" s="166"/>
      <c r="F569" s="167">
        <v>85819.1</v>
      </c>
      <c r="G569" s="167">
        <v>85819.1</v>
      </c>
      <c r="H569" s="157">
        <f t="shared" si="16"/>
        <v>100</v>
      </c>
      <c r="I569" s="427">
        <f t="shared" si="17"/>
        <v>0</v>
      </c>
    </row>
    <row r="570" spans="1:9" ht="22.5" x14ac:dyDescent="0.2">
      <c r="A570" s="163" t="s">
        <v>656</v>
      </c>
      <c r="B570" s="164">
        <v>4</v>
      </c>
      <c r="C570" s="164">
        <v>8</v>
      </c>
      <c r="D570" s="165">
        <v>8400168020</v>
      </c>
      <c r="E570" s="166"/>
      <c r="F570" s="167">
        <v>85819.1</v>
      </c>
      <c r="G570" s="167">
        <v>85819.1</v>
      </c>
      <c r="H570" s="157">
        <f t="shared" si="16"/>
        <v>100</v>
      </c>
      <c r="I570" s="427">
        <f t="shared" si="17"/>
        <v>0</v>
      </c>
    </row>
    <row r="571" spans="1:9" x14ac:dyDescent="0.2">
      <c r="A571" s="163" t="s">
        <v>494</v>
      </c>
      <c r="B571" s="164">
        <v>4</v>
      </c>
      <c r="C571" s="164">
        <v>8</v>
      </c>
      <c r="D571" s="165">
        <v>8400168020</v>
      </c>
      <c r="E571" s="166">
        <v>800</v>
      </c>
      <c r="F571" s="167">
        <v>85819.1</v>
      </c>
      <c r="G571" s="167">
        <v>85819.1</v>
      </c>
      <c r="H571" s="157">
        <f t="shared" si="16"/>
        <v>100</v>
      </c>
      <c r="I571" s="427">
        <f t="shared" si="17"/>
        <v>0</v>
      </c>
    </row>
    <row r="572" spans="1:9" x14ac:dyDescent="0.2">
      <c r="A572" s="163" t="s">
        <v>655</v>
      </c>
      <c r="B572" s="164">
        <v>4</v>
      </c>
      <c r="C572" s="164">
        <v>8</v>
      </c>
      <c r="D572" s="165">
        <v>8400200000</v>
      </c>
      <c r="E572" s="166"/>
      <c r="F572" s="167">
        <v>3579</v>
      </c>
      <c r="G572" s="167">
        <v>3579</v>
      </c>
      <c r="H572" s="157">
        <f t="shared" si="16"/>
        <v>100</v>
      </c>
      <c r="I572" s="427">
        <f t="shared" si="17"/>
        <v>0</v>
      </c>
    </row>
    <row r="573" spans="1:9" ht="22.5" x14ac:dyDescent="0.2">
      <c r="A573" s="163" t="s">
        <v>657</v>
      </c>
      <c r="B573" s="164">
        <v>4</v>
      </c>
      <c r="C573" s="164">
        <v>8</v>
      </c>
      <c r="D573" s="165">
        <v>8400268050</v>
      </c>
      <c r="E573" s="166"/>
      <c r="F573" s="167">
        <v>3579</v>
      </c>
      <c r="G573" s="167">
        <v>3579</v>
      </c>
      <c r="H573" s="157">
        <f t="shared" si="16"/>
        <v>100</v>
      </c>
      <c r="I573" s="427">
        <f t="shared" si="17"/>
        <v>0</v>
      </c>
    </row>
    <row r="574" spans="1:9" x14ac:dyDescent="0.2">
      <c r="A574" s="163" t="s">
        <v>499</v>
      </c>
      <c r="B574" s="164">
        <v>4</v>
      </c>
      <c r="C574" s="164">
        <v>8</v>
      </c>
      <c r="D574" s="165">
        <v>8400268050</v>
      </c>
      <c r="E574" s="166">
        <v>500</v>
      </c>
      <c r="F574" s="167">
        <v>3579</v>
      </c>
      <c r="G574" s="167">
        <v>3579</v>
      </c>
      <c r="H574" s="157">
        <f t="shared" si="16"/>
        <v>100</v>
      </c>
      <c r="I574" s="427">
        <f t="shared" si="17"/>
        <v>0</v>
      </c>
    </row>
    <row r="575" spans="1:9" x14ac:dyDescent="0.2">
      <c r="A575" s="163" t="s">
        <v>487</v>
      </c>
      <c r="B575" s="164">
        <v>4</v>
      </c>
      <c r="C575" s="164">
        <v>8</v>
      </c>
      <c r="D575" s="165">
        <v>8900000000</v>
      </c>
      <c r="E575" s="166"/>
      <c r="F575" s="167">
        <v>199357.5</v>
      </c>
      <c r="G575" s="167">
        <v>185796</v>
      </c>
      <c r="H575" s="157">
        <f t="shared" si="16"/>
        <v>93.197396636695387</v>
      </c>
      <c r="I575" s="427">
        <f t="shared" si="17"/>
        <v>13561.5</v>
      </c>
    </row>
    <row r="576" spans="1:9" x14ac:dyDescent="0.2">
      <c r="A576" s="163" t="s">
        <v>487</v>
      </c>
      <c r="B576" s="164">
        <v>4</v>
      </c>
      <c r="C576" s="164">
        <v>8</v>
      </c>
      <c r="D576" s="165">
        <v>8900000110</v>
      </c>
      <c r="E576" s="166"/>
      <c r="F576" s="167">
        <v>13831.9</v>
      </c>
      <c r="G576" s="167">
        <v>13831.9</v>
      </c>
      <c r="H576" s="157">
        <f t="shared" si="16"/>
        <v>100</v>
      </c>
      <c r="I576" s="427">
        <f t="shared" si="17"/>
        <v>0</v>
      </c>
    </row>
    <row r="577" spans="1:9" ht="33.75" x14ac:dyDescent="0.2">
      <c r="A577" s="163" t="s">
        <v>486</v>
      </c>
      <c r="B577" s="164">
        <v>4</v>
      </c>
      <c r="C577" s="164">
        <v>8</v>
      </c>
      <c r="D577" s="165">
        <v>8900000110</v>
      </c>
      <c r="E577" s="166">
        <v>100</v>
      </c>
      <c r="F577" s="167">
        <v>13831.9</v>
      </c>
      <c r="G577" s="167">
        <v>13831.9</v>
      </c>
      <c r="H577" s="157">
        <f t="shared" si="16"/>
        <v>100</v>
      </c>
      <c r="I577" s="427">
        <f t="shared" si="17"/>
        <v>0</v>
      </c>
    </row>
    <row r="578" spans="1:9" x14ac:dyDescent="0.2">
      <c r="A578" s="163" t="s">
        <v>487</v>
      </c>
      <c r="B578" s="164">
        <v>4</v>
      </c>
      <c r="C578" s="164">
        <v>8</v>
      </c>
      <c r="D578" s="165">
        <v>8900000190</v>
      </c>
      <c r="E578" s="166"/>
      <c r="F578" s="167">
        <v>2228.6999999999998</v>
      </c>
      <c r="G578" s="167">
        <v>1867.8</v>
      </c>
      <c r="H578" s="157">
        <f t="shared" si="16"/>
        <v>83.806703459415814</v>
      </c>
      <c r="I578" s="427">
        <f t="shared" si="17"/>
        <v>360.89999999999986</v>
      </c>
    </row>
    <row r="579" spans="1:9" ht="33.75" x14ac:dyDescent="0.2">
      <c r="A579" s="163" t="s">
        <v>486</v>
      </c>
      <c r="B579" s="164">
        <v>4</v>
      </c>
      <c r="C579" s="164">
        <v>8</v>
      </c>
      <c r="D579" s="165">
        <v>8900000190</v>
      </c>
      <c r="E579" s="166">
        <v>100</v>
      </c>
      <c r="F579" s="167">
        <v>346.7</v>
      </c>
      <c r="G579" s="167">
        <v>346.7</v>
      </c>
      <c r="H579" s="157">
        <f t="shared" si="16"/>
        <v>100</v>
      </c>
      <c r="I579" s="427">
        <f t="shared" si="17"/>
        <v>0</v>
      </c>
    </row>
    <row r="580" spans="1:9" x14ac:dyDescent="0.2">
      <c r="A580" s="163" t="s">
        <v>490</v>
      </c>
      <c r="B580" s="164">
        <v>4</v>
      </c>
      <c r="C580" s="164">
        <v>8</v>
      </c>
      <c r="D580" s="165">
        <v>8900000190</v>
      </c>
      <c r="E580" s="166">
        <v>200</v>
      </c>
      <c r="F580" s="167">
        <v>1849</v>
      </c>
      <c r="G580" s="167">
        <v>1501.1</v>
      </c>
      <c r="H580" s="157">
        <f t="shared" si="16"/>
        <v>81.184424012979989</v>
      </c>
      <c r="I580" s="427">
        <f t="shared" si="17"/>
        <v>347.90000000000009</v>
      </c>
    </row>
    <row r="581" spans="1:9" x14ac:dyDescent="0.2">
      <c r="A581" s="163" t="s">
        <v>494</v>
      </c>
      <c r="B581" s="164">
        <v>4</v>
      </c>
      <c r="C581" s="164">
        <v>8</v>
      </c>
      <c r="D581" s="165">
        <v>8900000190</v>
      </c>
      <c r="E581" s="166">
        <v>800</v>
      </c>
      <c r="F581" s="167">
        <v>33</v>
      </c>
      <c r="G581" s="167">
        <v>20</v>
      </c>
      <c r="H581" s="157">
        <f t="shared" si="16"/>
        <v>60.606060606060609</v>
      </c>
      <c r="I581" s="427">
        <f t="shared" si="17"/>
        <v>13</v>
      </c>
    </row>
    <row r="582" spans="1:9" ht="22.5" x14ac:dyDescent="0.2">
      <c r="A582" s="163" t="s">
        <v>1451</v>
      </c>
      <c r="B582" s="164">
        <v>4</v>
      </c>
      <c r="C582" s="164">
        <v>8</v>
      </c>
      <c r="D582" s="165">
        <v>8900000870</v>
      </c>
      <c r="E582" s="166"/>
      <c r="F582" s="167">
        <v>136.30000000000001</v>
      </c>
      <c r="G582" s="167">
        <v>136.30000000000001</v>
      </c>
      <c r="H582" s="157">
        <f t="shared" si="16"/>
        <v>100</v>
      </c>
      <c r="I582" s="427">
        <f t="shared" si="17"/>
        <v>0</v>
      </c>
    </row>
    <row r="583" spans="1:9" ht="33.75" x14ac:dyDescent="0.2">
      <c r="A583" s="163" t="s">
        <v>486</v>
      </c>
      <c r="B583" s="164">
        <v>4</v>
      </c>
      <c r="C583" s="164">
        <v>8</v>
      </c>
      <c r="D583" s="165">
        <v>8900000870</v>
      </c>
      <c r="E583" s="166">
        <v>100</v>
      </c>
      <c r="F583" s="167">
        <v>136.30000000000001</v>
      </c>
      <c r="G583" s="167">
        <v>136.30000000000001</v>
      </c>
      <c r="H583" s="157">
        <f t="shared" si="16"/>
        <v>100</v>
      </c>
      <c r="I583" s="427">
        <f t="shared" si="17"/>
        <v>0</v>
      </c>
    </row>
    <row r="584" spans="1:9" x14ac:dyDescent="0.2">
      <c r="A584" s="163" t="s">
        <v>658</v>
      </c>
      <c r="B584" s="164">
        <v>4</v>
      </c>
      <c r="C584" s="164">
        <v>8</v>
      </c>
      <c r="D584" s="165">
        <v>8900040410</v>
      </c>
      <c r="E584" s="166"/>
      <c r="F584" s="167">
        <v>181797.3</v>
      </c>
      <c r="G584" s="167">
        <v>168596.7</v>
      </c>
      <c r="H584" s="157">
        <f t="shared" si="16"/>
        <v>92.738836055320959</v>
      </c>
      <c r="I584" s="427">
        <f t="shared" si="17"/>
        <v>13200.599999999977</v>
      </c>
    </row>
    <row r="585" spans="1:9" ht="22.5" x14ac:dyDescent="0.2">
      <c r="A585" s="163" t="s">
        <v>507</v>
      </c>
      <c r="B585" s="164">
        <v>4</v>
      </c>
      <c r="C585" s="164">
        <v>8</v>
      </c>
      <c r="D585" s="165">
        <v>8900040410</v>
      </c>
      <c r="E585" s="166">
        <v>600</v>
      </c>
      <c r="F585" s="167">
        <v>181797.3</v>
      </c>
      <c r="G585" s="167">
        <v>168596.7</v>
      </c>
      <c r="H585" s="157">
        <f t="shared" si="16"/>
        <v>92.738836055320959</v>
      </c>
      <c r="I585" s="427">
        <f t="shared" si="17"/>
        <v>13200.599999999977</v>
      </c>
    </row>
    <row r="586" spans="1:9" ht="22.5" x14ac:dyDescent="0.2">
      <c r="A586" s="163" t="s">
        <v>1152</v>
      </c>
      <c r="B586" s="164">
        <v>4</v>
      </c>
      <c r="C586" s="164">
        <v>8</v>
      </c>
      <c r="D586" s="165">
        <v>8900055490</v>
      </c>
      <c r="E586" s="166"/>
      <c r="F586" s="167">
        <v>1363.3</v>
      </c>
      <c r="G586" s="167">
        <v>1363.3</v>
      </c>
      <c r="H586" s="157">
        <f t="shared" si="16"/>
        <v>100</v>
      </c>
      <c r="I586" s="427">
        <f t="shared" si="17"/>
        <v>0</v>
      </c>
    </row>
    <row r="587" spans="1:9" ht="33.75" x14ac:dyDescent="0.2">
      <c r="A587" s="163" t="s">
        <v>486</v>
      </c>
      <c r="B587" s="164">
        <v>4</v>
      </c>
      <c r="C587" s="164">
        <v>8</v>
      </c>
      <c r="D587" s="165">
        <v>8900055490</v>
      </c>
      <c r="E587" s="166">
        <v>100</v>
      </c>
      <c r="F587" s="167">
        <v>1363.3</v>
      </c>
      <c r="G587" s="167">
        <v>1363.3</v>
      </c>
      <c r="H587" s="157">
        <f t="shared" si="16"/>
        <v>100</v>
      </c>
      <c r="I587" s="427">
        <f t="shared" si="17"/>
        <v>0</v>
      </c>
    </row>
    <row r="588" spans="1:9" x14ac:dyDescent="0.2">
      <c r="A588" s="158" t="s">
        <v>659</v>
      </c>
      <c r="B588" s="159">
        <v>4</v>
      </c>
      <c r="C588" s="159">
        <v>9</v>
      </c>
      <c r="D588" s="160"/>
      <c r="E588" s="161"/>
      <c r="F588" s="162">
        <v>3530546.1</v>
      </c>
      <c r="G588" s="162">
        <v>3365250.1</v>
      </c>
      <c r="H588" s="151">
        <f t="shared" si="16"/>
        <v>95.318118066777259</v>
      </c>
      <c r="I588" s="427">
        <f t="shared" si="17"/>
        <v>165296</v>
      </c>
    </row>
    <row r="589" spans="1:9" ht="22.5" x14ac:dyDescent="0.2">
      <c r="A589" s="163" t="s">
        <v>1188</v>
      </c>
      <c r="B589" s="164">
        <v>4</v>
      </c>
      <c r="C589" s="164">
        <v>9</v>
      </c>
      <c r="D589" s="165">
        <v>1700000000</v>
      </c>
      <c r="E589" s="166"/>
      <c r="F589" s="167">
        <v>3355546.1</v>
      </c>
      <c r="G589" s="167">
        <v>3190397.6</v>
      </c>
      <c r="H589" s="157">
        <f t="shared" si="16"/>
        <v>95.078342091619604</v>
      </c>
      <c r="I589" s="427">
        <f t="shared" si="17"/>
        <v>165148.5</v>
      </c>
    </row>
    <row r="590" spans="1:9" x14ac:dyDescent="0.2">
      <c r="A590" s="163" t="s">
        <v>1192</v>
      </c>
      <c r="B590" s="164">
        <v>4</v>
      </c>
      <c r="C590" s="164">
        <v>9</v>
      </c>
      <c r="D590" s="165">
        <v>1710000000</v>
      </c>
      <c r="E590" s="166"/>
      <c r="F590" s="167">
        <v>3181258.5</v>
      </c>
      <c r="G590" s="167">
        <v>3047354</v>
      </c>
      <c r="H590" s="157">
        <f t="shared" si="16"/>
        <v>95.79083246457337</v>
      </c>
      <c r="I590" s="427">
        <f t="shared" si="17"/>
        <v>133904.5</v>
      </c>
    </row>
    <row r="591" spans="1:9" x14ac:dyDescent="0.2">
      <c r="A591" s="163" t="s">
        <v>660</v>
      </c>
      <c r="B591" s="164">
        <v>4</v>
      </c>
      <c r="C591" s="164">
        <v>9</v>
      </c>
      <c r="D591" s="165">
        <v>1710100000</v>
      </c>
      <c r="E591" s="166"/>
      <c r="F591" s="167">
        <v>419.9</v>
      </c>
      <c r="G591" s="167">
        <v>419.8</v>
      </c>
      <c r="H591" s="157">
        <f t="shared" ref="H591:H654" si="18">+G591/F591*100</f>
        <v>99.976184805906172</v>
      </c>
      <c r="I591" s="427">
        <f t="shared" ref="I591:I654" si="19">F591-G591</f>
        <v>9.9999999999965894E-2</v>
      </c>
    </row>
    <row r="592" spans="1:9" x14ac:dyDescent="0.2">
      <c r="A592" s="163" t="s">
        <v>661</v>
      </c>
      <c r="B592" s="164">
        <v>4</v>
      </c>
      <c r="C592" s="164">
        <v>9</v>
      </c>
      <c r="D592" s="165">
        <v>1710110610</v>
      </c>
      <c r="E592" s="166"/>
      <c r="F592" s="167">
        <v>419.9</v>
      </c>
      <c r="G592" s="167">
        <v>419.8</v>
      </c>
      <c r="H592" s="157">
        <f t="shared" si="18"/>
        <v>99.976184805906172</v>
      </c>
      <c r="I592" s="427">
        <f t="shared" si="19"/>
        <v>9.9999999999965894E-2</v>
      </c>
    </row>
    <row r="593" spans="1:9" x14ac:dyDescent="0.2">
      <c r="A593" s="163" t="s">
        <v>651</v>
      </c>
      <c r="B593" s="164">
        <v>4</v>
      </c>
      <c r="C593" s="164">
        <v>9</v>
      </c>
      <c r="D593" s="165">
        <v>1710110610</v>
      </c>
      <c r="E593" s="166">
        <v>400</v>
      </c>
      <c r="F593" s="167">
        <v>419.9</v>
      </c>
      <c r="G593" s="167">
        <v>419.8</v>
      </c>
      <c r="H593" s="157">
        <f t="shared" si="18"/>
        <v>99.976184805906172</v>
      </c>
      <c r="I593" s="427">
        <f t="shared" si="19"/>
        <v>9.9999999999965894E-2</v>
      </c>
    </row>
    <row r="594" spans="1:9" x14ac:dyDescent="0.2">
      <c r="A594" s="163" t="s">
        <v>1530</v>
      </c>
      <c r="B594" s="164">
        <v>4</v>
      </c>
      <c r="C594" s="164">
        <v>9</v>
      </c>
      <c r="D594" s="165">
        <v>1710200000</v>
      </c>
      <c r="E594" s="166"/>
      <c r="F594" s="167">
        <v>40833.4</v>
      </c>
      <c r="G594" s="167">
        <v>40776.6</v>
      </c>
      <c r="H594" s="157">
        <f t="shared" si="18"/>
        <v>99.860898186288665</v>
      </c>
      <c r="I594" s="427">
        <f t="shared" si="19"/>
        <v>56.80000000000291</v>
      </c>
    </row>
    <row r="595" spans="1:9" x14ac:dyDescent="0.2">
      <c r="A595" s="163" t="s">
        <v>662</v>
      </c>
      <c r="B595" s="164">
        <v>4</v>
      </c>
      <c r="C595" s="164">
        <v>9</v>
      </c>
      <c r="D595" s="165">
        <v>1710210610</v>
      </c>
      <c r="E595" s="166"/>
      <c r="F595" s="167">
        <v>40833.4</v>
      </c>
      <c r="G595" s="167">
        <v>40776.6</v>
      </c>
      <c r="H595" s="157">
        <f t="shared" si="18"/>
        <v>99.860898186288665</v>
      </c>
      <c r="I595" s="427">
        <f t="shared" si="19"/>
        <v>56.80000000000291</v>
      </c>
    </row>
    <row r="596" spans="1:9" x14ac:dyDescent="0.2">
      <c r="A596" s="163" t="s">
        <v>651</v>
      </c>
      <c r="B596" s="164">
        <v>4</v>
      </c>
      <c r="C596" s="164">
        <v>9</v>
      </c>
      <c r="D596" s="165">
        <v>1710210610</v>
      </c>
      <c r="E596" s="166">
        <v>400</v>
      </c>
      <c r="F596" s="167">
        <v>40833.4</v>
      </c>
      <c r="G596" s="167">
        <v>40776.6</v>
      </c>
      <c r="H596" s="157">
        <f t="shared" si="18"/>
        <v>99.860898186288665</v>
      </c>
      <c r="I596" s="427">
        <f t="shared" si="19"/>
        <v>56.80000000000291</v>
      </c>
    </row>
    <row r="597" spans="1:9" x14ac:dyDescent="0.2">
      <c r="A597" s="163" t="s">
        <v>663</v>
      </c>
      <c r="B597" s="164">
        <v>4</v>
      </c>
      <c r="C597" s="164">
        <v>9</v>
      </c>
      <c r="D597" s="165">
        <v>1710400000</v>
      </c>
      <c r="E597" s="166"/>
      <c r="F597" s="167">
        <v>18942.400000000001</v>
      </c>
      <c r="G597" s="167">
        <v>7370.9</v>
      </c>
      <c r="H597" s="157">
        <f t="shared" si="18"/>
        <v>38.912175859447586</v>
      </c>
      <c r="I597" s="427">
        <f t="shared" si="19"/>
        <v>11571.500000000002</v>
      </c>
    </row>
    <row r="598" spans="1:9" ht="22.5" x14ac:dyDescent="0.2">
      <c r="A598" s="163" t="s">
        <v>664</v>
      </c>
      <c r="B598" s="164">
        <v>4</v>
      </c>
      <c r="C598" s="164">
        <v>9</v>
      </c>
      <c r="D598" s="165">
        <v>1710410610</v>
      </c>
      <c r="E598" s="166"/>
      <c r="F598" s="167">
        <v>18942.400000000001</v>
      </c>
      <c r="G598" s="167">
        <v>7370.9</v>
      </c>
      <c r="H598" s="157">
        <f t="shared" si="18"/>
        <v>38.912175859447586</v>
      </c>
      <c r="I598" s="427">
        <f t="shared" si="19"/>
        <v>11571.500000000002</v>
      </c>
    </row>
    <row r="599" spans="1:9" x14ac:dyDescent="0.2">
      <c r="A599" s="163" t="s">
        <v>490</v>
      </c>
      <c r="B599" s="164">
        <v>4</v>
      </c>
      <c r="C599" s="164">
        <v>9</v>
      </c>
      <c r="D599" s="165">
        <v>1710410610</v>
      </c>
      <c r="E599" s="166">
        <v>200</v>
      </c>
      <c r="F599" s="167">
        <v>18942.400000000001</v>
      </c>
      <c r="G599" s="167">
        <v>7370.9</v>
      </c>
      <c r="H599" s="157">
        <f t="shared" si="18"/>
        <v>38.912175859447586</v>
      </c>
      <c r="I599" s="427">
        <f t="shared" si="19"/>
        <v>11571.500000000002</v>
      </c>
    </row>
    <row r="600" spans="1:9" x14ac:dyDescent="0.2">
      <c r="A600" s="163" t="s">
        <v>1193</v>
      </c>
      <c r="B600" s="164">
        <v>4</v>
      </c>
      <c r="C600" s="164">
        <v>9</v>
      </c>
      <c r="D600" s="165">
        <v>1710500000</v>
      </c>
      <c r="E600" s="166"/>
      <c r="F600" s="167">
        <v>66969</v>
      </c>
      <c r="G600" s="167">
        <v>66969</v>
      </c>
      <c r="H600" s="157">
        <f t="shared" si="18"/>
        <v>100</v>
      </c>
      <c r="I600" s="427">
        <f t="shared" si="19"/>
        <v>0</v>
      </c>
    </row>
    <row r="601" spans="1:9" x14ac:dyDescent="0.2">
      <c r="A601" s="163" t="s">
        <v>1194</v>
      </c>
      <c r="B601" s="164">
        <v>4</v>
      </c>
      <c r="C601" s="164">
        <v>9</v>
      </c>
      <c r="D601" s="165">
        <v>1710510610</v>
      </c>
      <c r="E601" s="166"/>
      <c r="F601" s="167">
        <v>66969</v>
      </c>
      <c r="G601" s="167">
        <v>66969</v>
      </c>
      <c r="H601" s="157">
        <f t="shared" si="18"/>
        <v>100</v>
      </c>
      <c r="I601" s="427">
        <f t="shared" si="19"/>
        <v>0</v>
      </c>
    </row>
    <row r="602" spans="1:9" x14ac:dyDescent="0.2">
      <c r="A602" s="163" t="s">
        <v>490</v>
      </c>
      <c r="B602" s="164">
        <v>4</v>
      </c>
      <c r="C602" s="164">
        <v>9</v>
      </c>
      <c r="D602" s="165">
        <v>1710510610</v>
      </c>
      <c r="E602" s="166">
        <v>200</v>
      </c>
      <c r="F602" s="167">
        <v>66969</v>
      </c>
      <c r="G602" s="167">
        <v>66969</v>
      </c>
      <c r="H602" s="157">
        <f t="shared" si="18"/>
        <v>100</v>
      </c>
      <c r="I602" s="427">
        <f t="shared" si="19"/>
        <v>0</v>
      </c>
    </row>
    <row r="603" spans="1:9" x14ac:dyDescent="0.2">
      <c r="A603" s="163" t="s">
        <v>1196</v>
      </c>
      <c r="B603" s="164">
        <v>4</v>
      </c>
      <c r="C603" s="164">
        <v>9</v>
      </c>
      <c r="D603" s="165">
        <v>1710600000</v>
      </c>
      <c r="E603" s="166"/>
      <c r="F603" s="167">
        <v>885904.6</v>
      </c>
      <c r="G603" s="167">
        <v>865558.6</v>
      </c>
      <c r="H603" s="157">
        <f t="shared" si="18"/>
        <v>97.703364448045534</v>
      </c>
      <c r="I603" s="427">
        <f t="shared" si="19"/>
        <v>20346</v>
      </c>
    </row>
    <row r="604" spans="1:9" x14ac:dyDescent="0.2">
      <c r="A604" s="163" t="s">
        <v>1197</v>
      </c>
      <c r="B604" s="164">
        <v>4</v>
      </c>
      <c r="C604" s="164">
        <v>9</v>
      </c>
      <c r="D604" s="165">
        <v>1710610610</v>
      </c>
      <c r="E604" s="166"/>
      <c r="F604" s="167">
        <v>697741.7</v>
      </c>
      <c r="G604" s="167">
        <v>677395.7</v>
      </c>
      <c r="H604" s="157">
        <f t="shared" si="18"/>
        <v>97.084021207274844</v>
      </c>
      <c r="I604" s="427">
        <f t="shared" si="19"/>
        <v>20346</v>
      </c>
    </row>
    <row r="605" spans="1:9" x14ac:dyDescent="0.2">
      <c r="A605" s="163" t="s">
        <v>490</v>
      </c>
      <c r="B605" s="164">
        <v>4</v>
      </c>
      <c r="C605" s="164">
        <v>9</v>
      </c>
      <c r="D605" s="165">
        <v>1710610610</v>
      </c>
      <c r="E605" s="166">
        <v>200</v>
      </c>
      <c r="F605" s="167">
        <v>697741.7</v>
      </c>
      <c r="G605" s="167">
        <v>677395.7</v>
      </c>
      <c r="H605" s="157">
        <f t="shared" si="18"/>
        <v>97.084021207274844</v>
      </c>
      <c r="I605" s="427">
        <f t="shared" si="19"/>
        <v>20346</v>
      </c>
    </row>
    <row r="606" spans="1:9" ht="22.5" x14ac:dyDescent="0.2">
      <c r="A606" s="163" t="s">
        <v>1195</v>
      </c>
      <c r="B606" s="164">
        <v>4</v>
      </c>
      <c r="C606" s="164">
        <v>9</v>
      </c>
      <c r="D606" s="165" t="s">
        <v>1531</v>
      </c>
      <c r="E606" s="166"/>
      <c r="F606" s="167">
        <v>188162.9</v>
      </c>
      <c r="G606" s="167">
        <v>188162.9</v>
      </c>
      <c r="H606" s="157">
        <f t="shared" si="18"/>
        <v>100</v>
      </c>
      <c r="I606" s="427">
        <f t="shared" si="19"/>
        <v>0</v>
      </c>
    </row>
    <row r="607" spans="1:9" x14ac:dyDescent="0.2">
      <c r="A607" s="163" t="s">
        <v>490</v>
      </c>
      <c r="B607" s="164">
        <v>4</v>
      </c>
      <c r="C607" s="164">
        <v>9</v>
      </c>
      <c r="D607" s="165" t="s">
        <v>1531</v>
      </c>
      <c r="E607" s="166">
        <v>200</v>
      </c>
      <c r="F607" s="167">
        <v>188162.9</v>
      </c>
      <c r="G607" s="167">
        <v>188162.9</v>
      </c>
      <c r="H607" s="157">
        <f t="shared" si="18"/>
        <v>100</v>
      </c>
      <c r="I607" s="427">
        <f t="shared" si="19"/>
        <v>0</v>
      </c>
    </row>
    <row r="608" spans="1:9" x14ac:dyDescent="0.2">
      <c r="A608" s="163" t="s">
        <v>665</v>
      </c>
      <c r="B608" s="164">
        <v>4</v>
      </c>
      <c r="C608" s="164">
        <v>9</v>
      </c>
      <c r="D608" s="165">
        <v>1710700000</v>
      </c>
      <c r="E608" s="166"/>
      <c r="F608" s="167">
        <v>336921</v>
      </c>
      <c r="G608" s="167">
        <v>322879.09999999998</v>
      </c>
      <c r="H608" s="157">
        <f t="shared" si="18"/>
        <v>95.832287094007199</v>
      </c>
      <c r="I608" s="427">
        <f t="shared" si="19"/>
        <v>14041.900000000023</v>
      </c>
    </row>
    <row r="609" spans="1:9" x14ac:dyDescent="0.2">
      <c r="A609" s="163" t="s">
        <v>666</v>
      </c>
      <c r="B609" s="164">
        <v>4</v>
      </c>
      <c r="C609" s="164">
        <v>9</v>
      </c>
      <c r="D609" s="165">
        <v>1710710610</v>
      </c>
      <c r="E609" s="166"/>
      <c r="F609" s="167">
        <v>336921</v>
      </c>
      <c r="G609" s="167">
        <v>322879.09999999998</v>
      </c>
      <c r="H609" s="157">
        <f t="shared" si="18"/>
        <v>95.832287094007199</v>
      </c>
      <c r="I609" s="427">
        <f t="shared" si="19"/>
        <v>14041.900000000023</v>
      </c>
    </row>
    <row r="610" spans="1:9" x14ac:dyDescent="0.2">
      <c r="A610" s="163" t="s">
        <v>490</v>
      </c>
      <c r="B610" s="164">
        <v>4</v>
      </c>
      <c r="C610" s="164">
        <v>9</v>
      </c>
      <c r="D610" s="165">
        <v>1710710610</v>
      </c>
      <c r="E610" s="166">
        <v>200</v>
      </c>
      <c r="F610" s="167">
        <v>336921</v>
      </c>
      <c r="G610" s="167">
        <v>322879.09999999998</v>
      </c>
      <c r="H610" s="157">
        <f t="shared" si="18"/>
        <v>95.832287094007199</v>
      </c>
      <c r="I610" s="427">
        <f t="shared" si="19"/>
        <v>14041.900000000023</v>
      </c>
    </row>
    <row r="611" spans="1:9" x14ac:dyDescent="0.2">
      <c r="A611" s="163" t="s">
        <v>1198</v>
      </c>
      <c r="B611" s="164">
        <v>4</v>
      </c>
      <c r="C611" s="164">
        <v>9</v>
      </c>
      <c r="D611" s="165">
        <v>1710900000</v>
      </c>
      <c r="E611" s="166"/>
      <c r="F611" s="167">
        <v>3000</v>
      </c>
      <c r="G611" s="167">
        <v>1695.2</v>
      </c>
      <c r="H611" s="157">
        <f t="shared" si="18"/>
        <v>56.506666666666675</v>
      </c>
      <c r="I611" s="427">
        <f t="shared" si="19"/>
        <v>1304.8</v>
      </c>
    </row>
    <row r="612" spans="1:9" x14ac:dyDescent="0.2">
      <c r="A612" s="163" t="s">
        <v>1199</v>
      </c>
      <c r="B612" s="164">
        <v>4</v>
      </c>
      <c r="C612" s="164">
        <v>9</v>
      </c>
      <c r="D612" s="165">
        <v>1710910610</v>
      </c>
      <c r="E612" s="166"/>
      <c r="F612" s="167">
        <v>3000</v>
      </c>
      <c r="G612" s="167">
        <v>1695.2</v>
      </c>
      <c r="H612" s="157">
        <f t="shared" si="18"/>
        <v>56.506666666666675</v>
      </c>
      <c r="I612" s="427">
        <f t="shared" si="19"/>
        <v>1304.8</v>
      </c>
    </row>
    <row r="613" spans="1:9" x14ac:dyDescent="0.2">
      <c r="A613" s="163" t="s">
        <v>490</v>
      </c>
      <c r="B613" s="164">
        <v>4</v>
      </c>
      <c r="C613" s="164">
        <v>9</v>
      </c>
      <c r="D613" s="165">
        <v>1710910610</v>
      </c>
      <c r="E613" s="166">
        <v>200</v>
      </c>
      <c r="F613" s="167">
        <v>3000</v>
      </c>
      <c r="G613" s="167">
        <v>1695.2</v>
      </c>
      <c r="H613" s="157">
        <f t="shared" si="18"/>
        <v>56.506666666666675</v>
      </c>
      <c r="I613" s="427">
        <f t="shared" si="19"/>
        <v>1304.8</v>
      </c>
    </row>
    <row r="614" spans="1:9" x14ac:dyDescent="0.2">
      <c r="A614" s="163" t="s">
        <v>1200</v>
      </c>
      <c r="B614" s="164">
        <v>4</v>
      </c>
      <c r="C614" s="164">
        <v>9</v>
      </c>
      <c r="D614" s="165">
        <v>1711000000</v>
      </c>
      <c r="E614" s="166"/>
      <c r="F614" s="167">
        <v>5493</v>
      </c>
      <c r="G614" s="167">
        <v>5493</v>
      </c>
      <c r="H614" s="157">
        <f t="shared" si="18"/>
        <v>100</v>
      </c>
      <c r="I614" s="427">
        <f t="shared" si="19"/>
        <v>0</v>
      </c>
    </row>
    <row r="615" spans="1:9" x14ac:dyDescent="0.2">
      <c r="A615" s="163" t="s">
        <v>667</v>
      </c>
      <c r="B615" s="164">
        <v>4</v>
      </c>
      <c r="C615" s="164">
        <v>9</v>
      </c>
      <c r="D615" s="165">
        <v>1711010610</v>
      </c>
      <c r="E615" s="166"/>
      <c r="F615" s="167">
        <v>5493</v>
      </c>
      <c r="G615" s="167">
        <v>5493</v>
      </c>
      <c r="H615" s="157">
        <f t="shared" si="18"/>
        <v>100</v>
      </c>
      <c r="I615" s="427">
        <f t="shared" si="19"/>
        <v>0</v>
      </c>
    </row>
    <row r="616" spans="1:9" x14ac:dyDescent="0.2">
      <c r="A616" s="163" t="s">
        <v>490</v>
      </c>
      <c r="B616" s="164">
        <v>4</v>
      </c>
      <c r="C616" s="164">
        <v>9</v>
      </c>
      <c r="D616" s="165">
        <v>1711010610</v>
      </c>
      <c r="E616" s="166">
        <v>200</v>
      </c>
      <c r="F616" s="167">
        <v>5493</v>
      </c>
      <c r="G616" s="167">
        <v>5493</v>
      </c>
      <c r="H616" s="157">
        <f t="shared" si="18"/>
        <v>100</v>
      </c>
      <c r="I616" s="427">
        <f t="shared" si="19"/>
        <v>0</v>
      </c>
    </row>
    <row r="617" spans="1:9" x14ac:dyDescent="0.2">
      <c r="A617" s="163" t="s">
        <v>668</v>
      </c>
      <c r="B617" s="164">
        <v>4</v>
      </c>
      <c r="C617" s="164">
        <v>9</v>
      </c>
      <c r="D617" s="165">
        <v>1711100000</v>
      </c>
      <c r="E617" s="166"/>
      <c r="F617" s="167">
        <v>7796</v>
      </c>
      <c r="G617" s="167">
        <v>5141</v>
      </c>
      <c r="H617" s="157">
        <f t="shared" si="18"/>
        <v>65.944073884043092</v>
      </c>
      <c r="I617" s="427">
        <f t="shared" si="19"/>
        <v>2655</v>
      </c>
    </row>
    <row r="618" spans="1:9" x14ac:dyDescent="0.2">
      <c r="A618" s="163" t="s">
        <v>669</v>
      </c>
      <c r="B618" s="164">
        <v>4</v>
      </c>
      <c r="C618" s="164">
        <v>9</v>
      </c>
      <c r="D618" s="165">
        <v>1711110610</v>
      </c>
      <c r="E618" s="166"/>
      <c r="F618" s="167">
        <v>7796</v>
      </c>
      <c r="G618" s="167">
        <v>5141</v>
      </c>
      <c r="H618" s="157">
        <f t="shared" si="18"/>
        <v>65.944073884043092</v>
      </c>
      <c r="I618" s="427">
        <f t="shared" si="19"/>
        <v>2655</v>
      </c>
    </row>
    <row r="619" spans="1:9" x14ac:dyDescent="0.2">
      <c r="A619" s="163" t="s">
        <v>490</v>
      </c>
      <c r="B619" s="164">
        <v>4</v>
      </c>
      <c r="C619" s="164">
        <v>9</v>
      </c>
      <c r="D619" s="165">
        <v>1711110610</v>
      </c>
      <c r="E619" s="166">
        <v>200</v>
      </c>
      <c r="F619" s="167">
        <v>7796</v>
      </c>
      <c r="G619" s="167">
        <v>5141</v>
      </c>
      <c r="H619" s="157">
        <f t="shared" si="18"/>
        <v>65.944073884043092</v>
      </c>
      <c r="I619" s="427">
        <f t="shared" si="19"/>
        <v>2655</v>
      </c>
    </row>
    <row r="620" spans="1:9" ht="22.5" x14ac:dyDescent="0.2">
      <c r="A620" s="163" t="s">
        <v>670</v>
      </c>
      <c r="B620" s="164">
        <v>4</v>
      </c>
      <c r="C620" s="164">
        <v>9</v>
      </c>
      <c r="D620" s="165">
        <v>1711200000</v>
      </c>
      <c r="E620" s="166"/>
      <c r="F620" s="167">
        <v>500</v>
      </c>
      <c r="G620" s="167">
        <v>300</v>
      </c>
      <c r="H620" s="157">
        <f t="shared" si="18"/>
        <v>60</v>
      </c>
      <c r="I620" s="427">
        <f t="shared" si="19"/>
        <v>200</v>
      </c>
    </row>
    <row r="621" spans="1:9" x14ac:dyDescent="0.2">
      <c r="A621" s="163" t="s">
        <v>671</v>
      </c>
      <c r="B621" s="164">
        <v>4</v>
      </c>
      <c r="C621" s="164">
        <v>9</v>
      </c>
      <c r="D621" s="165">
        <v>1711210610</v>
      </c>
      <c r="E621" s="166"/>
      <c r="F621" s="167">
        <v>500</v>
      </c>
      <c r="G621" s="167">
        <v>300</v>
      </c>
      <c r="H621" s="157">
        <f t="shared" si="18"/>
        <v>60</v>
      </c>
      <c r="I621" s="427">
        <f t="shared" si="19"/>
        <v>200</v>
      </c>
    </row>
    <row r="622" spans="1:9" x14ac:dyDescent="0.2">
      <c r="A622" s="163" t="s">
        <v>490</v>
      </c>
      <c r="B622" s="164">
        <v>4</v>
      </c>
      <c r="C622" s="164">
        <v>9</v>
      </c>
      <c r="D622" s="165">
        <v>1711210610</v>
      </c>
      <c r="E622" s="166">
        <v>200</v>
      </c>
      <c r="F622" s="167">
        <v>500</v>
      </c>
      <c r="G622" s="167">
        <v>300</v>
      </c>
      <c r="H622" s="157">
        <f t="shared" si="18"/>
        <v>60</v>
      </c>
      <c r="I622" s="427">
        <f t="shared" si="19"/>
        <v>200</v>
      </c>
    </row>
    <row r="623" spans="1:9" x14ac:dyDescent="0.2">
      <c r="A623" s="163" t="s">
        <v>672</v>
      </c>
      <c r="B623" s="164">
        <v>4</v>
      </c>
      <c r="C623" s="164">
        <v>9</v>
      </c>
      <c r="D623" s="165">
        <v>1711300000</v>
      </c>
      <c r="E623" s="166"/>
      <c r="F623" s="167">
        <v>86557.5</v>
      </c>
      <c r="G623" s="167">
        <v>81944.600000000006</v>
      </c>
      <c r="H623" s="157">
        <f t="shared" si="18"/>
        <v>94.670710221529049</v>
      </c>
      <c r="I623" s="427">
        <f t="shared" si="19"/>
        <v>4612.8999999999942</v>
      </c>
    </row>
    <row r="624" spans="1:9" x14ac:dyDescent="0.2">
      <c r="A624" s="163" t="s">
        <v>673</v>
      </c>
      <c r="B624" s="164">
        <v>4</v>
      </c>
      <c r="C624" s="164">
        <v>9</v>
      </c>
      <c r="D624" s="165">
        <v>1711340650</v>
      </c>
      <c r="E624" s="166"/>
      <c r="F624" s="167">
        <v>86557.5</v>
      </c>
      <c r="G624" s="167">
        <v>81944.600000000006</v>
      </c>
      <c r="H624" s="157">
        <f t="shared" si="18"/>
        <v>94.670710221529049</v>
      </c>
      <c r="I624" s="427">
        <f t="shared" si="19"/>
        <v>4612.8999999999942</v>
      </c>
    </row>
    <row r="625" spans="1:9" ht="33.75" x14ac:dyDescent="0.2">
      <c r="A625" s="163" t="s">
        <v>486</v>
      </c>
      <c r="B625" s="164">
        <v>4</v>
      </c>
      <c r="C625" s="164">
        <v>9</v>
      </c>
      <c r="D625" s="165">
        <v>1711340650</v>
      </c>
      <c r="E625" s="166">
        <v>100</v>
      </c>
      <c r="F625" s="167">
        <v>56863.6</v>
      </c>
      <c r="G625" s="167">
        <v>55440.2</v>
      </c>
      <c r="H625" s="157">
        <f t="shared" si="18"/>
        <v>97.496816944407314</v>
      </c>
      <c r="I625" s="427">
        <f t="shared" si="19"/>
        <v>1423.4000000000015</v>
      </c>
    </row>
    <row r="626" spans="1:9" x14ac:dyDescent="0.2">
      <c r="A626" s="163" t="s">
        <v>490</v>
      </c>
      <c r="B626" s="164">
        <v>4</v>
      </c>
      <c r="C626" s="164">
        <v>9</v>
      </c>
      <c r="D626" s="165">
        <v>1711340650</v>
      </c>
      <c r="E626" s="166">
        <v>200</v>
      </c>
      <c r="F626" s="167">
        <v>27235.9</v>
      </c>
      <c r="G626" s="167">
        <v>24943.1</v>
      </c>
      <c r="H626" s="157">
        <f t="shared" si="18"/>
        <v>91.58169915442484</v>
      </c>
      <c r="I626" s="427">
        <f t="shared" si="19"/>
        <v>2292.8000000000029</v>
      </c>
    </row>
    <row r="627" spans="1:9" x14ac:dyDescent="0.2">
      <c r="A627" s="163" t="s">
        <v>494</v>
      </c>
      <c r="B627" s="164">
        <v>4</v>
      </c>
      <c r="C627" s="164">
        <v>9</v>
      </c>
      <c r="D627" s="165">
        <v>1711340650</v>
      </c>
      <c r="E627" s="166">
        <v>800</v>
      </c>
      <c r="F627" s="167">
        <v>2458</v>
      </c>
      <c r="G627" s="167">
        <v>1561.3</v>
      </c>
      <c r="H627" s="157">
        <f t="shared" si="18"/>
        <v>63.519121236777863</v>
      </c>
      <c r="I627" s="427">
        <f t="shared" si="19"/>
        <v>896.7</v>
      </c>
    </row>
    <row r="628" spans="1:9" x14ac:dyDescent="0.2">
      <c r="A628" s="163" t="s">
        <v>1201</v>
      </c>
      <c r="B628" s="164">
        <v>4</v>
      </c>
      <c r="C628" s="164">
        <v>9</v>
      </c>
      <c r="D628" s="165">
        <v>1711400000</v>
      </c>
      <c r="E628" s="166"/>
      <c r="F628" s="167">
        <v>288259.8</v>
      </c>
      <c r="G628" s="167">
        <v>215861.8</v>
      </c>
      <c r="H628" s="157">
        <f t="shared" si="18"/>
        <v>74.884461863915817</v>
      </c>
      <c r="I628" s="427">
        <f t="shared" si="19"/>
        <v>72398</v>
      </c>
    </row>
    <row r="629" spans="1:9" ht="22.5" x14ac:dyDescent="0.2">
      <c r="A629" s="163" t="s">
        <v>674</v>
      </c>
      <c r="B629" s="164">
        <v>4</v>
      </c>
      <c r="C629" s="164">
        <v>9</v>
      </c>
      <c r="D629" s="165">
        <v>1711410410</v>
      </c>
      <c r="E629" s="166"/>
      <c r="F629" s="167">
        <v>147925.6</v>
      </c>
      <c r="G629" s="167">
        <v>75527.600000000006</v>
      </c>
      <c r="H629" s="157">
        <f t="shared" si="18"/>
        <v>51.057829070830209</v>
      </c>
      <c r="I629" s="427">
        <f t="shared" si="19"/>
        <v>72398</v>
      </c>
    </row>
    <row r="630" spans="1:9" x14ac:dyDescent="0.2">
      <c r="A630" s="163" t="s">
        <v>490</v>
      </c>
      <c r="B630" s="164">
        <v>4</v>
      </c>
      <c r="C630" s="164">
        <v>9</v>
      </c>
      <c r="D630" s="165">
        <v>1711410410</v>
      </c>
      <c r="E630" s="166">
        <v>200</v>
      </c>
      <c r="F630" s="167">
        <v>147925.6</v>
      </c>
      <c r="G630" s="167">
        <v>75527.600000000006</v>
      </c>
      <c r="H630" s="157">
        <f t="shared" si="18"/>
        <v>51.057829070830209</v>
      </c>
      <c r="I630" s="427">
        <f t="shared" si="19"/>
        <v>72398</v>
      </c>
    </row>
    <row r="631" spans="1:9" ht="22.5" x14ac:dyDescent="0.2">
      <c r="A631" s="163" t="s">
        <v>1202</v>
      </c>
      <c r="B631" s="164">
        <v>4</v>
      </c>
      <c r="C631" s="164">
        <v>9</v>
      </c>
      <c r="D631" s="165" t="s">
        <v>1203</v>
      </c>
      <c r="E631" s="166"/>
      <c r="F631" s="167">
        <v>140334.20000000001</v>
      </c>
      <c r="G631" s="167">
        <v>140334.20000000001</v>
      </c>
      <c r="H631" s="157">
        <f t="shared" si="18"/>
        <v>100</v>
      </c>
      <c r="I631" s="427">
        <f t="shared" si="19"/>
        <v>0</v>
      </c>
    </row>
    <row r="632" spans="1:9" x14ac:dyDescent="0.2">
      <c r="A632" s="163" t="s">
        <v>490</v>
      </c>
      <c r="B632" s="164">
        <v>4</v>
      </c>
      <c r="C632" s="164">
        <v>9</v>
      </c>
      <c r="D632" s="165" t="s">
        <v>1203</v>
      </c>
      <c r="E632" s="166">
        <v>200</v>
      </c>
      <c r="F632" s="167">
        <v>140334.20000000001</v>
      </c>
      <c r="G632" s="167">
        <v>140334.20000000001</v>
      </c>
      <c r="H632" s="157">
        <f t="shared" si="18"/>
        <v>100</v>
      </c>
      <c r="I632" s="427">
        <f t="shared" si="19"/>
        <v>0</v>
      </c>
    </row>
    <row r="633" spans="1:9" x14ac:dyDescent="0.2">
      <c r="A633" s="163" t="s">
        <v>1204</v>
      </c>
      <c r="B633" s="164">
        <v>4</v>
      </c>
      <c r="C633" s="164">
        <v>9</v>
      </c>
      <c r="D633" s="165">
        <v>1711500000</v>
      </c>
      <c r="E633" s="166"/>
      <c r="F633" s="167">
        <v>400112</v>
      </c>
      <c r="G633" s="167">
        <v>394355.4</v>
      </c>
      <c r="H633" s="157">
        <f t="shared" si="18"/>
        <v>98.561252849202234</v>
      </c>
      <c r="I633" s="427">
        <f t="shared" si="19"/>
        <v>5756.5999999999767</v>
      </c>
    </row>
    <row r="634" spans="1:9" ht="22.5" x14ac:dyDescent="0.2">
      <c r="A634" s="163" t="s">
        <v>1205</v>
      </c>
      <c r="B634" s="164">
        <v>4</v>
      </c>
      <c r="C634" s="164">
        <v>9</v>
      </c>
      <c r="D634" s="165">
        <v>1711575050</v>
      </c>
      <c r="E634" s="166"/>
      <c r="F634" s="167">
        <v>400112</v>
      </c>
      <c r="G634" s="167">
        <v>394355.4</v>
      </c>
      <c r="H634" s="157">
        <f t="shared" si="18"/>
        <v>98.561252849202234</v>
      </c>
      <c r="I634" s="427">
        <f t="shared" si="19"/>
        <v>5756.5999999999767</v>
      </c>
    </row>
    <row r="635" spans="1:9" x14ac:dyDescent="0.2">
      <c r="A635" s="163" t="s">
        <v>499</v>
      </c>
      <c r="B635" s="164">
        <v>4</v>
      </c>
      <c r="C635" s="164">
        <v>9</v>
      </c>
      <c r="D635" s="165">
        <v>1711575050</v>
      </c>
      <c r="E635" s="166">
        <v>500</v>
      </c>
      <c r="F635" s="167">
        <v>400112</v>
      </c>
      <c r="G635" s="167">
        <v>394355.4</v>
      </c>
      <c r="H635" s="157">
        <f t="shared" si="18"/>
        <v>98.561252849202234</v>
      </c>
      <c r="I635" s="427">
        <f t="shared" si="19"/>
        <v>5756.5999999999767</v>
      </c>
    </row>
    <row r="636" spans="1:9" ht="22.5" x14ac:dyDescent="0.2">
      <c r="A636" s="163" t="s">
        <v>675</v>
      </c>
      <c r="B636" s="164">
        <v>4</v>
      </c>
      <c r="C636" s="164">
        <v>9</v>
      </c>
      <c r="D636" s="165">
        <v>1711600000</v>
      </c>
      <c r="E636" s="166"/>
      <c r="F636" s="167">
        <v>11900</v>
      </c>
      <c r="G636" s="167">
        <v>10939.1</v>
      </c>
      <c r="H636" s="157">
        <f t="shared" si="18"/>
        <v>91.925210084033608</v>
      </c>
      <c r="I636" s="427">
        <f t="shared" si="19"/>
        <v>960.89999999999964</v>
      </c>
    </row>
    <row r="637" spans="1:9" ht="22.5" x14ac:dyDescent="0.2">
      <c r="A637" s="163" t="s">
        <v>676</v>
      </c>
      <c r="B637" s="164">
        <v>4</v>
      </c>
      <c r="C637" s="164">
        <v>9</v>
      </c>
      <c r="D637" s="165">
        <v>1711610000</v>
      </c>
      <c r="E637" s="166"/>
      <c r="F637" s="167">
        <v>11900</v>
      </c>
      <c r="G637" s="167">
        <v>10939.1</v>
      </c>
      <c r="H637" s="157">
        <f t="shared" si="18"/>
        <v>91.925210084033608</v>
      </c>
      <c r="I637" s="427">
        <f t="shared" si="19"/>
        <v>960.89999999999964</v>
      </c>
    </row>
    <row r="638" spans="1:9" x14ac:dyDescent="0.2">
      <c r="A638" s="163" t="s">
        <v>490</v>
      </c>
      <c r="B638" s="164">
        <v>4</v>
      </c>
      <c r="C638" s="164">
        <v>9</v>
      </c>
      <c r="D638" s="165">
        <v>1711610000</v>
      </c>
      <c r="E638" s="166">
        <v>200</v>
      </c>
      <c r="F638" s="167">
        <v>11900</v>
      </c>
      <c r="G638" s="167">
        <v>10939.1</v>
      </c>
      <c r="H638" s="157">
        <f t="shared" si="18"/>
        <v>91.925210084033608</v>
      </c>
      <c r="I638" s="427">
        <f t="shared" si="19"/>
        <v>960.89999999999964</v>
      </c>
    </row>
    <row r="639" spans="1:9" x14ac:dyDescent="0.2">
      <c r="A639" s="163" t="s">
        <v>677</v>
      </c>
      <c r="B639" s="164">
        <v>4</v>
      </c>
      <c r="C639" s="164">
        <v>9</v>
      </c>
      <c r="D639" s="165" t="s">
        <v>678</v>
      </c>
      <c r="E639" s="166"/>
      <c r="F639" s="167">
        <v>1027649.9</v>
      </c>
      <c r="G639" s="167">
        <v>1027649.9</v>
      </c>
      <c r="H639" s="157">
        <f t="shared" si="18"/>
        <v>100</v>
      </c>
      <c r="I639" s="427">
        <f t="shared" si="19"/>
        <v>0</v>
      </c>
    </row>
    <row r="640" spans="1:9" ht="22.5" x14ac:dyDescent="0.2">
      <c r="A640" s="163" t="s">
        <v>1532</v>
      </c>
      <c r="B640" s="164">
        <v>4</v>
      </c>
      <c r="C640" s="164">
        <v>9</v>
      </c>
      <c r="D640" s="165" t="s">
        <v>1533</v>
      </c>
      <c r="E640" s="166"/>
      <c r="F640" s="167">
        <v>55540.9</v>
      </c>
      <c r="G640" s="167">
        <v>55540.9</v>
      </c>
      <c r="H640" s="157">
        <f t="shared" si="18"/>
        <v>100</v>
      </c>
      <c r="I640" s="427">
        <f t="shared" si="19"/>
        <v>0</v>
      </c>
    </row>
    <row r="641" spans="1:9" x14ac:dyDescent="0.2">
      <c r="A641" s="163" t="s">
        <v>651</v>
      </c>
      <c r="B641" s="164">
        <v>4</v>
      </c>
      <c r="C641" s="164">
        <v>9</v>
      </c>
      <c r="D641" s="165" t="s">
        <v>1533</v>
      </c>
      <c r="E641" s="166">
        <v>400</v>
      </c>
      <c r="F641" s="167">
        <v>55540.9</v>
      </c>
      <c r="G641" s="167">
        <v>55540.9</v>
      </c>
      <c r="H641" s="157">
        <f t="shared" si="18"/>
        <v>100</v>
      </c>
      <c r="I641" s="427">
        <f t="shared" si="19"/>
        <v>0</v>
      </c>
    </row>
    <row r="642" spans="1:9" x14ac:dyDescent="0.2">
      <c r="A642" s="163" t="s">
        <v>1534</v>
      </c>
      <c r="B642" s="164">
        <v>4</v>
      </c>
      <c r="C642" s="164">
        <v>9</v>
      </c>
      <c r="D642" s="165" t="s">
        <v>1206</v>
      </c>
      <c r="E642" s="166"/>
      <c r="F642" s="167">
        <v>390997.9</v>
      </c>
      <c r="G642" s="167">
        <v>390997.9</v>
      </c>
      <c r="H642" s="157">
        <f t="shared" si="18"/>
        <v>100</v>
      </c>
      <c r="I642" s="427">
        <f t="shared" si="19"/>
        <v>0</v>
      </c>
    </row>
    <row r="643" spans="1:9" x14ac:dyDescent="0.2">
      <c r="A643" s="163" t="s">
        <v>490</v>
      </c>
      <c r="B643" s="164">
        <v>4</v>
      </c>
      <c r="C643" s="164">
        <v>9</v>
      </c>
      <c r="D643" s="165" t="s">
        <v>1206</v>
      </c>
      <c r="E643" s="166">
        <v>200</v>
      </c>
      <c r="F643" s="167">
        <v>59382.9</v>
      </c>
      <c r="G643" s="167">
        <v>59382.9</v>
      </c>
      <c r="H643" s="157">
        <f t="shared" si="18"/>
        <v>100</v>
      </c>
      <c r="I643" s="427">
        <f t="shared" si="19"/>
        <v>0</v>
      </c>
    </row>
    <row r="644" spans="1:9" x14ac:dyDescent="0.2">
      <c r="A644" s="163" t="s">
        <v>499</v>
      </c>
      <c r="B644" s="164">
        <v>4</v>
      </c>
      <c r="C644" s="164">
        <v>9</v>
      </c>
      <c r="D644" s="165" t="s">
        <v>1206</v>
      </c>
      <c r="E644" s="166">
        <v>500</v>
      </c>
      <c r="F644" s="167">
        <v>331615</v>
      </c>
      <c r="G644" s="167">
        <v>331615</v>
      </c>
      <c r="H644" s="157">
        <f t="shared" si="18"/>
        <v>100</v>
      </c>
      <c r="I644" s="427">
        <f t="shared" si="19"/>
        <v>0</v>
      </c>
    </row>
    <row r="645" spans="1:9" ht="22.5" x14ac:dyDescent="0.2">
      <c r="A645" s="163" t="s">
        <v>1535</v>
      </c>
      <c r="B645" s="164">
        <v>4</v>
      </c>
      <c r="C645" s="164">
        <v>9</v>
      </c>
      <c r="D645" s="165" t="s">
        <v>1536</v>
      </c>
      <c r="E645" s="166"/>
      <c r="F645" s="167">
        <v>581111.1</v>
      </c>
      <c r="G645" s="167">
        <v>581111.1</v>
      </c>
      <c r="H645" s="157">
        <f t="shared" si="18"/>
        <v>100</v>
      </c>
      <c r="I645" s="427">
        <f t="shared" si="19"/>
        <v>0</v>
      </c>
    </row>
    <row r="646" spans="1:9" x14ac:dyDescent="0.2">
      <c r="A646" s="163" t="s">
        <v>490</v>
      </c>
      <c r="B646" s="164">
        <v>4</v>
      </c>
      <c r="C646" s="164">
        <v>9</v>
      </c>
      <c r="D646" s="165" t="s">
        <v>1536</v>
      </c>
      <c r="E646" s="166">
        <v>200</v>
      </c>
      <c r="F646" s="167">
        <v>493210.7</v>
      </c>
      <c r="G646" s="167">
        <v>493210.7</v>
      </c>
      <c r="H646" s="157">
        <f t="shared" si="18"/>
        <v>100</v>
      </c>
      <c r="I646" s="427">
        <f t="shared" si="19"/>
        <v>0</v>
      </c>
    </row>
    <row r="647" spans="1:9" x14ac:dyDescent="0.2">
      <c r="A647" s="163" t="s">
        <v>499</v>
      </c>
      <c r="B647" s="164">
        <v>4</v>
      </c>
      <c r="C647" s="164">
        <v>9</v>
      </c>
      <c r="D647" s="165" t="s">
        <v>1536</v>
      </c>
      <c r="E647" s="166">
        <v>500</v>
      </c>
      <c r="F647" s="167">
        <v>87900.4</v>
      </c>
      <c r="G647" s="167">
        <v>87900.4</v>
      </c>
      <c r="H647" s="157">
        <f t="shared" si="18"/>
        <v>100</v>
      </c>
      <c r="I647" s="427">
        <f t="shared" si="19"/>
        <v>0</v>
      </c>
    </row>
    <row r="648" spans="1:9" x14ac:dyDescent="0.2">
      <c r="A648" s="163" t="s">
        <v>1207</v>
      </c>
      <c r="B648" s="164">
        <v>4</v>
      </c>
      <c r="C648" s="164">
        <v>9</v>
      </c>
      <c r="D648" s="165">
        <v>1730000000</v>
      </c>
      <c r="E648" s="166"/>
      <c r="F648" s="167">
        <v>174287.6</v>
      </c>
      <c r="G648" s="167">
        <v>143043.6</v>
      </c>
      <c r="H648" s="157">
        <f t="shared" si="18"/>
        <v>82.07330871502046</v>
      </c>
      <c r="I648" s="427">
        <f t="shared" si="19"/>
        <v>31244</v>
      </c>
    </row>
    <row r="649" spans="1:9" ht="22.5" x14ac:dyDescent="0.2">
      <c r="A649" s="163" t="s">
        <v>1208</v>
      </c>
      <c r="B649" s="164">
        <v>4</v>
      </c>
      <c r="C649" s="164">
        <v>9</v>
      </c>
      <c r="D649" s="165">
        <v>1730100000</v>
      </c>
      <c r="E649" s="166"/>
      <c r="F649" s="167">
        <v>122966</v>
      </c>
      <c r="G649" s="167">
        <v>91722</v>
      </c>
      <c r="H649" s="157">
        <f t="shared" si="18"/>
        <v>74.591350454597205</v>
      </c>
      <c r="I649" s="427">
        <f t="shared" si="19"/>
        <v>31244</v>
      </c>
    </row>
    <row r="650" spans="1:9" ht="22.5" x14ac:dyDescent="0.2">
      <c r="A650" s="163" t="s">
        <v>679</v>
      </c>
      <c r="B650" s="164">
        <v>4</v>
      </c>
      <c r="C650" s="164">
        <v>9</v>
      </c>
      <c r="D650" s="165">
        <v>1730160310</v>
      </c>
      <c r="E650" s="166"/>
      <c r="F650" s="167">
        <v>122966</v>
      </c>
      <c r="G650" s="167">
        <v>91722</v>
      </c>
      <c r="H650" s="157">
        <f t="shared" si="18"/>
        <v>74.591350454597205</v>
      </c>
      <c r="I650" s="427">
        <f t="shared" si="19"/>
        <v>31244</v>
      </c>
    </row>
    <row r="651" spans="1:9" x14ac:dyDescent="0.2">
      <c r="A651" s="163" t="s">
        <v>490</v>
      </c>
      <c r="B651" s="164">
        <v>4</v>
      </c>
      <c r="C651" s="164">
        <v>9</v>
      </c>
      <c r="D651" s="165">
        <v>1730160310</v>
      </c>
      <c r="E651" s="166">
        <v>200</v>
      </c>
      <c r="F651" s="167">
        <v>8157.5</v>
      </c>
      <c r="G651" s="167">
        <v>7969.5</v>
      </c>
      <c r="H651" s="157">
        <f t="shared" si="18"/>
        <v>97.695372356726935</v>
      </c>
      <c r="I651" s="427">
        <f t="shared" si="19"/>
        <v>188</v>
      </c>
    </row>
    <row r="652" spans="1:9" x14ac:dyDescent="0.2">
      <c r="A652" s="163" t="s">
        <v>494</v>
      </c>
      <c r="B652" s="164">
        <v>4</v>
      </c>
      <c r="C652" s="164">
        <v>9</v>
      </c>
      <c r="D652" s="165">
        <v>1730160310</v>
      </c>
      <c r="E652" s="166">
        <v>800</v>
      </c>
      <c r="F652" s="167">
        <v>114808.5</v>
      </c>
      <c r="G652" s="167">
        <v>83752.5</v>
      </c>
      <c r="H652" s="157">
        <f t="shared" si="18"/>
        <v>72.949738042043919</v>
      </c>
      <c r="I652" s="427">
        <f t="shared" si="19"/>
        <v>31056</v>
      </c>
    </row>
    <row r="653" spans="1:9" ht="22.5" x14ac:dyDescent="0.2">
      <c r="A653" s="163" t="s">
        <v>1209</v>
      </c>
      <c r="B653" s="164">
        <v>4</v>
      </c>
      <c r="C653" s="164">
        <v>9</v>
      </c>
      <c r="D653" s="165">
        <v>1730300000</v>
      </c>
      <c r="E653" s="166"/>
      <c r="F653" s="167">
        <v>51321.599999999999</v>
      </c>
      <c r="G653" s="167">
        <v>51321.599999999999</v>
      </c>
      <c r="H653" s="157">
        <f t="shared" si="18"/>
        <v>100</v>
      </c>
      <c r="I653" s="427">
        <f t="shared" si="19"/>
        <v>0</v>
      </c>
    </row>
    <row r="654" spans="1:9" x14ac:dyDescent="0.2">
      <c r="A654" s="163" t="s">
        <v>680</v>
      </c>
      <c r="B654" s="164">
        <v>4</v>
      </c>
      <c r="C654" s="164">
        <v>9</v>
      </c>
      <c r="D654" s="165">
        <v>1730310640</v>
      </c>
      <c r="E654" s="166"/>
      <c r="F654" s="167">
        <v>51321.599999999999</v>
      </c>
      <c r="G654" s="167">
        <v>51321.599999999999</v>
      </c>
      <c r="H654" s="157">
        <f t="shared" si="18"/>
        <v>100</v>
      </c>
      <c r="I654" s="427">
        <f t="shared" si="19"/>
        <v>0</v>
      </c>
    </row>
    <row r="655" spans="1:9" x14ac:dyDescent="0.2">
      <c r="A655" s="163" t="s">
        <v>490</v>
      </c>
      <c r="B655" s="164">
        <v>4</v>
      </c>
      <c r="C655" s="164">
        <v>9</v>
      </c>
      <c r="D655" s="165">
        <v>1730310640</v>
      </c>
      <c r="E655" s="166">
        <v>200</v>
      </c>
      <c r="F655" s="167">
        <v>51321.599999999999</v>
      </c>
      <c r="G655" s="167">
        <v>51321.599999999999</v>
      </c>
      <c r="H655" s="157">
        <f t="shared" ref="H655:H718" si="20">+G655/F655*100</f>
        <v>100</v>
      </c>
      <c r="I655" s="427">
        <f t="shared" ref="I655:I718" si="21">F655-G655</f>
        <v>0</v>
      </c>
    </row>
    <row r="656" spans="1:9" x14ac:dyDescent="0.2">
      <c r="A656" s="163" t="s">
        <v>655</v>
      </c>
      <c r="B656" s="164">
        <v>4</v>
      </c>
      <c r="C656" s="164">
        <v>9</v>
      </c>
      <c r="D656" s="165">
        <v>8400000000</v>
      </c>
      <c r="E656" s="166"/>
      <c r="F656" s="167">
        <v>175000</v>
      </c>
      <c r="G656" s="167">
        <v>174852.5</v>
      </c>
      <c r="H656" s="157">
        <f t="shared" si="20"/>
        <v>99.915714285714287</v>
      </c>
      <c r="I656" s="427">
        <f t="shared" si="21"/>
        <v>147.5</v>
      </c>
    </row>
    <row r="657" spans="1:9" x14ac:dyDescent="0.2">
      <c r="A657" s="163" t="s">
        <v>655</v>
      </c>
      <c r="B657" s="164">
        <v>4</v>
      </c>
      <c r="C657" s="164">
        <v>9</v>
      </c>
      <c r="D657" s="165">
        <v>8400100000</v>
      </c>
      <c r="E657" s="166"/>
      <c r="F657" s="167">
        <v>175000</v>
      </c>
      <c r="G657" s="167">
        <v>174852.5</v>
      </c>
      <c r="H657" s="157">
        <f t="shared" si="20"/>
        <v>99.915714285714287</v>
      </c>
      <c r="I657" s="427">
        <f t="shared" si="21"/>
        <v>147.5</v>
      </c>
    </row>
    <row r="658" spans="1:9" ht="22.5" x14ac:dyDescent="0.2">
      <c r="A658" s="163" t="s">
        <v>1537</v>
      </c>
      <c r="B658" s="164">
        <v>4</v>
      </c>
      <c r="C658" s="164">
        <v>9</v>
      </c>
      <c r="D658" s="165">
        <v>8400110050</v>
      </c>
      <c r="E658" s="166"/>
      <c r="F658" s="167">
        <v>77500</v>
      </c>
      <c r="G658" s="167">
        <v>77352.5</v>
      </c>
      <c r="H658" s="157">
        <f t="shared" si="20"/>
        <v>99.809677419354841</v>
      </c>
      <c r="I658" s="427">
        <f t="shared" si="21"/>
        <v>147.5</v>
      </c>
    </row>
    <row r="659" spans="1:9" x14ac:dyDescent="0.2">
      <c r="A659" s="163" t="s">
        <v>490</v>
      </c>
      <c r="B659" s="164">
        <v>4</v>
      </c>
      <c r="C659" s="164">
        <v>9</v>
      </c>
      <c r="D659" s="165">
        <v>8400110050</v>
      </c>
      <c r="E659" s="166">
        <v>200</v>
      </c>
      <c r="F659" s="167">
        <v>77500</v>
      </c>
      <c r="G659" s="167">
        <v>77352.5</v>
      </c>
      <c r="H659" s="157">
        <f t="shared" si="20"/>
        <v>99.809677419354841</v>
      </c>
      <c r="I659" s="427">
        <f t="shared" si="21"/>
        <v>147.5</v>
      </c>
    </row>
    <row r="660" spans="1:9" x14ac:dyDescent="0.2">
      <c r="A660" s="163" t="s">
        <v>1210</v>
      </c>
      <c r="B660" s="164">
        <v>4</v>
      </c>
      <c r="C660" s="164">
        <v>9</v>
      </c>
      <c r="D660" s="165">
        <v>8400168040</v>
      </c>
      <c r="E660" s="166"/>
      <c r="F660" s="167">
        <v>97500</v>
      </c>
      <c r="G660" s="167">
        <v>97500</v>
      </c>
      <c r="H660" s="157">
        <f t="shared" si="20"/>
        <v>100</v>
      </c>
      <c r="I660" s="427">
        <f t="shared" si="21"/>
        <v>0</v>
      </c>
    </row>
    <row r="661" spans="1:9" x14ac:dyDescent="0.2">
      <c r="A661" s="163" t="s">
        <v>494</v>
      </c>
      <c r="B661" s="164">
        <v>4</v>
      </c>
      <c r="C661" s="164">
        <v>9</v>
      </c>
      <c r="D661" s="165">
        <v>8400168040</v>
      </c>
      <c r="E661" s="166">
        <v>800</v>
      </c>
      <c r="F661" s="167">
        <v>97500</v>
      </c>
      <c r="G661" s="167">
        <v>97500</v>
      </c>
      <c r="H661" s="157">
        <f t="shared" si="20"/>
        <v>100</v>
      </c>
      <c r="I661" s="427">
        <f t="shared" si="21"/>
        <v>0</v>
      </c>
    </row>
    <row r="662" spans="1:9" x14ac:dyDescent="0.2">
      <c r="A662" s="158" t="s">
        <v>683</v>
      </c>
      <c r="B662" s="159">
        <v>4</v>
      </c>
      <c r="C662" s="159">
        <v>10</v>
      </c>
      <c r="D662" s="160"/>
      <c r="E662" s="161"/>
      <c r="F662" s="162">
        <v>203047.3</v>
      </c>
      <c r="G662" s="162">
        <v>192450.2</v>
      </c>
      <c r="H662" s="151">
        <f t="shared" si="20"/>
        <v>94.780969754338045</v>
      </c>
      <c r="I662" s="427">
        <f t="shared" si="21"/>
        <v>10597.099999999977</v>
      </c>
    </row>
    <row r="663" spans="1:9" ht="22.5" x14ac:dyDescent="0.2">
      <c r="A663" s="163" t="s">
        <v>584</v>
      </c>
      <c r="B663" s="164">
        <v>4</v>
      </c>
      <c r="C663" s="164">
        <v>10</v>
      </c>
      <c r="D663" s="165">
        <v>1200000000</v>
      </c>
      <c r="E663" s="166"/>
      <c r="F663" s="167">
        <v>189733.2</v>
      </c>
      <c r="G663" s="167">
        <v>179164</v>
      </c>
      <c r="H663" s="157">
        <f t="shared" si="20"/>
        <v>94.429440920197408</v>
      </c>
      <c r="I663" s="427">
        <f t="shared" si="21"/>
        <v>10569.200000000012</v>
      </c>
    </row>
    <row r="664" spans="1:9" x14ac:dyDescent="0.2">
      <c r="A664" s="163" t="s">
        <v>684</v>
      </c>
      <c r="B664" s="164">
        <v>4</v>
      </c>
      <c r="C664" s="164">
        <v>10</v>
      </c>
      <c r="D664" s="165">
        <v>1210000000</v>
      </c>
      <c r="E664" s="166"/>
      <c r="F664" s="167">
        <v>189733.2</v>
      </c>
      <c r="G664" s="167">
        <v>179164</v>
      </c>
      <c r="H664" s="157">
        <f t="shared" si="20"/>
        <v>94.429440920197408</v>
      </c>
      <c r="I664" s="427">
        <f t="shared" si="21"/>
        <v>10569.200000000012</v>
      </c>
    </row>
    <row r="665" spans="1:9" x14ac:dyDescent="0.2">
      <c r="A665" s="163" t="s">
        <v>685</v>
      </c>
      <c r="B665" s="164">
        <v>4</v>
      </c>
      <c r="C665" s="164">
        <v>10</v>
      </c>
      <c r="D665" s="165">
        <v>1210100000</v>
      </c>
      <c r="E665" s="166"/>
      <c r="F665" s="167">
        <v>119761.8</v>
      </c>
      <c r="G665" s="167">
        <v>110709</v>
      </c>
      <c r="H665" s="157">
        <f t="shared" si="20"/>
        <v>92.440995375821004</v>
      </c>
      <c r="I665" s="427">
        <f t="shared" si="21"/>
        <v>9052.8000000000029</v>
      </c>
    </row>
    <row r="666" spans="1:9" x14ac:dyDescent="0.2">
      <c r="A666" s="163" t="s">
        <v>686</v>
      </c>
      <c r="B666" s="164">
        <v>4</v>
      </c>
      <c r="C666" s="164">
        <v>10</v>
      </c>
      <c r="D666" s="165">
        <v>1210100010</v>
      </c>
      <c r="E666" s="166"/>
      <c r="F666" s="167">
        <v>535.79999999999995</v>
      </c>
      <c r="G666" s="167">
        <v>535.79999999999995</v>
      </c>
      <c r="H666" s="157">
        <f t="shared" si="20"/>
        <v>100</v>
      </c>
      <c r="I666" s="427">
        <f t="shared" si="21"/>
        <v>0</v>
      </c>
    </row>
    <row r="667" spans="1:9" x14ac:dyDescent="0.2">
      <c r="A667" s="163" t="s">
        <v>490</v>
      </c>
      <c r="B667" s="164">
        <v>4</v>
      </c>
      <c r="C667" s="164">
        <v>10</v>
      </c>
      <c r="D667" s="165">
        <v>1210100010</v>
      </c>
      <c r="E667" s="166">
        <v>200</v>
      </c>
      <c r="F667" s="167">
        <v>535.79999999999995</v>
      </c>
      <c r="G667" s="167">
        <v>535.79999999999995</v>
      </c>
      <c r="H667" s="157">
        <f t="shared" si="20"/>
        <v>100</v>
      </c>
      <c r="I667" s="427">
        <f t="shared" si="21"/>
        <v>0</v>
      </c>
    </row>
    <row r="668" spans="1:9" x14ac:dyDescent="0.2">
      <c r="A668" s="163" t="s">
        <v>687</v>
      </c>
      <c r="B668" s="164">
        <v>4</v>
      </c>
      <c r="C668" s="164">
        <v>10</v>
      </c>
      <c r="D668" s="165">
        <v>1210100021</v>
      </c>
      <c r="E668" s="166"/>
      <c r="F668" s="167">
        <v>10441</v>
      </c>
      <c r="G668" s="167">
        <v>10441</v>
      </c>
      <c r="H668" s="157">
        <f t="shared" si="20"/>
        <v>100</v>
      </c>
      <c r="I668" s="427">
        <f t="shared" si="21"/>
        <v>0</v>
      </c>
    </row>
    <row r="669" spans="1:9" x14ac:dyDescent="0.2">
      <c r="A669" s="163" t="s">
        <v>490</v>
      </c>
      <c r="B669" s="164">
        <v>4</v>
      </c>
      <c r="C669" s="164">
        <v>10</v>
      </c>
      <c r="D669" s="165">
        <v>1210100021</v>
      </c>
      <c r="E669" s="166">
        <v>200</v>
      </c>
      <c r="F669" s="167">
        <v>10441</v>
      </c>
      <c r="G669" s="167">
        <v>10441</v>
      </c>
      <c r="H669" s="157">
        <f t="shared" si="20"/>
        <v>100</v>
      </c>
      <c r="I669" s="427">
        <f t="shared" si="21"/>
        <v>0</v>
      </c>
    </row>
    <row r="670" spans="1:9" x14ac:dyDescent="0.2">
      <c r="A670" s="163" t="s">
        <v>688</v>
      </c>
      <c r="B670" s="164">
        <v>4</v>
      </c>
      <c r="C670" s="164">
        <v>10</v>
      </c>
      <c r="D670" s="165">
        <v>1210100031</v>
      </c>
      <c r="E670" s="166"/>
      <c r="F670" s="167">
        <v>10174.299999999999</v>
      </c>
      <c r="G670" s="167">
        <v>6318.1</v>
      </c>
      <c r="H670" s="157">
        <f t="shared" si="20"/>
        <v>62.098621035353794</v>
      </c>
      <c r="I670" s="427">
        <f t="shared" si="21"/>
        <v>3856.1999999999989</v>
      </c>
    </row>
    <row r="671" spans="1:9" x14ac:dyDescent="0.2">
      <c r="A671" s="163" t="s">
        <v>490</v>
      </c>
      <c r="B671" s="164">
        <v>4</v>
      </c>
      <c r="C671" s="164">
        <v>10</v>
      </c>
      <c r="D671" s="165">
        <v>1210100031</v>
      </c>
      <c r="E671" s="166">
        <v>200</v>
      </c>
      <c r="F671" s="167">
        <v>10174.299999999999</v>
      </c>
      <c r="G671" s="167">
        <v>6318.1</v>
      </c>
      <c r="H671" s="157">
        <f t="shared" si="20"/>
        <v>62.098621035353794</v>
      </c>
      <c r="I671" s="427">
        <f t="shared" si="21"/>
        <v>3856.1999999999989</v>
      </c>
    </row>
    <row r="672" spans="1:9" ht="22.5" x14ac:dyDescent="0.2">
      <c r="A672" s="163" t="s">
        <v>689</v>
      </c>
      <c r="B672" s="164">
        <v>4</v>
      </c>
      <c r="C672" s="164">
        <v>10</v>
      </c>
      <c r="D672" s="165">
        <v>1210100041</v>
      </c>
      <c r="E672" s="166"/>
      <c r="F672" s="167">
        <v>3156</v>
      </c>
      <c r="G672" s="167">
        <v>1708</v>
      </c>
      <c r="H672" s="157">
        <f t="shared" si="20"/>
        <v>54.119138149556399</v>
      </c>
      <c r="I672" s="427">
        <f t="shared" si="21"/>
        <v>1448</v>
      </c>
    </row>
    <row r="673" spans="1:9" x14ac:dyDescent="0.2">
      <c r="A673" s="163" t="s">
        <v>490</v>
      </c>
      <c r="B673" s="164">
        <v>4</v>
      </c>
      <c r="C673" s="164">
        <v>10</v>
      </c>
      <c r="D673" s="165">
        <v>1210100041</v>
      </c>
      <c r="E673" s="166">
        <v>200</v>
      </c>
      <c r="F673" s="167">
        <v>3156</v>
      </c>
      <c r="G673" s="167">
        <v>1708</v>
      </c>
      <c r="H673" s="157">
        <f t="shared" si="20"/>
        <v>54.119138149556399</v>
      </c>
      <c r="I673" s="427">
        <f t="shared" si="21"/>
        <v>1448</v>
      </c>
    </row>
    <row r="674" spans="1:9" x14ac:dyDescent="0.2">
      <c r="A674" s="163" t="s">
        <v>690</v>
      </c>
      <c r="B674" s="164">
        <v>4</v>
      </c>
      <c r="C674" s="164">
        <v>10</v>
      </c>
      <c r="D674" s="165">
        <v>1210100051</v>
      </c>
      <c r="E674" s="166"/>
      <c r="F674" s="167">
        <v>6796.5</v>
      </c>
      <c r="G674" s="167">
        <v>6196.5</v>
      </c>
      <c r="H674" s="157">
        <f t="shared" si="20"/>
        <v>91.171926726991842</v>
      </c>
      <c r="I674" s="427">
        <f t="shared" si="21"/>
        <v>600</v>
      </c>
    </row>
    <row r="675" spans="1:9" x14ac:dyDescent="0.2">
      <c r="A675" s="163" t="s">
        <v>490</v>
      </c>
      <c r="B675" s="164">
        <v>4</v>
      </c>
      <c r="C675" s="164">
        <v>10</v>
      </c>
      <c r="D675" s="165">
        <v>1210100051</v>
      </c>
      <c r="E675" s="166">
        <v>200</v>
      </c>
      <c r="F675" s="167">
        <v>6796.5</v>
      </c>
      <c r="G675" s="167">
        <v>6196.5</v>
      </c>
      <c r="H675" s="157">
        <f t="shared" si="20"/>
        <v>91.171926726991842</v>
      </c>
      <c r="I675" s="427">
        <f t="shared" si="21"/>
        <v>600</v>
      </c>
    </row>
    <row r="676" spans="1:9" x14ac:dyDescent="0.2">
      <c r="A676" s="163" t="s">
        <v>691</v>
      </c>
      <c r="B676" s="164">
        <v>4</v>
      </c>
      <c r="C676" s="164">
        <v>10</v>
      </c>
      <c r="D676" s="165">
        <v>1210100061</v>
      </c>
      <c r="E676" s="166"/>
      <c r="F676" s="167">
        <v>19720.2</v>
      </c>
      <c r="G676" s="167">
        <v>17531.8</v>
      </c>
      <c r="H676" s="157">
        <f t="shared" si="20"/>
        <v>88.90274946501556</v>
      </c>
      <c r="I676" s="427">
        <f t="shared" si="21"/>
        <v>2188.4000000000015</v>
      </c>
    </row>
    <row r="677" spans="1:9" x14ac:dyDescent="0.2">
      <c r="A677" s="163" t="s">
        <v>490</v>
      </c>
      <c r="B677" s="164">
        <v>4</v>
      </c>
      <c r="C677" s="164">
        <v>10</v>
      </c>
      <c r="D677" s="165">
        <v>1210100061</v>
      </c>
      <c r="E677" s="166">
        <v>200</v>
      </c>
      <c r="F677" s="167">
        <v>19720.2</v>
      </c>
      <c r="G677" s="167">
        <v>17531.8</v>
      </c>
      <c r="H677" s="157">
        <f t="shared" si="20"/>
        <v>88.90274946501556</v>
      </c>
      <c r="I677" s="427">
        <f t="shared" si="21"/>
        <v>2188.4000000000015</v>
      </c>
    </row>
    <row r="678" spans="1:9" ht="22.5" x14ac:dyDescent="0.2">
      <c r="A678" s="163" t="s">
        <v>692</v>
      </c>
      <c r="B678" s="164">
        <v>4</v>
      </c>
      <c r="C678" s="164">
        <v>10</v>
      </c>
      <c r="D678" s="165">
        <v>1210100071</v>
      </c>
      <c r="E678" s="166"/>
      <c r="F678" s="167">
        <v>64579.8</v>
      </c>
      <c r="G678" s="167">
        <v>63619.6</v>
      </c>
      <c r="H678" s="157">
        <f t="shared" si="20"/>
        <v>98.513157364996474</v>
      </c>
      <c r="I678" s="427">
        <f t="shared" si="21"/>
        <v>960.20000000000437</v>
      </c>
    </row>
    <row r="679" spans="1:9" x14ac:dyDescent="0.2">
      <c r="A679" s="163" t="s">
        <v>490</v>
      </c>
      <c r="B679" s="164">
        <v>4</v>
      </c>
      <c r="C679" s="164">
        <v>10</v>
      </c>
      <c r="D679" s="165">
        <v>1210100071</v>
      </c>
      <c r="E679" s="166">
        <v>200</v>
      </c>
      <c r="F679" s="167">
        <v>64579.8</v>
      </c>
      <c r="G679" s="167">
        <v>63619.6</v>
      </c>
      <c r="H679" s="157">
        <f t="shared" si="20"/>
        <v>98.513157364996474</v>
      </c>
      <c r="I679" s="427">
        <f t="shared" si="21"/>
        <v>960.20000000000437</v>
      </c>
    </row>
    <row r="680" spans="1:9" x14ac:dyDescent="0.2">
      <c r="A680" s="163" t="s">
        <v>1211</v>
      </c>
      <c r="B680" s="164">
        <v>4</v>
      </c>
      <c r="C680" s="164">
        <v>10</v>
      </c>
      <c r="D680" s="165" t="s">
        <v>1212</v>
      </c>
      <c r="E680" s="166"/>
      <c r="F680" s="167">
        <v>4358.2</v>
      </c>
      <c r="G680" s="167">
        <v>4358.2</v>
      </c>
      <c r="H680" s="157">
        <f t="shared" si="20"/>
        <v>100</v>
      </c>
      <c r="I680" s="427">
        <f t="shared" si="21"/>
        <v>0</v>
      </c>
    </row>
    <row r="681" spans="1:9" x14ac:dyDescent="0.2">
      <c r="A681" s="163" t="s">
        <v>490</v>
      </c>
      <c r="B681" s="164">
        <v>4</v>
      </c>
      <c r="C681" s="164">
        <v>10</v>
      </c>
      <c r="D681" s="165" t="s">
        <v>1212</v>
      </c>
      <c r="E681" s="166">
        <v>200</v>
      </c>
      <c r="F681" s="167">
        <v>4358.2</v>
      </c>
      <c r="G681" s="167">
        <v>4358.2</v>
      </c>
      <c r="H681" s="157">
        <f t="shared" si="20"/>
        <v>100</v>
      </c>
      <c r="I681" s="427">
        <f t="shared" si="21"/>
        <v>0</v>
      </c>
    </row>
    <row r="682" spans="1:9" x14ac:dyDescent="0.2">
      <c r="A682" s="163" t="s">
        <v>693</v>
      </c>
      <c r="B682" s="164">
        <v>4</v>
      </c>
      <c r="C682" s="164">
        <v>10</v>
      </c>
      <c r="D682" s="165">
        <v>1210200000</v>
      </c>
      <c r="E682" s="166"/>
      <c r="F682" s="167">
        <v>21154</v>
      </c>
      <c r="G682" s="167">
        <v>19894.2</v>
      </c>
      <c r="H682" s="157">
        <f t="shared" si="20"/>
        <v>94.044625129999062</v>
      </c>
      <c r="I682" s="427">
        <f t="shared" si="21"/>
        <v>1259.7999999999993</v>
      </c>
    </row>
    <row r="683" spans="1:9" x14ac:dyDescent="0.2">
      <c r="A683" s="163" t="s">
        <v>1538</v>
      </c>
      <c r="B683" s="164">
        <v>4</v>
      </c>
      <c r="C683" s="164">
        <v>10</v>
      </c>
      <c r="D683" s="165">
        <v>1210200023</v>
      </c>
      <c r="E683" s="166"/>
      <c r="F683" s="167">
        <v>2000</v>
      </c>
      <c r="G683" s="167">
        <v>2000</v>
      </c>
      <c r="H683" s="157">
        <f t="shared" si="20"/>
        <v>100</v>
      </c>
      <c r="I683" s="427">
        <f t="shared" si="21"/>
        <v>0</v>
      </c>
    </row>
    <row r="684" spans="1:9" x14ac:dyDescent="0.2">
      <c r="A684" s="163" t="s">
        <v>490</v>
      </c>
      <c r="B684" s="164">
        <v>4</v>
      </c>
      <c r="C684" s="164">
        <v>10</v>
      </c>
      <c r="D684" s="165">
        <v>1210200023</v>
      </c>
      <c r="E684" s="166">
        <v>200</v>
      </c>
      <c r="F684" s="167">
        <v>2000</v>
      </c>
      <c r="G684" s="167">
        <v>2000</v>
      </c>
      <c r="H684" s="157">
        <f t="shared" si="20"/>
        <v>100</v>
      </c>
      <c r="I684" s="427">
        <f t="shared" si="21"/>
        <v>0</v>
      </c>
    </row>
    <row r="685" spans="1:9" x14ac:dyDescent="0.2">
      <c r="A685" s="163" t="s">
        <v>694</v>
      </c>
      <c r="B685" s="164">
        <v>4</v>
      </c>
      <c r="C685" s="164">
        <v>10</v>
      </c>
      <c r="D685" s="165">
        <v>1210200032</v>
      </c>
      <c r="E685" s="166"/>
      <c r="F685" s="167">
        <v>2669</v>
      </c>
      <c r="G685" s="167">
        <v>1961.8</v>
      </c>
      <c r="H685" s="157">
        <f t="shared" si="20"/>
        <v>73.503184713375788</v>
      </c>
      <c r="I685" s="427">
        <f t="shared" si="21"/>
        <v>707.2</v>
      </c>
    </row>
    <row r="686" spans="1:9" x14ac:dyDescent="0.2">
      <c r="A686" s="163" t="s">
        <v>490</v>
      </c>
      <c r="B686" s="164">
        <v>4</v>
      </c>
      <c r="C686" s="164">
        <v>10</v>
      </c>
      <c r="D686" s="165">
        <v>1210200032</v>
      </c>
      <c r="E686" s="166">
        <v>200</v>
      </c>
      <c r="F686" s="167">
        <v>2669</v>
      </c>
      <c r="G686" s="167">
        <v>1961.8</v>
      </c>
      <c r="H686" s="157">
        <f t="shared" si="20"/>
        <v>73.503184713375788</v>
      </c>
      <c r="I686" s="427">
        <f t="shared" si="21"/>
        <v>707.2</v>
      </c>
    </row>
    <row r="687" spans="1:9" x14ac:dyDescent="0.2">
      <c r="A687" s="163" t="s">
        <v>1213</v>
      </c>
      <c r="B687" s="164">
        <v>4</v>
      </c>
      <c r="C687" s="164">
        <v>10</v>
      </c>
      <c r="D687" s="165">
        <v>1210270080</v>
      </c>
      <c r="E687" s="166"/>
      <c r="F687" s="167">
        <v>12485</v>
      </c>
      <c r="G687" s="167">
        <v>11932.4</v>
      </c>
      <c r="H687" s="157">
        <f t="shared" si="20"/>
        <v>95.573888666399682</v>
      </c>
      <c r="I687" s="427">
        <f t="shared" si="21"/>
        <v>552.60000000000036</v>
      </c>
    </row>
    <row r="688" spans="1:9" x14ac:dyDescent="0.2">
      <c r="A688" s="163" t="s">
        <v>499</v>
      </c>
      <c r="B688" s="164">
        <v>4</v>
      </c>
      <c r="C688" s="164">
        <v>10</v>
      </c>
      <c r="D688" s="165">
        <v>1210270080</v>
      </c>
      <c r="E688" s="166">
        <v>500</v>
      </c>
      <c r="F688" s="167">
        <v>12485</v>
      </c>
      <c r="G688" s="167">
        <v>11932.4</v>
      </c>
      <c r="H688" s="157">
        <f t="shared" si="20"/>
        <v>95.573888666399682</v>
      </c>
      <c r="I688" s="427">
        <f t="shared" si="21"/>
        <v>552.60000000000036</v>
      </c>
    </row>
    <row r="689" spans="1:9" ht="22.5" x14ac:dyDescent="0.2">
      <c r="A689" s="163" t="s">
        <v>1214</v>
      </c>
      <c r="B689" s="164">
        <v>4</v>
      </c>
      <c r="C689" s="164">
        <v>10</v>
      </c>
      <c r="D689" s="165">
        <v>1210275190</v>
      </c>
      <c r="E689" s="166"/>
      <c r="F689" s="167">
        <v>4000</v>
      </c>
      <c r="G689" s="167">
        <v>4000</v>
      </c>
      <c r="H689" s="157">
        <f t="shared" si="20"/>
        <v>100</v>
      </c>
      <c r="I689" s="427">
        <f t="shared" si="21"/>
        <v>0</v>
      </c>
    </row>
    <row r="690" spans="1:9" x14ac:dyDescent="0.2">
      <c r="A690" s="163" t="s">
        <v>499</v>
      </c>
      <c r="B690" s="164">
        <v>4</v>
      </c>
      <c r="C690" s="164">
        <v>10</v>
      </c>
      <c r="D690" s="165">
        <v>1210275190</v>
      </c>
      <c r="E690" s="166">
        <v>500</v>
      </c>
      <c r="F690" s="167">
        <v>4000</v>
      </c>
      <c r="G690" s="167">
        <v>4000</v>
      </c>
      <c r="H690" s="157">
        <f t="shared" si="20"/>
        <v>100</v>
      </c>
      <c r="I690" s="427">
        <f t="shared" si="21"/>
        <v>0</v>
      </c>
    </row>
    <row r="691" spans="1:9" x14ac:dyDescent="0.2">
      <c r="A691" s="163" t="s">
        <v>695</v>
      </c>
      <c r="B691" s="164">
        <v>4</v>
      </c>
      <c r="C691" s="164">
        <v>10</v>
      </c>
      <c r="D691" s="165">
        <v>1210300000</v>
      </c>
      <c r="E691" s="166"/>
      <c r="F691" s="167">
        <v>41934.9</v>
      </c>
      <c r="G691" s="167">
        <v>41678.300000000003</v>
      </c>
      <c r="H691" s="157">
        <f t="shared" si="20"/>
        <v>99.388099172765408</v>
      </c>
      <c r="I691" s="427">
        <f t="shared" si="21"/>
        <v>256.59999999999854</v>
      </c>
    </row>
    <row r="692" spans="1:9" x14ac:dyDescent="0.2">
      <c r="A692" s="163" t="s">
        <v>696</v>
      </c>
      <c r="B692" s="164">
        <v>4</v>
      </c>
      <c r="C692" s="164">
        <v>10</v>
      </c>
      <c r="D692" s="165">
        <v>1210300042</v>
      </c>
      <c r="E692" s="166"/>
      <c r="F692" s="167">
        <v>17783</v>
      </c>
      <c r="G692" s="167">
        <v>17783</v>
      </c>
      <c r="H692" s="157">
        <f t="shared" si="20"/>
        <v>100</v>
      </c>
      <c r="I692" s="427">
        <f t="shared" si="21"/>
        <v>0</v>
      </c>
    </row>
    <row r="693" spans="1:9" x14ac:dyDescent="0.2">
      <c r="A693" s="163" t="s">
        <v>490</v>
      </c>
      <c r="B693" s="164">
        <v>4</v>
      </c>
      <c r="C693" s="164">
        <v>10</v>
      </c>
      <c r="D693" s="165">
        <v>1210300042</v>
      </c>
      <c r="E693" s="166">
        <v>200</v>
      </c>
      <c r="F693" s="167">
        <v>17783</v>
      </c>
      <c r="G693" s="167">
        <v>17783</v>
      </c>
      <c r="H693" s="157">
        <f t="shared" si="20"/>
        <v>100</v>
      </c>
      <c r="I693" s="427">
        <f t="shared" si="21"/>
        <v>0</v>
      </c>
    </row>
    <row r="694" spans="1:9" x14ac:dyDescent="0.2">
      <c r="A694" s="163" t="s">
        <v>697</v>
      </c>
      <c r="B694" s="164">
        <v>4</v>
      </c>
      <c r="C694" s="164">
        <v>10</v>
      </c>
      <c r="D694" s="165">
        <v>1210300080</v>
      </c>
      <c r="E694" s="166"/>
      <c r="F694" s="167">
        <v>1320</v>
      </c>
      <c r="G694" s="167">
        <v>1320</v>
      </c>
      <c r="H694" s="157">
        <f t="shared" si="20"/>
        <v>100</v>
      </c>
      <c r="I694" s="427">
        <f t="shared" si="21"/>
        <v>0</v>
      </c>
    </row>
    <row r="695" spans="1:9" x14ac:dyDescent="0.2">
      <c r="A695" s="163" t="s">
        <v>490</v>
      </c>
      <c r="B695" s="164">
        <v>4</v>
      </c>
      <c r="C695" s="164">
        <v>10</v>
      </c>
      <c r="D695" s="165">
        <v>1210300080</v>
      </c>
      <c r="E695" s="166">
        <v>200</v>
      </c>
      <c r="F695" s="167">
        <v>1320</v>
      </c>
      <c r="G695" s="167">
        <v>1320</v>
      </c>
      <c r="H695" s="157">
        <f t="shared" si="20"/>
        <v>100</v>
      </c>
      <c r="I695" s="427">
        <f t="shared" si="21"/>
        <v>0</v>
      </c>
    </row>
    <row r="696" spans="1:9" x14ac:dyDescent="0.2">
      <c r="A696" s="163" t="s">
        <v>698</v>
      </c>
      <c r="B696" s="164">
        <v>4</v>
      </c>
      <c r="C696" s="164">
        <v>10</v>
      </c>
      <c r="D696" s="165">
        <v>1210340040</v>
      </c>
      <c r="E696" s="166"/>
      <c r="F696" s="167">
        <v>22831.9</v>
      </c>
      <c r="G696" s="167">
        <v>22575.3</v>
      </c>
      <c r="H696" s="157">
        <f t="shared" si="20"/>
        <v>98.876133830298826</v>
      </c>
      <c r="I696" s="427">
        <f t="shared" si="21"/>
        <v>256.60000000000218</v>
      </c>
    </row>
    <row r="697" spans="1:9" x14ac:dyDescent="0.2">
      <c r="A697" s="163" t="s">
        <v>494</v>
      </c>
      <c r="B697" s="164">
        <v>4</v>
      </c>
      <c r="C697" s="164">
        <v>10</v>
      </c>
      <c r="D697" s="165">
        <v>1210340040</v>
      </c>
      <c r="E697" s="166">
        <v>800</v>
      </c>
      <c r="F697" s="167">
        <v>22831.9</v>
      </c>
      <c r="G697" s="167">
        <v>22575.3</v>
      </c>
      <c r="H697" s="157">
        <f t="shared" si="20"/>
        <v>98.876133830298826</v>
      </c>
      <c r="I697" s="427">
        <f t="shared" si="21"/>
        <v>256.60000000000218</v>
      </c>
    </row>
    <row r="698" spans="1:9" x14ac:dyDescent="0.2">
      <c r="A698" s="163" t="s">
        <v>699</v>
      </c>
      <c r="B698" s="164">
        <v>4</v>
      </c>
      <c r="C698" s="164">
        <v>10</v>
      </c>
      <c r="D698" s="165">
        <v>1210400000</v>
      </c>
      <c r="E698" s="166"/>
      <c r="F698" s="167">
        <v>840</v>
      </c>
      <c r="G698" s="167">
        <v>840</v>
      </c>
      <c r="H698" s="157">
        <f t="shared" si="20"/>
        <v>100</v>
      </c>
      <c r="I698" s="427">
        <f t="shared" si="21"/>
        <v>0</v>
      </c>
    </row>
    <row r="699" spans="1:9" ht="33.75" x14ac:dyDescent="0.2">
      <c r="A699" s="163" t="s">
        <v>700</v>
      </c>
      <c r="B699" s="164">
        <v>4</v>
      </c>
      <c r="C699" s="164">
        <v>10</v>
      </c>
      <c r="D699" s="165">
        <v>1210400053</v>
      </c>
      <c r="E699" s="166"/>
      <c r="F699" s="167">
        <v>840</v>
      </c>
      <c r="G699" s="167">
        <v>840</v>
      </c>
      <c r="H699" s="157">
        <f t="shared" si="20"/>
        <v>100</v>
      </c>
      <c r="I699" s="427">
        <f t="shared" si="21"/>
        <v>0</v>
      </c>
    </row>
    <row r="700" spans="1:9" x14ac:dyDescent="0.2">
      <c r="A700" s="163" t="s">
        <v>490</v>
      </c>
      <c r="B700" s="164">
        <v>4</v>
      </c>
      <c r="C700" s="164">
        <v>10</v>
      </c>
      <c r="D700" s="165">
        <v>1210400053</v>
      </c>
      <c r="E700" s="166">
        <v>200</v>
      </c>
      <c r="F700" s="167">
        <v>840</v>
      </c>
      <c r="G700" s="167">
        <v>840</v>
      </c>
      <c r="H700" s="157">
        <f t="shared" si="20"/>
        <v>100</v>
      </c>
      <c r="I700" s="427">
        <f t="shared" si="21"/>
        <v>0</v>
      </c>
    </row>
    <row r="701" spans="1:9" x14ac:dyDescent="0.2">
      <c r="A701" s="163" t="s">
        <v>701</v>
      </c>
      <c r="B701" s="164">
        <v>4</v>
      </c>
      <c r="C701" s="164">
        <v>10</v>
      </c>
      <c r="D701" s="165">
        <v>1210500000</v>
      </c>
      <c r="E701" s="166"/>
      <c r="F701" s="167">
        <v>6042.5</v>
      </c>
      <c r="G701" s="167">
        <v>6042.5</v>
      </c>
      <c r="H701" s="157">
        <f t="shared" si="20"/>
        <v>100</v>
      </c>
      <c r="I701" s="427">
        <f t="shared" si="21"/>
        <v>0</v>
      </c>
    </row>
    <row r="702" spans="1:9" ht="22.5" x14ac:dyDescent="0.2">
      <c r="A702" s="163" t="s">
        <v>702</v>
      </c>
      <c r="B702" s="164">
        <v>4</v>
      </c>
      <c r="C702" s="164">
        <v>10</v>
      </c>
      <c r="D702" s="165">
        <v>1210500062</v>
      </c>
      <c r="E702" s="166"/>
      <c r="F702" s="167">
        <v>4312.5</v>
      </c>
      <c r="G702" s="167">
        <v>4312.5</v>
      </c>
      <c r="H702" s="157">
        <f t="shared" si="20"/>
        <v>100</v>
      </c>
      <c r="I702" s="427">
        <f t="shared" si="21"/>
        <v>0</v>
      </c>
    </row>
    <row r="703" spans="1:9" x14ac:dyDescent="0.2">
      <c r="A703" s="163" t="s">
        <v>490</v>
      </c>
      <c r="B703" s="164">
        <v>4</v>
      </c>
      <c r="C703" s="164">
        <v>10</v>
      </c>
      <c r="D703" s="165">
        <v>1210500062</v>
      </c>
      <c r="E703" s="166">
        <v>200</v>
      </c>
      <c r="F703" s="167">
        <v>4312.5</v>
      </c>
      <c r="G703" s="167">
        <v>4312.5</v>
      </c>
      <c r="H703" s="157">
        <f t="shared" si="20"/>
        <v>100</v>
      </c>
      <c r="I703" s="427">
        <f t="shared" si="21"/>
        <v>0</v>
      </c>
    </row>
    <row r="704" spans="1:9" x14ac:dyDescent="0.2">
      <c r="A704" s="163" t="s">
        <v>1215</v>
      </c>
      <c r="B704" s="164">
        <v>4</v>
      </c>
      <c r="C704" s="164">
        <v>10</v>
      </c>
      <c r="D704" s="165">
        <v>1210500072</v>
      </c>
      <c r="E704" s="166"/>
      <c r="F704" s="167">
        <v>1730</v>
      </c>
      <c r="G704" s="167">
        <v>1730</v>
      </c>
      <c r="H704" s="157">
        <f t="shared" si="20"/>
        <v>100</v>
      </c>
      <c r="I704" s="427">
        <f t="shared" si="21"/>
        <v>0</v>
      </c>
    </row>
    <row r="705" spans="1:9" x14ac:dyDescent="0.2">
      <c r="A705" s="163" t="s">
        <v>494</v>
      </c>
      <c r="B705" s="164">
        <v>4</v>
      </c>
      <c r="C705" s="164">
        <v>10</v>
      </c>
      <c r="D705" s="165">
        <v>1210500072</v>
      </c>
      <c r="E705" s="166">
        <v>800</v>
      </c>
      <c r="F705" s="167">
        <v>1730</v>
      </c>
      <c r="G705" s="167">
        <v>1730</v>
      </c>
      <c r="H705" s="157">
        <f t="shared" si="20"/>
        <v>100</v>
      </c>
      <c r="I705" s="427">
        <f t="shared" si="21"/>
        <v>0</v>
      </c>
    </row>
    <row r="706" spans="1:9" x14ac:dyDescent="0.2">
      <c r="A706" s="163" t="s">
        <v>487</v>
      </c>
      <c r="B706" s="164">
        <v>4</v>
      </c>
      <c r="C706" s="164">
        <v>10</v>
      </c>
      <c r="D706" s="165">
        <v>8900000000</v>
      </c>
      <c r="E706" s="166"/>
      <c r="F706" s="167">
        <v>13314.1</v>
      </c>
      <c r="G706" s="167">
        <v>13286.2</v>
      </c>
      <c r="H706" s="157">
        <f t="shared" si="20"/>
        <v>99.790447720837307</v>
      </c>
      <c r="I706" s="427">
        <f t="shared" si="21"/>
        <v>27.899999999999636</v>
      </c>
    </row>
    <row r="707" spans="1:9" x14ac:dyDescent="0.2">
      <c r="A707" s="163" t="s">
        <v>487</v>
      </c>
      <c r="B707" s="164">
        <v>4</v>
      </c>
      <c r="C707" s="164">
        <v>10</v>
      </c>
      <c r="D707" s="165">
        <v>8900000110</v>
      </c>
      <c r="E707" s="166"/>
      <c r="F707" s="167">
        <v>12115</v>
      </c>
      <c r="G707" s="167">
        <v>12103.1</v>
      </c>
      <c r="H707" s="157">
        <f t="shared" si="20"/>
        <v>99.901774659512995</v>
      </c>
      <c r="I707" s="427">
        <f t="shared" si="21"/>
        <v>11.899999999999636</v>
      </c>
    </row>
    <row r="708" spans="1:9" ht="33.75" x14ac:dyDescent="0.2">
      <c r="A708" s="163" t="s">
        <v>486</v>
      </c>
      <c r="B708" s="164">
        <v>4</v>
      </c>
      <c r="C708" s="164">
        <v>10</v>
      </c>
      <c r="D708" s="165">
        <v>8900000110</v>
      </c>
      <c r="E708" s="166">
        <v>100</v>
      </c>
      <c r="F708" s="167">
        <v>12115</v>
      </c>
      <c r="G708" s="167">
        <v>12103.1</v>
      </c>
      <c r="H708" s="157">
        <f t="shared" si="20"/>
        <v>99.901774659512995</v>
      </c>
      <c r="I708" s="427">
        <f t="shared" si="21"/>
        <v>11.899999999999636</v>
      </c>
    </row>
    <row r="709" spans="1:9" x14ac:dyDescent="0.2">
      <c r="A709" s="163" t="s">
        <v>487</v>
      </c>
      <c r="B709" s="164">
        <v>4</v>
      </c>
      <c r="C709" s="164">
        <v>10</v>
      </c>
      <c r="D709" s="165">
        <v>8900000190</v>
      </c>
      <c r="E709" s="166"/>
      <c r="F709" s="167">
        <v>651.79999999999995</v>
      </c>
      <c r="G709" s="167">
        <v>635.79999999999995</v>
      </c>
      <c r="H709" s="157">
        <f t="shared" si="20"/>
        <v>97.545259281988336</v>
      </c>
      <c r="I709" s="427">
        <f t="shared" si="21"/>
        <v>16</v>
      </c>
    </row>
    <row r="710" spans="1:9" ht="33.75" x14ac:dyDescent="0.2">
      <c r="A710" s="163" t="s">
        <v>486</v>
      </c>
      <c r="B710" s="164">
        <v>4</v>
      </c>
      <c r="C710" s="164">
        <v>10</v>
      </c>
      <c r="D710" s="165">
        <v>8900000190</v>
      </c>
      <c r="E710" s="166">
        <v>100</v>
      </c>
      <c r="F710" s="167">
        <v>465.6</v>
      </c>
      <c r="G710" s="167">
        <v>465.6</v>
      </c>
      <c r="H710" s="157">
        <f t="shared" si="20"/>
        <v>100</v>
      </c>
      <c r="I710" s="427">
        <f t="shared" si="21"/>
        <v>0</v>
      </c>
    </row>
    <row r="711" spans="1:9" x14ac:dyDescent="0.2">
      <c r="A711" s="163" t="s">
        <v>490</v>
      </c>
      <c r="B711" s="164">
        <v>4</v>
      </c>
      <c r="C711" s="164">
        <v>10</v>
      </c>
      <c r="D711" s="165">
        <v>8900000190</v>
      </c>
      <c r="E711" s="166">
        <v>200</v>
      </c>
      <c r="F711" s="167">
        <v>173.2</v>
      </c>
      <c r="G711" s="167">
        <v>170.2</v>
      </c>
      <c r="H711" s="157">
        <f t="shared" si="20"/>
        <v>98.267898383371815</v>
      </c>
      <c r="I711" s="427">
        <f t="shared" si="21"/>
        <v>3</v>
      </c>
    </row>
    <row r="712" spans="1:9" x14ac:dyDescent="0.2">
      <c r="A712" s="163" t="s">
        <v>494</v>
      </c>
      <c r="B712" s="164">
        <v>4</v>
      </c>
      <c r="C712" s="164">
        <v>10</v>
      </c>
      <c r="D712" s="165">
        <v>8900000190</v>
      </c>
      <c r="E712" s="166">
        <v>800</v>
      </c>
      <c r="F712" s="167">
        <v>13</v>
      </c>
      <c r="G712" s="167">
        <v>0</v>
      </c>
      <c r="H712" s="157">
        <f t="shared" si="20"/>
        <v>0</v>
      </c>
      <c r="I712" s="427">
        <f t="shared" si="21"/>
        <v>13</v>
      </c>
    </row>
    <row r="713" spans="1:9" ht="22.5" x14ac:dyDescent="0.2">
      <c r="A713" s="163" t="s">
        <v>1451</v>
      </c>
      <c r="B713" s="164">
        <v>4</v>
      </c>
      <c r="C713" s="164">
        <v>10</v>
      </c>
      <c r="D713" s="165">
        <v>8900000870</v>
      </c>
      <c r="E713" s="166"/>
      <c r="F713" s="167">
        <v>63.3</v>
      </c>
      <c r="G713" s="167">
        <v>63.3</v>
      </c>
      <c r="H713" s="157">
        <f t="shared" si="20"/>
        <v>100</v>
      </c>
      <c r="I713" s="427">
        <f t="shared" si="21"/>
        <v>0</v>
      </c>
    </row>
    <row r="714" spans="1:9" ht="33.75" x14ac:dyDescent="0.2">
      <c r="A714" s="163" t="s">
        <v>486</v>
      </c>
      <c r="B714" s="164">
        <v>4</v>
      </c>
      <c r="C714" s="164">
        <v>10</v>
      </c>
      <c r="D714" s="165">
        <v>8900000870</v>
      </c>
      <c r="E714" s="166">
        <v>100</v>
      </c>
      <c r="F714" s="167">
        <v>63.3</v>
      </c>
      <c r="G714" s="167">
        <v>63.3</v>
      </c>
      <c r="H714" s="157">
        <f t="shared" si="20"/>
        <v>100</v>
      </c>
      <c r="I714" s="427">
        <f t="shared" si="21"/>
        <v>0</v>
      </c>
    </row>
    <row r="715" spans="1:9" ht="22.5" x14ac:dyDescent="0.2">
      <c r="A715" s="163" t="s">
        <v>1152</v>
      </c>
      <c r="B715" s="164">
        <v>4</v>
      </c>
      <c r="C715" s="164">
        <v>10</v>
      </c>
      <c r="D715" s="165">
        <v>8900055490</v>
      </c>
      <c r="E715" s="166"/>
      <c r="F715" s="167">
        <v>484</v>
      </c>
      <c r="G715" s="167">
        <v>484</v>
      </c>
      <c r="H715" s="157">
        <f t="shared" si="20"/>
        <v>100</v>
      </c>
      <c r="I715" s="427">
        <f t="shared" si="21"/>
        <v>0</v>
      </c>
    </row>
    <row r="716" spans="1:9" ht="33.75" x14ac:dyDescent="0.2">
      <c r="A716" s="163" t="s">
        <v>486</v>
      </c>
      <c r="B716" s="164">
        <v>4</v>
      </c>
      <c r="C716" s="164">
        <v>10</v>
      </c>
      <c r="D716" s="165">
        <v>8900055490</v>
      </c>
      <c r="E716" s="166">
        <v>100</v>
      </c>
      <c r="F716" s="167">
        <v>484</v>
      </c>
      <c r="G716" s="167">
        <v>484</v>
      </c>
      <c r="H716" s="157">
        <f t="shared" si="20"/>
        <v>100</v>
      </c>
      <c r="I716" s="427">
        <f t="shared" si="21"/>
        <v>0</v>
      </c>
    </row>
    <row r="717" spans="1:9" x14ac:dyDescent="0.2">
      <c r="A717" s="158" t="s">
        <v>703</v>
      </c>
      <c r="B717" s="159">
        <v>4</v>
      </c>
      <c r="C717" s="159">
        <v>12</v>
      </c>
      <c r="D717" s="160"/>
      <c r="E717" s="161"/>
      <c r="F717" s="162">
        <v>1294372.8999999999</v>
      </c>
      <c r="G717" s="162">
        <v>1269796.1000000001</v>
      </c>
      <c r="H717" s="151">
        <f t="shared" si="20"/>
        <v>98.101258145933073</v>
      </c>
      <c r="I717" s="427">
        <f t="shared" si="21"/>
        <v>24576.799999999814</v>
      </c>
    </row>
    <row r="718" spans="1:9" ht="22.5" x14ac:dyDescent="0.2">
      <c r="A718" s="163" t="s">
        <v>558</v>
      </c>
      <c r="B718" s="164">
        <v>4</v>
      </c>
      <c r="C718" s="164">
        <v>12</v>
      </c>
      <c r="D718" s="165">
        <v>200000000</v>
      </c>
      <c r="E718" s="166"/>
      <c r="F718" s="167">
        <v>420</v>
      </c>
      <c r="G718" s="167">
        <v>420</v>
      </c>
      <c r="H718" s="157">
        <f t="shared" si="20"/>
        <v>100</v>
      </c>
      <c r="I718" s="427">
        <f t="shared" si="21"/>
        <v>0</v>
      </c>
    </row>
    <row r="719" spans="1:9" x14ac:dyDescent="0.2">
      <c r="A719" s="163" t="s">
        <v>564</v>
      </c>
      <c r="B719" s="164">
        <v>4</v>
      </c>
      <c r="C719" s="164">
        <v>12</v>
      </c>
      <c r="D719" s="165">
        <v>200300000</v>
      </c>
      <c r="E719" s="166"/>
      <c r="F719" s="167">
        <v>420</v>
      </c>
      <c r="G719" s="167">
        <v>420</v>
      </c>
      <c r="H719" s="157">
        <f t="shared" ref="H719:H782" si="22">+G719/F719*100</f>
        <v>100</v>
      </c>
      <c r="I719" s="427">
        <f t="shared" ref="I719:I782" si="23">F719-G719</f>
        <v>0</v>
      </c>
    </row>
    <row r="720" spans="1:9" x14ac:dyDescent="0.2">
      <c r="A720" s="163" t="s">
        <v>565</v>
      </c>
      <c r="B720" s="164">
        <v>4</v>
      </c>
      <c r="C720" s="164">
        <v>12</v>
      </c>
      <c r="D720" s="165">
        <v>200303100</v>
      </c>
      <c r="E720" s="166"/>
      <c r="F720" s="167">
        <v>420</v>
      </c>
      <c r="G720" s="167">
        <v>420</v>
      </c>
      <c r="H720" s="157">
        <f t="shared" si="22"/>
        <v>100</v>
      </c>
      <c r="I720" s="427">
        <f t="shared" si="23"/>
        <v>0</v>
      </c>
    </row>
    <row r="721" spans="1:9" x14ac:dyDescent="0.2">
      <c r="A721" s="163" t="s">
        <v>490</v>
      </c>
      <c r="B721" s="164">
        <v>4</v>
      </c>
      <c r="C721" s="164">
        <v>12</v>
      </c>
      <c r="D721" s="165">
        <v>200303100</v>
      </c>
      <c r="E721" s="166">
        <v>200</v>
      </c>
      <c r="F721" s="167">
        <v>420</v>
      </c>
      <c r="G721" s="167">
        <v>420</v>
      </c>
      <c r="H721" s="157">
        <f t="shared" si="22"/>
        <v>100</v>
      </c>
      <c r="I721" s="427">
        <f t="shared" si="23"/>
        <v>0</v>
      </c>
    </row>
    <row r="722" spans="1:9" ht="22.5" x14ac:dyDescent="0.2">
      <c r="A722" s="163" t="s">
        <v>706</v>
      </c>
      <c r="B722" s="164">
        <v>4</v>
      </c>
      <c r="C722" s="164">
        <v>12</v>
      </c>
      <c r="D722" s="165">
        <v>1600000000</v>
      </c>
      <c r="E722" s="166"/>
      <c r="F722" s="167">
        <v>273633.5</v>
      </c>
      <c r="G722" s="167">
        <v>273633</v>
      </c>
      <c r="H722" s="157">
        <f t="shared" si="22"/>
        <v>99.999817273835262</v>
      </c>
      <c r="I722" s="427">
        <f t="shared" si="23"/>
        <v>0.5</v>
      </c>
    </row>
    <row r="723" spans="1:9" x14ac:dyDescent="0.2">
      <c r="A723" s="163" t="s">
        <v>707</v>
      </c>
      <c r="B723" s="164">
        <v>4</v>
      </c>
      <c r="C723" s="164">
        <v>12</v>
      </c>
      <c r="D723" s="165">
        <v>1610000000</v>
      </c>
      <c r="E723" s="166"/>
      <c r="F723" s="167">
        <v>13633.5</v>
      </c>
      <c r="G723" s="167">
        <v>13633</v>
      </c>
      <c r="H723" s="157">
        <f t="shared" si="22"/>
        <v>99.996332563171592</v>
      </c>
      <c r="I723" s="427">
        <f t="shared" si="23"/>
        <v>0.5</v>
      </c>
    </row>
    <row r="724" spans="1:9" x14ac:dyDescent="0.2">
      <c r="A724" s="163" t="s">
        <v>1539</v>
      </c>
      <c r="B724" s="164">
        <v>4</v>
      </c>
      <c r="C724" s="164">
        <v>12</v>
      </c>
      <c r="D724" s="165">
        <v>1610100000</v>
      </c>
      <c r="E724" s="166"/>
      <c r="F724" s="167">
        <v>13214.8</v>
      </c>
      <c r="G724" s="167">
        <v>13214.8</v>
      </c>
      <c r="H724" s="157">
        <f t="shared" si="22"/>
        <v>100</v>
      </c>
      <c r="I724" s="427">
        <f t="shared" si="23"/>
        <v>0</v>
      </c>
    </row>
    <row r="725" spans="1:9" x14ac:dyDescent="0.2">
      <c r="A725" s="163" t="s">
        <v>1216</v>
      </c>
      <c r="B725" s="164">
        <v>4</v>
      </c>
      <c r="C725" s="164">
        <v>12</v>
      </c>
      <c r="D725" s="165">
        <v>1610100340</v>
      </c>
      <c r="E725" s="166"/>
      <c r="F725" s="167">
        <v>13214.8</v>
      </c>
      <c r="G725" s="167">
        <v>13214.8</v>
      </c>
      <c r="H725" s="157">
        <f t="shared" si="22"/>
        <v>100</v>
      </c>
      <c r="I725" s="427">
        <f t="shared" si="23"/>
        <v>0</v>
      </c>
    </row>
    <row r="726" spans="1:9" x14ac:dyDescent="0.2">
      <c r="A726" s="163" t="s">
        <v>490</v>
      </c>
      <c r="B726" s="164">
        <v>4</v>
      </c>
      <c r="C726" s="164">
        <v>12</v>
      </c>
      <c r="D726" s="165">
        <v>1610100340</v>
      </c>
      <c r="E726" s="166">
        <v>200</v>
      </c>
      <c r="F726" s="167">
        <v>13214.8</v>
      </c>
      <c r="G726" s="167">
        <v>13214.8</v>
      </c>
      <c r="H726" s="157">
        <f t="shared" si="22"/>
        <v>100</v>
      </c>
      <c r="I726" s="427">
        <f t="shared" si="23"/>
        <v>0</v>
      </c>
    </row>
    <row r="727" spans="1:9" ht="22.5" x14ac:dyDescent="0.2">
      <c r="A727" s="163" t="s">
        <v>1540</v>
      </c>
      <c r="B727" s="164">
        <v>4</v>
      </c>
      <c r="C727" s="164">
        <v>12</v>
      </c>
      <c r="D727" s="165">
        <v>1610200000</v>
      </c>
      <c r="E727" s="166"/>
      <c r="F727" s="167">
        <v>418.7</v>
      </c>
      <c r="G727" s="167">
        <v>418.2</v>
      </c>
      <c r="H727" s="157">
        <f t="shared" si="22"/>
        <v>99.880582756149977</v>
      </c>
      <c r="I727" s="427">
        <f t="shared" si="23"/>
        <v>0.5</v>
      </c>
    </row>
    <row r="728" spans="1:9" ht="22.5" x14ac:dyDescent="0.2">
      <c r="A728" s="163" t="s">
        <v>1541</v>
      </c>
      <c r="B728" s="164">
        <v>4</v>
      </c>
      <c r="C728" s="164">
        <v>12</v>
      </c>
      <c r="D728" s="165" t="s">
        <v>1542</v>
      </c>
      <c r="E728" s="166"/>
      <c r="F728" s="167">
        <v>418.7</v>
      </c>
      <c r="G728" s="167">
        <v>418.2</v>
      </c>
      <c r="H728" s="157">
        <f t="shared" si="22"/>
        <v>99.880582756149977</v>
      </c>
      <c r="I728" s="427">
        <f t="shared" si="23"/>
        <v>0.5</v>
      </c>
    </row>
    <row r="729" spans="1:9" x14ac:dyDescent="0.2">
      <c r="A729" s="163" t="s">
        <v>651</v>
      </c>
      <c r="B729" s="164">
        <v>4</v>
      </c>
      <c r="C729" s="164">
        <v>12</v>
      </c>
      <c r="D729" s="165" t="s">
        <v>1542</v>
      </c>
      <c r="E729" s="166">
        <v>400</v>
      </c>
      <c r="F729" s="167">
        <v>418.7</v>
      </c>
      <c r="G729" s="167">
        <v>418.2</v>
      </c>
      <c r="H729" s="157">
        <f t="shared" si="22"/>
        <v>99.880582756149977</v>
      </c>
      <c r="I729" s="427">
        <f t="shared" si="23"/>
        <v>0.5</v>
      </c>
    </row>
    <row r="730" spans="1:9" ht="22.5" x14ac:dyDescent="0.2">
      <c r="A730" s="163" t="s">
        <v>1217</v>
      </c>
      <c r="B730" s="164">
        <v>4</v>
      </c>
      <c r="C730" s="164">
        <v>12</v>
      </c>
      <c r="D730" s="165">
        <v>1620000000</v>
      </c>
      <c r="E730" s="166"/>
      <c r="F730" s="167">
        <v>260000</v>
      </c>
      <c r="G730" s="167">
        <v>260000</v>
      </c>
      <c r="H730" s="157">
        <f t="shared" si="22"/>
        <v>100</v>
      </c>
      <c r="I730" s="427">
        <f t="shared" si="23"/>
        <v>0</v>
      </c>
    </row>
    <row r="731" spans="1:9" x14ac:dyDescent="0.2">
      <c r="A731" s="163" t="s">
        <v>1543</v>
      </c>
      <c r="B731" s="164">
        <v>4</v>
      </c>
      <c r="C731" s="164">
        <v>12</v>
      </c>
      <c r="D731" s="165" t="s">
        <v>1544</v>
      </c>
      <c r="E731" s="166"/>
      <c r="F731" s="167">
        <v>60000</v>
      </c>
      <c r="G731" s="167">
        <v>60000</v>
      </c>
      <c r="H731" s="157">
        <f t="shared" si="22"/>
        <v>100</v>
      </c>
      <c r="I731" s="427">
        <f t="shared" si="23"/>
        <v>0</v>
      </c>
    </row>
    <row r="732" spans="1:9" x14ac:dyDescent="0.2">
      <c r="A732" s="163" t="s">
        <v>494</v>
      </c>
      <c r="B732" s="164">
        <v>4</v>
      </c>
      <c r="C732" s="164">
        <v>12</v>
      </c>
      <c r="D732" s="165" t="s">
        <v>1544</v>
      </c>
      <c r="E732" s="166">
        <v>800</v>
      </c>
      <c r="F732" s="167">
        <v>60000</v>
      </c>
      <c r="G732" s="167">
        <v>60000</v>
      </c>
      <c r="H732" s="157">
        <f t="shared" si="22"/>
        <v>100</v>
      </c>
      <c r="I732" s="427">
        <f t="shared" si="23"/>
        <v>0</v>
      </c>
    </row>
    <row r="733" spans="1:9" x14ac:dyDescent="0.2">
      <c r="A733" s="163" t="s">
        <v>1545</v>
      </c>
      <c r="B733" s="164">
        <v>4</v>
      </c>
      <c r="C733" s="164">
        <v>12</v>
      </c>
      <c r="D733" s="165" t="s">
        <v>1546</v>
      </c>
      <c r="E733" s="166"/>
      <c r="F733" s="167">
        <v>70000</v>
      </c>
      <c r="G733" s="167">
        <v>70000</v>
      </c>
      <c r="H733" s="157">
        <f t="shared" si="22"/>
        <v>100</v>
      </c>
      <c r="I733" s="427">
        <f t="shared" si="23"/>
        <v>0</v>
      </c>
    </row>
    <row r="734" spans="1:9" x14ac:dyDescent="0.2">
      <c r="A734" s="163" t="s">
        <v>494</v>
      </c>
      <c r="B734" s="164">
        <v>4</v>
      </c>
      <c r="C734" s="164">
        <v>12</v>
      </c>
      <c r="D734" s="165" t="s">
        <v>1546</v>
      </c>
      <c r="E734" s="166">
        <v>800</v>
      </c>
      <c r="F734" s="167">
        <v>70000</v>
      </c>
      <c r="G734" s="167">
        <v>70000</v>
      </c>
      <c r="H734" s="157">
        <f t="shared" si="22"/>
        <v>100</v>
      </c>
      <c r="I734" s="427">
        <f t="shared" si="23"/>
        <v>0</v>
      </c>
    </row>
    <row r="735" spans="1:9" x14ac:dyDescent="0.2">
      <c r="A735" s="163" t="s">
        <v>1547</v>
      </c>
      <c r="B735" s="164">
        <v>4</v>
      </c>
      <c r="C735" s="164">
        <v>12</v>
      </c>
      <c r="D735" s="165" t="s">
        <v>1548</v>
      </c>
      <c r="E735" s="166"/>
      <c r="F735" s="167">
        <v>130000</v>
      </c>
      <c r="G735" s="167">
        <v>130000</v>
      </c>
      <c r="H735" s="157">
        <f t="shared" si="22"/>
        <v>100</v>
      </c>
      <c r="I735" s="427">
        <f t="shared" si="23"/>
        <v>0</v>
      </c>
    </row>
    <row r="736" spans="1:9" x14ac:dyDescent="0.2">
      <c r="A736" s="163" t="s">
        <v>494</v>
      </c>
      <c r="B736" s="164">
        <v>4</v>
      </c>
      <c r="C736" s="164">
        <v>12</v>
      </c>
      <c r="D736" s="165" t="s">
        <v>1548</v>
      </c>
      <c r="E736" s="166">
        <v>800</v>
      </c>
      <c r="F736" s="167">
        <v>130000</v>
      </c>
      <c r="G736" s="167">
        <v>130000</v>
      </c>
      <c r="H736" s="157">
        <f t="shared" si="22"/>
        <v>100</v>
      </c>
      <c r="I736" s="427">
        <f t="shared" si="23"/>
        <v>0</v>
      </c>
    </row>
    <row r="737" spans="1:9" ht="22.5" x14ac:dyDescent="0.2">
      <c r="A737" s="163" t="s">
        <v>1490</v>
      </c>
      <c r="B737" s="164">
        <v>4</v>
      </c>
      <c r="C737" s="164">
        <v>12</v>
      </c>
      <c r="D737" s="165">
        <v>1900000000</v>
      </c>
      <c r="E737" s="166"/>
      <c r="F737" s="167">
        <v>13977.1</v>
      </c>
      <c r="G737" s="167">
        <v>13583.3</v>
      </c>
      <c r="H737" s="157">
        <f t="shared" si="22"/>
        <v>97.182534288228595</v>
      </c>
      <c r="I737" s="427">
        <f t="shared" si="23"/>
        <v>393.80000000000109</v>
      </c>
    </row>
    <row r="738" spans="1:9" x14ac:dyDescent="0.2">
      <c r="A738" s="163" t="s">
        <v>524</v>
      </c>
      <c r="B738" s="164">
        <v>4</v>
      </c>
      <c r="C738" s="164">
        <v>12</v>
      </c>
      <c r="D738" s="165">
        <v>1930000000</v>
      </c>
      <c r="E738" s="166"/>
      <c r="F738" s="167">
        <v>13977.1</v>
      </c>
      <c r="G738" s="167">
        <v>13583.3</v>
      </c>
      <c r="H738" s="157">
        <f t="shared" si="22"/>
        <v>97.182534288228595</v>
      </c>
      <c r="I738" s="427">
        <f t="shared" si="23"/>
        <v>393.80000000000109</v>
      </c>
    </row>
    <row r="739" spans="1:9" ht="22.5" x14ac:dyDescent="0.2">
      <c r="A739" s="163" t="s">
        <v>1549</v>
      </c>
      <c r="B739" s="164">
        <v>4</v>
      </c>
      <c r="C739" s="164">
        <v>12</v>
      </c>
      <c r="D739" s="165">
        <v>1930067090</v>
      </c>
      <c r="E739" s="166"/>
      <c r="F739" s="167">
        <v>2170.1</v>
      </c>
      <c r="G739" s="167">
        <v>2170.1</v>
      </c>
      <c r="H739" s="157">
        <f t="shared" si="22"/>
        <v>100</v>
      </c>
      <c r="I739" s="427">
        <f t="shared" si="23"/>
        <v>0</v>
      </c>
    </row>
    <row r="740" spans="1:9" x14ac:dyDescent="0.2">
      <c r="A740" s="163" t="s">
        <v>494</v>
      </c>
      <c r="B740" s="164">
        <v>4</v>
      </c>
      <c r="C740" s="164">
        <v>12</v>
      </c>
      <c r="D740" s="165">
        <v>1930067090</v>
      </c>
      <c r="E740" s="166">
        <v>800</v>
      </c>
      <c r="F740" s="167">
        <v>2170.1</v>
      </c>
      <c r="G740" s="167">
        <v>2170.1</v>
      </c>
      <c r="H740" s="157">
        <f t="shared" si="22"/>
        <v>100</v>
      </c>
      <c r="I740" s="427">
        <f t="shared" si="23"/>
        <v>0</v>
      </c>
    </row>
    <row r="741" spans="1:9" x14ac:dyDescent="0.2">
      <c r="A741" s="163" t="s">
        <v>590</v>
      </c>
      <c r="B741" s="164">
        <v>4</v>
      </c>
      <c r="C741" s="164">
        <v>12</v>
      </c>
      <c r="D741" s="165">
        <v>1930100000</v>
      </c>
      <c r="E741" s="166"/>
      <c r="F741" s="167">
        <v>6500</v>
      </c>
      <c r="G741" s="167">
        <v>6496.2</v>
      </c>
      <c r="H741" s="157">
        <f t="shared" si="22"/>
        <v>99.941538461538457</v>
      </c>
      <c r="I741" s="427">
        <f t="shared" si="23"/>
        <v>3.8000000000001819</v>
      </c>
    </row>
    <row r="742" spans="1:9" ht="22.5" x14ac:dyDescent="0.2">
      <c r="A742" s="163" t="s">
        <v>708</v>
      </c>
      <c r="B742" s="164">
        <v>4</v>
      </c>
      <c r="C742" s="164">
        <v>12</v>
      </c>
      <c r="D742" s="165">
        <v>1930167080</v>
      </c>
      <c r="E742" s="166"/>
      <c r="F742" s="167">
        <v>6500</v>
      </c>
      <c r="G742" s="167">
        <v>6496.2</v>
      </c>
      <c r="H742" s="157">
        <f t="shared" si="22"/>
        <v>99.941538461538457</v>
      </c>
      <c r="I742" s="427">
        <f t="shared" si="23"/>
        <v>3.8000000000001819</v>
      </c>
    </row>
    <row r="743" spans="1:9" ht="22.5" x14ac:dyDescent="0.2">
      <c r="A743" s="163" t="s">
        <v>507</v>
      </c>
      <c r="B743" s="164">
        <v>4</v>
      </c>
      <c r="C743" s="164">
        <v>12</v>
      </c>
      <c r="D743" s="165">
        <v>1930167080</v>
      </c>
      <c r="E743" s="166">
        <v>600</v>
      </c>
      <c r="F743" s="167">
        <v>6500</v>
      </c>
      <c r="G743" s="167">
        <v>6496.2</v>
      </c>
      <c r="H743" s="157">
        <f t="shared" si="22"/>
        <v>99.941538461538457</v>
      </c>
      <c r="I743" s="427">
        <f t="shared" si="23"/>
        <v>3.8000000000001819</v>
      </c>
    </row>
    <row r="744" spans="1:9" x14ac:dyDescent="0.2">
      <c r="A744" s="163" t="s">
        <v>709</v>
      </c>
      <c r="B744" s="164">
        <v>4</v>
      </c>
      <c r="C744" s="164">
        <v>12</v>
      </c>
      <c r="D744" s="165">
        <v>1930400000</v>
      </c>
      <c r="E744" s="166"/>
      <c r="F744" s="167">
        <v>5307</v>
      </c>
      <c r="G744" s="167">
        <v>4917</v>
      </c>
      <c r="H744" s="157">
        <f t="shared" si="22"/>
        <v>92.651215375918596</v>
      </c>
      <c r="I744" s="427">
        <f t="shared" si="23"/>
        <v>390</v>
      </c>
    </row>
    <row r="745" spans="1:9" x14ac:dyDescent="0.2">
      <c r="A745" s="163" t="s">
        <v>710</v>
      </c>
      <c r="B745" s="164">
        <v>4</v>
      </c>
      <c r="C745" s="164">
        <v>12</v>
      </c>
      <c r="D745" s="165">
        <v>1930440670</v>
      </c>
      <c r="E745" s="166"/>
      <c r="F745" s="167">
        <v>5307</v>
      </c>
      <c r="G745" s="167">
        <v>4917</v>
      </c>
      <c r="H745" s="157">
        <f t="shared" si="22"/>
        <v>92.651215375918596</v>
      </c>
      <c r="I745" s="427">
        <f t="shared" si="23"/>
        <v>390</v>
      </c>
    </row>
    <row r="746" spans="1:9" ht="22.5" x14ac:dyDescent="0.2">
      <c r="A746" s="163" t="s">
        <v>507</v>
      </c>
      <c r="B746" s="164">
        <v>4</v>
      </c>
      <c r="C746" s="164">
        <v>12</v>
      </c>
      <c r="D746" s="165">
        <v>1930440670</v>
      </c>
      <c r="E746" s="166">
        <v>600</v>
      </c>
      <c r="F746" s="167">
        <v>5307</v>
      </c>
      <c r="G746" s="167">
        <v>4917</v>
      </c>
      <c r="H746" s="157">
        <f t="shared" si="22"/>
        <v>92.651215375918596</v>
      </c>
      <c r="I746" s="427">
        <f t="shared" si="23"/>
        <v>390</v>
      </c>
    </row>
    <row r="747" spans="1:9" ht="22.5" x14ac:dyDescent="0.2">
      <c r="A747" s="163" t="s">
        <v>1218</v>
      </c>
      <c r="B747" s="164">
        <v>4</v>
      </c>
      <c r="C747" s="164">
        <v>12</v>
      </c>
      <c r="D747" s="165">
        <v>2000000000</v>
      </c>
      <c r="E747" s="166"/>
      <c r="F747" s="167">
        <v>930.2</v>
      </c>
      <c r="G747" s="167">
        <v>920.5</v>
      </c>
      <c r="H747" s="157">
        <f t="shared" si="22"/>
        <v>98.957213502472584</v>
      </c>
      <c r="I747" s="427">
        <f t="shared" si="23"/>
        <v>9.7000000000000455</v>
      </c>
    </row>
    <row r="748" spans="1:9" ht="22.5" x14ac:dyDescent="0.2">
      <c r="A748" s="163" t="s">
        <v>712</v>
      </c>
      <c r="B748" s="164">
        <v>4</v>
      </c>
      <c r="C748" s="164">
        <v>12</v>
      </c>
      <c r="D748" s="165">
        <v>2010000000</v>
      </c>
      <c r="E748" s="166"/>
      <c r="F748" s="167">
        <v>930.2</v>
      </c>
      <c r="G748" s="167">
        <v>920.5</v>
      </c>
      <c r="H748" s="157">
        <f t="shared" si="22"/>
        <v>98.957213502472584</v>
      </c>
      <c r="I748" s="427">
        <f t="shared" si="23"/>
        <v>9.7000000000000455</v>
      </c>
    </row>
    <row r="749" spans="1:9" ht="22.5" x14ac:dyDescent="0.2">
      <c r="A749" s="163" t="s">
        <v>1219</v>
      </c>
      <c r="B749" s="164">
        <v>4</v>
      </c>
      <c r="C749" s="164">
        <v>12</v>
      </c>
      <c r="D749" s="165">
        <v>2010002020</v>
      </c>
      <c r="E749" s="166"/>
      <c r="F749" s="167">
        <v>930.2</v>
      </c>
      <c r="G749" s="167">
        <v>920.5</v>
      </c>
      <c r="H749" s="157">
        <f t="shared" si="22"/>
        <v>98.957213502472584</v>
      </c>
      <c r="I749" s="427">
        <f t="shared" si="23"/>
        <v>9.7000000000000455</v>
      </c>
    </row>
    <row r="750" spans="1:9" x14ac:dyDescent="0.2">
      <c r="A750" s="163" t="s">
        <v>490</v>
      </c>
      <c r="B750" s="164">
        <v>4</v>
      </c>
      <c r="C750" s="164">
        <v>12</v>
      </c>
      <c r="D750" s="165">
        <v>2010002020</v>
      </c>
      <c r="E750" s="166">
        <v>200</v>
      </c>
      <c r="F750" s="167">
        <v>930.2</v>
      </c>
      <c r="G750" s="167">
        <v>920.5</v>
      </c>
      <c r="H750" s="157">
        <f t="shared" si="22"/>
        <v>98.957213502472584</v>
      </c>
      <c r="I750" s="427">
        <f t="shared" si="23"/>
        <v>9.7000000000000455</v>
      </c>
    </row>
    <row r="751" spans="1:9" ht="22.5" x14ac:dyDescent="0.2">
      <c r="A751" s="163" t="s">
        <v>1220</v>
      </c>
      <c r="B751" s="164">
        <v>4</v>
      </c>
      <c r="C751" s="164">
        <v>12</v>
      </c>
      <c r="D751" s="165">
        <v>2600000000</v>
      </c>
      <c r="E751" s="166"/>
      <c r="F751" s="167">
        <v>11329.2</v>
      </c>
      <c r="G751" s="167">
        <v>11167.1</v>
      </c>
      <c r="H751" s="157">
        <f t="shared" si="22"/>
        <v>98.569184055361362</v>
      </c>
      <c r="I751" s="427">
        <f t="shared" si="23"/>
        <v>162.10000000000036</v>
      </c>
    </row>
    <row r="752" spans="1:9" ht="22.5" x14ac:dyDescent="0.2">
      <c r="A752" s="163" t="s">
        <v>716</v>
      </c>
      <c r="B752" s="164">
        <v>4</v>
      </c>
      <c r="C752" s="164">
        <v>12</v>
      </c>
      <c r="D752" s="165">
        <v>2600200000</v>
      </c>
      <c r="E752" s="166"/>
      <c r="F752" s="167">
        <v>11329.2</v>
      </c>
      <c r="G752" s="167">
        <v>11167.1</v>
      </c>
      <c r="H752" s="157">
        <f t="shared" si="22"/>
        <v>98.569184055361362</v>
      </c>
      <c r="I752" s="427">
        <f t="shared" si="23"/>
        <v>162.10000000000036</v>
      </c>
    </row>
    <row r="753" spans="1:9" ht="33.75" x14ac:dyDescent="0.2">
      <c r="A753" s="163" t="s">
        <v>717</v>
      </c>
      <c r="B753" s="164">
        <v>4</v>
      </c>
      <c r="C753" s="164">
        <v>12</v>
      </c>
      <c r="D753" s="165">
        <v>2600242603</v>
      </c>
      <c r="E753" s="166"/>
      <c r="F753" s="167">
        <v>11329.2</v>
      </c>
      <c r="G753" s="167">
        <v>11167.1</v>
      </c>
      <c r="H753" s="157">
        <f t="shared" si="22"/>
        <v>98.569184055361362</v>
      </c>
      <c r="I753" s="427">
        <f t="shared" si="23"/>
        <v>162.10000000000036</v>
      </c>
    </row>
    <row r="754" spans="1:9" ht="22.5" x14ac:dyDescent="0.2">
      <c r="A754" s="163" t="s">
        <v>507</v>
      </c>
      <c r="B754" s="164">
        <v>4</v>
      </c>
      <c r="C754" s="164">
        <v>12</v>
      </c>
      <c r="D754" s="165">
        <v>2600242603</v>
      </c>
      <c r="E754" s="166">
        <v>600</v>
      </c>
      <c r="F754" s="167">
        <v>11329.2</v>
      </c>
      <c r="G754" s="167">
        <v>11167.1</v>
      </c>
      <c r="H754" s="157">
        <f t="shared" si="22"/>
        <v>98.569184055361362</v>
      </c>
      <c r="I754" s="427">
        <f t="shared" si="23"/>
        <v>162.10000000000036</v>
      </c>
    </row>
    <row r="755" spans="1:9" ht="22.5" x14ac:dyDescent="0.2">
      <c r="A755" s="163" t="s">
        <v>1550</v>
      </c>
      <c r="B755" s="164">
        <v>4</v>
      </c>
      <c r="C755" s="164">
        <v>12</v>
      </c>
      <c r="D755" s="165">
        <v>3400000000</v>
      </c>
      <c r="E755" s="166"/>
      <c r="F755" s="167">
        <v>228648</v>
      </c>
      <c r="G755" s="167">
        <v>228648</v>
      </c>
      <c r="H755" s="157">
        <f t="shared" si="22"/>
        <v>100</v>
      </c>
      <c r="I755" s="427">
        <f t="shared" si="23"/>
        <v>0</v>
      </c>
    </row>
    <row r="756" spans="1:9" x14ac:dyDescent="0.2">
      <c r="A756" s="163" t="s">
        <v>1221</v>
      </c>
      <c r="B756" s="164">
        <v>4</v>
      </c>
      <c r="C756" s="164">
        <v>12</v>
      </c>
      <c r="D756" s="165">
        <v>3400060090</v>
      </c>
      <c r="E756" s="166"/>
      <c r="F756" s="167">
        <v>6238</v>
      </c>
      <c r="G756" s="167">
        <v>6238</v>
      </c>
      <c r="H756" s="157">
        <f t="shared" si="22"/>
        <v>100</v>
      </c>
      <c r="I756" s="427">
        <f t="shared" si="23"/>
        <v>0</v>
      </c>
    </row>
    <row r="757" spans="1:9" ht="22.5" x14ac:dyDescent="0.2">
      <c r="A757" s="163" t="s">
        <v>507</v>
      </c>
      <c r="B757" s="164">
        <v>4</v>
      </c>
      <c r="C757" s="164">
        <v>12</v>
      </c>
      <c r="D757" s="165">
        <v>3400060090</v>
      </c>
      <c r="E757" s="166">
        <v>600</v>
      </c>
      <c r="F757" s="167">
        <v>6238</v>
      </c>
      <c r="G757" s="167">
        <v>6238</v>
      </c>
      <c r="H757" s="157">
        <f t="shared" si="22"/>
        <v>100</v>
      </c>
      <c r="I757" s="427">
        <f t="shared" si="23"/>
        <v>0</v>
      </c>
    </row>
    <row r="758" spans="1:9" ht="22.5" x14ac:dyDescent="0.2">
      <c r="A758" s="163" t="s">
        <v>1551</v>
      </c>
      <c r="B758" s="164">
        <v>4</v>
      </c>
      <c r="C758" s="164">
        <v>12</v>
      </c>
      <c r="D758" s="165" t="s">
        <v>1552</v>
      </c>
      <c r="E758" s="166"/>
      <c r="F758" s="167">
        <v>70000</v>
      </c>
      <c r="G758" s="167">
        <v>70000</v>
      </c>
      <c r="H758" s="157">
        <f t="shared" si="22"/>
        <v>100</v>
      </c>
      <c r="I758" s="427">
        <f t="shared" si="23"/>
        <v>0</v>
      </c>
    </row>
    <row r="759" spans="1:9" ht="22.5" x14ac:dyDescent="0.2">
      <c r="A759" s="163" t="s">
        <v>507</v>
      </c>
      <c r="B759" s="164">
        <v>4</v>
      </c>
      <c r="C759" s="164">
        <v>12</v>
      </c>
      <c r="D759" s="165" t="s">
        <v>1552</v>
      </c>
      <c r="E759" s="166">
        <v>600</v>
      </c>
      <c r="F759" s="167">
        <v>70000</v>
      </c>
      <c r="G759" s="167">
        <v>70000</v>
      </c>
      <c r="H759" s="157">
        <f t="shared" si="22"/>
        <v>100</v>
      </c>
      <c r="I759" s="427">
        <f t="shared" si="23"/>
        <v>0</v>
      </c>
    </row>
    <row r="760" spans="1:9" x14ac:dyDescent="0.2">
      <c r="A760" s="163" t="s">
        <v>1222</v>
      </c>
      <c r="B760" s="164">
        <v>4</v>
      </c>
      <c r="C760" s="164">
        <v>12</v>
      </c>
      <c r="D760" s="165">
        <v>3400065100</v>
      </c>
      <c r="E760" s="166"/>
      <c r="F760" s="167">
        <v>10410</v>
      </c>
      <c r="G760" s="167">
        <v>10410</v>
      </c>
      <c r="H760" s="157">
        <f t="shared" si="22"/>
        <v>100</v>
      </c>
      <c r="I760" s="427">
        <f t="shared" si="23"/>
        <v>0</v>
      </c>
    </row>
    <row r="761" spans="1:9" x14ac:dyDescent="0.2">
      <c r="A761" s="163" t="s">
        <v>494</v>
      </c>
      <c r="B761" s="164">
        <v>4</v>
      </c>
      <c r="C761" s="164">
        <v>12</v>
      </c>
      <c r="D761" s="165">
        <v>3400065100</v>
      </c>
      <c r="E761" s="166">
        <v>800</v>
      </c>
      <c r="F761" s="167">
        <v>10410</v>
      </c>
      <c r="G761" s="167">
        <v>10410</v>
      </c>
      <c r="H761" s="157">
        <f t="shared" si="22"/>
        <v>100</v>
      </c>
      <c r="I761" s="427">
        <f t="shared" si="23"/>
        <v>0</v>
      </c>
    </row>
    <row r="762" spans="1:9" ht="33.75" x14ac:dyDescent="0.2">
      <c r="A762" s="163" t="s">
        <v>1553</v>
      </c>
      <c r="B762" s="164">
        <v>4</v>
      </c>
      <c r="C762" s="164">
        <v>12</v>
      </c>
      <c r="D762" s="165" t="s">
        <v>1554</v>
      </c>
      <c r="E762" s="166"/>
      <c r="F762" s="167">
        <v>142000</v>
      </c>
      <c r="G762" s="167">
        <v>142000</v>
      </c>
      <c r="H762" s="157">
        <f t="shared" si="22"/>
        <v>100</v>
      </c>
      <c r="I762" s="427">
        <f t="shared" si="23"/>
        <v>0</v>
      </c>
    </row>
    <row r="763" spans="1:9" x14ac:dyDescent="0.2">
      <c r="A763" s="163" t="s">
        <v>494</v>
      </c>
      <c r="B763" s="164">
        <v>4</v>
      </c>
      <c r="C763" s="164">
        <v>12</v>
      </c>
      <c r="D763" s="165" t="s">
        <v>1554</v>
      </c>
      <c r="E763" s="166">
        <v>800</v>
      </c>
      <c r="F763" s="167">
        <v>142000</v>
      </c>
      <c r="G763" s="167">
        <v>142000</v>
      </c>
      <c r="H763" s="157">
        <f t="shared" si="22"/>
        <v>100</v>
      </c>
      <c r="I763" s="427">
        <f t="shared" si="23"/>
        <v>0</v>
      </c>
    </row>
    <row r="764" spans="1:9" ht="22.5" x14ac:dyDescent="0.2">
      <c r="A764" s="163" t="s">
        <v>1223</v>
      </c>
      <c r="B764" s="164">
        <v>4</v>
      </c>
      <c r="C764" s="164">
        <v>12</v>
      </c>
      <c r="D764" s="165">
        <v>3500000000</v>
      </c>
      <c r="E764" s="166"/>
      <c r="F764" s="167">
        <v>65536.2</v>
      </c>
      <c r="G764" s="167">
        <v>64962.8</v>
      </c>
      <c r="H764" s="157">
        <f t="shared" si="22"/>
        <v>99.125063705249929</v>
      </c>
      <c r="I764" s="427">
        <f t="shared" si="23"/>
        <v>573.39999999999418</v>
      </c>
    </row>
    <row r="765" spans="1:9" x14ac:dyDescent="0.2">
      <c r="A765" s="163" t="s">
        <v>1555</v>
      </c>
      <c r="B765" s="164">
        <v>4</v>
      </c>
      <c r="C765" s="164">
        <v>12</v>
      </c>
      <c r="D765" s="165">
        <v>3510000000</v>
      </c>
      <c r="E765" s="166"/>
      <c r="F765" s="167">
        <v>20025.900000000001</v>
      </c>
      <c r="G765" s="167">
        <v>20025.900000000001</v>
      </c>
      <c r="H765" s="157">
        <f t="shared" si="22"/>
        <v>100</v>
      </c>
      <c r="I765" s="427">
        <f t="shared" si="23"/>
        <v>0</v>
      </c>
    </row>
    <row r="766" spans="1:9" x14ac:dyDescent="0.2">
      <c r="A766" s="163" t="s">
        <v>711</v>
      </c>
      <c r="B766" s="164">
        <v>4</v>
      </c>
      <c r="C766" s="164">
        <v>12</v>
      </c>
      <c r="D766" s="165">
        <v>3510100000</v>
      </c>
      <c r="E766" s="166"/>
      <c r="F766" s="167">
        <v>20025.900000000001</v>
      </c>
      <c r="G766" s="167">
        <v>20025.900000000001</v>
      </c>
      <c r="H766" s="157">
        <f t="shared" si="22"/>
        <v>100</v>
      </c>
      <c r="I766" s="427">
        <f t="shared" si="23"/>
        <v>0</v>
      </c>
    </row>
    <row r="767" spans="1:9" ht="45" x14ac:dyDescent="0.2">
      <c r="A767" s="163" t="s">
        <v>1556</v>
      </c>
      <c r="B767" s="164">
        <v>4</v>
      </c>
      <c r="C767" s="164">
        <v>12</v>
      </c>
      <c r="D767" s="165">
        <v>3510165220</v>
      </c>
      <c r="E767" s="166"/>
      <c r="F767" s="167">
        <v>20025.900000000001</v>
      </c>
      <c r="G767" s="167">
        <v>20025.900000000001</v>
      </c>
      <c r="H767" s="157">
        <f t="shared" si="22"/>
        <v>100</v>
      </c>
      <c r="I767" s="427">
        <f t="shared" si="23"/>
        <v>0</v>
      </c>
    </row>
    <row r="768" spans="1:9" ht="22.5" x14ac:dyDescent="0.2">
      <c r="A768" s="163" t="s">
        <v>507</v>
      </c>
      <c r="B768" s="164">
        <v>4</v>
      </c>
      <c r="C768" s="164">
        <v>12</v>
      </c>
      <c r="D768" s="165">
        <v>3510165220</v>
      </c>
      <c r="E768" s="166">
        <v>600</v>
      </c>
      <c r="F768" s="167">
        <v>20025.900000000001</v>
      </c>
      <c r="G768" s="167">
        <v>20025.900000000001</v>
      </c>
      <c r="H768" s="157">
        <f t="shared" si="22"/>
        <v>100</v>
      </c>
      <c r="I768" s="427">
        <f t="shared" si="23"/>
        <v>0</v>
      </c>
    </row>
    <row r="769" spans="1:9" ht="33.75" x14ac:dyDescent="0.2">
      <c r="A769" s="163" t="s">
        <v>1224</v>
      </c>
      <c r="B769" s="164">
        <v>4</v>
      </c>
      <c r="C769" s="164">
        <v>12</v>
      </c>
      <c r="D769" s="165">
        <v>3520000000</v>
      </c>
      <c r="E769" s="166"/>
      <c r="F769" s="167">
        <v>42510.3</v>
      </c>
      <c r="G769" s="167">
        <v>41936.9</v>
      </c>
      <c r="H769" s="157">
        <f t="shared" si="22"/>
        <v>98.651150427072963</v>
      </c>
      <c r="I769" s="427">
        <f t="shared" si="23"/>
        <v>573.40000000000146</v>
      </c>
    </row>
    <row r="770" spans="1:9" ht="22.5" x14ac:dyDescent="0.2">
      <c r="A770" s="163" t="s">
        <v>713</v>
      </c>
      <c r="B770" s="164">
        <v>4</v>
      </c>
      <c r="C770" s="164">
        <v>12</v>
      </c>
      <c r="D770" s="165" t="s">
        <v>1225</v>
      </c>
      <c r="E770" s="166"/>
      <c r="F770" s="167">
        <v>4889</v>
      </c>
      <c r="G770" s="167">
        <v>4889</v>
      </c>
      <c r="H770" s="157">
        <f t="shared" si="22"/>
        <v>100</v>
      </c>
      <c r="I770" s="427">
        <f t="shared" si="23"/>
        <v>0</v>
      </c>
    </row>
    <row r="771" spans="1:9" ht="22.5" x14ac:dyDescent="0.2">
      <c r="A771" s="163" t="s">
        <v>714</v>
      </c>
      <c r="B771" s="164">
        <v>4</v>
      </c>
      <c r="C771" s="164">
        <v>12</v>
      </c>
      <c r="D771" s="165" t="s">
        <v>1226</v>
      </c>
      <c r="E771" s="166"/>
      <c r="F771" s="167">
        <v>4889</v>
      </c>
      <c r="G771" s="167">
        <v>4889</v>
      </c>
      <c r="H771" s="157">
        <f t="shared" si="22"/>
        <v>100</v>
      </c>
      <c r="I771" s="427">
        <f t="shared" si="23"/>
        <v>0</v>
      </c>
    </row>
    <row r="772" spans="1:9" ht="22.5" x14ac:dyDescent="0.2">
      <c r="A772" s="163" t="s">
        <v>507</v>
      </c>
      <c r="B772" s="164">
        <v>4</v>
      </c>
      <c r="C772" s="164">
        <v>12</v>
      </c>
      <c r="D772" s="165" t="s">
        <v>1226</v>
      </c>
      <c r="E772" s="166">
        <v>600</v>
      </c>
      <c r="F772" s="167">
        <v>4889</v>
      </c>
      <c r="G772" s="167">
        <v>4889</v>
      </c>
      <c r="H772" s="157">
        <f t="shared" si="22"/>
        <v>100</v>
      </c>
      <c r="I772" s="427">
        <f t="shared" si="23"/>
        <v>0</v>
      </c>
    </row>
    <row r="773" spans="1:9" x14ac:dyDescent="0.2">
      <c r="A773" s="163" t="s">
        <v>715</v>
      </c>
      <c r="B773" s="164">
        <v>4</v>
      </c>
      <c r="C773" s="164">
        <v>12</v>
      </c>
      <c r="D773" s="165" t="s">
        <v>1227</v>
      </c>
      <c r="E773" s="166"/>
      <c r="F773" s="167">
        <v>14171.7</v>
      </c>
      <c r="G773" s="167">
        <v>13598.3</v>
      </c>
      <c r="H773" s="157">
        <f t="shared" si="22"/>
        <v>95.953908140872286</v>
      </c>
      <c r="I773" s="427">
        <f t="shared" si="23"/>
        <v>573.40000000000146</v>
      </c>
    </row>
    <row r="774" spans="1:9" ht="22.5" x14ac:dyDescent="0.2">
      <c r="A774" s="163" t="s">
        <v>714</v>
      </c>
      <c r="B774" s="164">
        <v>4</v>
      </c>
      <c r="C774" s="164">
        <v>12</v>
      </c>
      <c r="D774" s="165" t="s">
        <v>1228</v>
      </c>
      <c r="E774" s="166"/>
      <c r="F774" s="167">
        <v>14171.7</v>
      </c>
      <c r="G774" s="167">
        <v>13598.3</v>
      </c>
      <c r="H774" s="157">
        <f t="shared" si="22"/>
        <v>95.953908140872286</v>
      </c>
      <c r="I774" s="427">
        <f t="shared" si="23"/>
        <v>573.40000000000146</v>
      </c>
    </row>
    <row r="775" spans="1:9" ht="22.5" x14ac:dyDescent="0.2">
      <c r="A775" s="163" t="s">
        <v>507</v>
      </c>
      <c r="B775" s="164">
        <v>4</v>
      </c>
      <c r="C775" s="164">
        <v>12</v>
      </c>
      <c r="D775" s="165" t="s">
        <v>1228</v>
      </c>
      <c r="E775" s="166">
        <v>600</v>
      </c>
      <c r="F775" s="167">
        <v>9633.4</v>
      </c>
      <c r="G775" s="167">
        <v>9633.4</v>
      </c>
      <c r="H775" s="157">
        <f t="shared" si="22"/>
        <v>100</v>
      </c>
      <c r="I775" s="427">
        <f t="shared" si="23"/>
        <v>0</v>
      </c>
    </row>
    <row r="776" spans="1:9" x14ac:dyDescent="0.2">
      <c r="A776" s="163" t="s">
        <v>494</v>
      </c>
      <c r="B776" s="164">
        <v>4</v>
      </c>
      <c r="C776" s="164">
        <v>12</v>
      </c>
      <c r="D776" s="165" t="s">
        <v>1228</v>
      </c>
      <c r="E776" s="166">
        <v>800</v>
      </c>
      <c r="F776" s="167">
        <v>4538.3</v>
      </c>
      <c r="G776" s="167">
        <v>3964.9</v>
      </c>
      <c r="H776" s="157">
        <f t="shared" si="22"/>
        <v>87.365313002666198</v>
      </c>
      <c r="I776" s="427">
        <f t="shared" si="23"/>
        <v>573.40000000000009</v>
      </c>
    </row>
    <row r="777" spans="1:9" x14ac:dyDescent="0.2">
      <c r="A777" s="163" t="s">
        <v>614</v>
      </c>
      <c r="B777" s="164">
        <v>4</v>
      </c>
      <c r="C777" s="164">
        <v>12</v>
      </c>
      <c r="D777" s="165" t="s">
        <v>1229</v>
      </c>
      <c r="E777" s="166"/>
      <c r="F777" s="167">
        <v>23449.599999999999</v>
      </c>
      <c r="G777" s="167">
        <v>23449.599999999999</v>
      </c>
      <c r="H777" s="157">
        <f t="shared" si="22"/>
        <v>100</v>
      </c>
      <c r="I777" s="427">
        <f t="shared" si="23"/>
        <v>0</v>
      </c>
    </row>
    <row r="778" spans="1:9" ht="22.5" x14ac:dyDescent="0.2">
      <c r="A778" s="163" t="s">
        <v>714</v>
      </c>
      <c r="B778" s="164">
        <v>4</v>
      </c>
      <c r="C778" s="164">
        <v>12</v>
      </c>
      <c r="D778" s="165" t="s">
        <v>1230</v>
      </c>
      <c r="E778" s="166"/>
      <c r="F778" s="167">
        <v>23449.599999999999</v>
      </c>
      <c r="G778" s="167">
        <v>23449.599999999999</v>
      </c>
      <c r="H778" s="157">
        <f t="shared" si="22"/>
        <v>100</v>
      </c>
      <c r="I778" s="427">
        <f t="shared" si="23"/>
        <v>0</v>
      </c>
    </row>
    <row r="779" spans="1:9" ht="22.5" x14ac:dyDescent="0.2">
      <c r="A779" s="163" t="s">
        <v>507</v>
      </c>
      <c r="B779" s="164">
        <v>4</v>
      </c>
      <c r="C779" s="164">
        <v>12</v>
      </c>
      <c r="D779" s="165" t="s">
        <v>1230</v>
      </c>
      <c r="E779" s="166">
        <v>600</v>
      </c>
      <c r="F779" s="167">
        <v>23449.599999999999</v>
      </c>
      <c r="G779" s="167">
        <v>23449.599999999999</v>
      </c>
      <c r="H779" s="157">
        <f t="shared" si="22"/>
        <v>100</v>
      </c>
      <c r="I779" s="427">
        <f t="shared" si="23"/>
        <v>0</v>
      </c>
    </row>
    <row r="780" spans="1:9" ht="22.5" x14ac:dyDescent="0.2">
      <c r="A780" s="163" t="s">
        <v>1231</v>
      </c>
      <c r="B780" s="164">
        <v>4</v>
      </c>
      <c r="C780" s="164">
        <v>12</v>
      </c>
      <c r="D780" s="165">
        <v>3530000000</v>
      </c>
      <c r="E780" s="166"/>
      <c r="F780" s="167">
        <v>3000</v>
      </c>
      <c r="G780" s="167">
        <v>3000</v>
      </c>
      <c r="H780" s="157">
        <f t="shared" si="22"/>
        <v>100</v>
      </c>
      <c r="I780" s="427">
        <f t="shared" si="23"/>
        <v>0</v>
      </c>
    </row>
    <row r="781" spans="1:9" x14ac:dyDescent="0.2">
      <c r="A781" s="163" t="s">
        <v>1232</v>
      </c>
      <c r="B781" s="164">
        <v>4</v>
      </c>
      <c r="C781" s="164">
        <v>12</v>
      </c>
      <c r="D781" s="165" t="s">
        <v>1233</v>
      </c>
      <c r="E781" s="166"/>
      <c r="F781" s="167">
        <v>3000</v>
      </c>
      <c r="G781" s="167">
        <v>3000</v>
      </c>
      <c r="H781" s="157">
        <f t="shared" si="22"/>
        <v>100</v>
      </c>
      <c r="I781" s="427">
        <f t="shared" si="23"/>
        <v>0</v>
      </c>
    </row>
    <row r="782" spans="1:9" ht="22.5" x14ac:dyDescent="0.2">
      <c r="A782" s="163" t="s">
        <v>1557</v>
      </c>
      <c r="B782" s="164">
        <v>4</v>
      </c>
      <c r="C782" s="164">
        <v>12</v>
      </c>
      <c r="D782" s="165" t="s">
        <v>1558</v>
      </c>
      <c r="E782" s="166"/>
      <c r="F782" s="167">
        <v>3000</v>
      </c>
      <c r="G782" s="167">
        <v>3000</v>
      </c>
      <c r="H782" s="157">
        <f t="shared" si="22"/>
        <v>100</v>
      </c>
      <c r="I782" s="427">
        <f t="shared" si="23"/>
        <v>0</v>
      </c>
    </row>
    <row r="783" spans="1:9" ht="22.5" x14ac:dyDescent="0.2">
      <c r="A783" s="163" t="s">
        <v>507</v>
      </c>
      <c r="B783" s="164">
        <v>4</v>
      </c>
      <c r="C783" s="164">
        <v>12</v>
      </c>
      <c r="D783" s="165" t="s">
        <v>1558</v>
      </c>
      <c r="E783" s="166">
        <v>600</v>
      </c>
      <c r="F783" s="167">
        <v>3000</v>
      </c>
      <c r="G783" s="167">
        <v>3000</v>
      </c>
      <c r="H783" s="157">
        <f t="shared" ref="H783:H846" si="24">+G783/F783*100</f>
        <v>100</v>
      </c>
      <c r="I783" s="427">
        <f t="shared" ref="I783:I846" si="25">F783-G783</f>
        <v>0</v>
      </c>
    </row>
    <row r="784" spans="1:9" ht="22.5" x14ac:dyDescent="0.2">
      <c r="A784" s="163" t="s">
        <v>1559</v>
      </c>
      <c r="B784" s="164">
        <v>4</v>
      </c>
      <c r="C784" s="164">
        <v>12</v>
      </c>
      <c r="D784" s="165">
        <v>3600000000</v>
      </c>
      <c r="E784" s="166"/>
      <c r="F784" s="167">
        <v>360161.2</v>
      </c>
      <c r="G784" s="167">
        <v>359024</v>
      </c>
      <c r="H784" s="157">
        <f t="shared" si="24"/>
        <v>99.684252495826868</v>
      </c>
      <c r="I784" s="427">
        <f t="shared" si="25"/>
        <v>1137.2000000000116</v>
      </c>
    </row>
    <row r="785" spans="1:9" x14ac:dyDescent="0.2">
      <c r="A785" s="163" t="s">
        <v>1560</v>
      </c>
      <c r="B785" s="164">
        <v>4</v>
      </c>
      <c r="C785" s="164">
        <v>12</v>
      </c>
      <c r="D785" s="165">
        <v>3600045450</v>
      </c>
      <c r="E785" s="166"/>
      <c r="F785" s="167">
        <v>30483.9</v>
      </c>
      <c r="G785" s="167">
        <v>29951.200000000001</v>
      </c>
      <c r="H785" s="157">
        <f t="shared" si="24"/>
        <v>98.252520182785005</v>
      </c>
      <c r="I785" s="427">
        <f t="shared" si="25"/>
        <v>532.70000000000073</v>
      </c>
    </row>
    <row r="786" spans="1:9" ht="22.5" x14ac:dyDescent="0.2">
      <c r="A786" s="163" t="s">
        <v>507</v>
      </c>
      <c r="B786" s="164">
        <v>4</v>
      </c>
      <c r="C786" s="164">
        <v>12</v>
      </c>
      <c r="D786" s="165">
        <v>3600045450</v>
      </c>
      <c r="E786" s="166">
        <v>600</v>
      </c>
      <c r="F786" s="167">
        <v>30483.9</v>
      </c>
      <c r="G786" s="167">
        <v>29951.200000000001</v>
      </c>
      <c r="H786" s="157">
        <f t="shared" si="24"/>
        <v>98.252520182785005</v>
      </c>
      <c r="I786" s="427">
        <f t="shared" si="25"/>
        <v>532.70000000000073</v>
      </c>
    </row>
    <row r="787" spans="1:9" ht="22.5" x14ac:dyDescent="0.2">
      <c r="A787" s="163" t="s">
        <v>1561</v>
      </c>
      <c r="B787" s="164">
        <v>4</v>
      </c>
      <c r="C787" s="164">
        <v>12</v>
      </c>
      <c r="D787" s="165">
        <v>3600100000</v>
      </c>
      <c r="E787" s="166"/>
      <c r="F787" s="167">
        <v>285480</v>
      </c>
      <c r="G787" s="167">
        <v>285480</v>
      </c>
      <c r="H787" s="157">
        <f t="shared" si="24"/>
        <v>100</v>
      </c>
      <c r="I787" s="427">
        <f t="shared" si="25"/>
        <v>0</v>
      </c>
    </row>
    <row r="788" spans="1:9" ht="22.5" x14ac:dyDescent="0.2">
      <c r="A788" s="163" t="s">
        <v>1562</v>
      </c>
      <c r="B788" s="164">
        <v>4</v>
      </c>
      <c r="C788" s="164">
        <v>12</v>
      </c>
      <c r="D788" s="165" t="s">
        <v>1563</v>
      </c>
      <c r="E788" s="166"/>
      <c r="F788" s="167">
        <v>173960</v>
      </c>
      <c r="G788" s="167">
        <v>173960</v>
      </c>
      <c r="H788" s="157">
        <f t="shared" si="24"/>
        <v>100</v>
      </c>
      <c r="I788" s="427">
        <f t="shared" si="25"/>
        <v>0</v>
      </c>
    </row>
    <row r="789" spans="1:9" x14ac:dyDescent="0.2">
      <c r="A789" s="163" t="s">
        <v>494</v>
      </c>
      <c r="B789" s="164">
        <v>4</v>
      </c>
      <c r="C789" s="164">
        <v>12</v>
      </c>
      <c r="D789" s="165" t="s">
        <v>1563</v>
      </c>
      <c r="E789" s="166">
        <v>800</v>
      </c>
      <c r="F789" s="167">
        <v>173960</v>
      </c>
      <c r="G789" s="167">
        <v>173960</v>
      </c>
      <c r="H789" s="157">
        <f t="shared" si="24"/>
        <v>100</v>
      </c>
      <c r="I789" s="427">
        <f t="shared" si="25"/>
        <v>0</v>
      </c>
    </row>
    <row r="790" spans="1:9" x14ac:dyDescent="0.2">
      <c r="A790" s="163" t="s">
        <v>1564</v>
      </c>
      <c r="B790" s="164">
        <v>4</v>
      </c>
      <c r="C790" s="164">
        <v>12</v>
      </c>
      <c r="D790" s="165" t="s">
        <v>1565</v>
      </c>
      <c r="E790" s="166"/>
      <c r="F790" s="167">
        <v>111520</v>
      </c>
      <c r="G790" s="167">
        <v>111520</v>
      </c>
      <c r="H790" s="157">
        <f t="shared" si="24"/>
        <v>100</v>
      </c>
      <c r="I790" s="427">
        <f t="shared" si="25"/>
        <v>0</v>
      </c>
    </row>
    <row r="791" spans="1:9" x14ac:dyDescent="0.2">
      <c r="A791" s="163" t="s">
        <v>494</v>
      </c>
      <c r="B791" s="164">
        <v>4</v>
      </c>
      <c r="C791" s="164">
        <v>12</v>
      </c>
      <c r="D791" s="165" t="s">
        <v>1565</v>
      </c>
      <c r="E791" s="166">
        <v>800</v>
      </c>
      <c r="F791" s="167">
        <v>111520</v>
      </c>
      <c r="G791" s="167">
        <v>111520</v>
      </c>
      <c r="H791" s="157">
        <f t="shared" si="24"/>
        <v>100</v>
      </c>
      <c r="I791" s="427">
        <f t="shared" si="25"/>
        <v>0</v>
      </c>
    </row>
    <row r="792" spans="1:9" x14ac:dyDescent="0.2">
      <c r="A792" s="163" t="s">
        <v>1566</v>
      </c>
      <c r="B792" s="164">
        <v>4</v>
      </c>
      <c r="C792" s="164">
        <v>12</v>
      </c>
      <c r="D792" s="165" t="s">
        <v>1567</v>
      </c>
      <c r="E792" s="166"/>
      <c r="F792" s="167">
        <v>44197.3</v>
      </c>
      <c r="G792" s="167">
        <v>43592.800000000003</v>
      </c>
      <c r="H792" s="157">
        <f t="shared" si="24"/>
        <v>98.632269392021684</v>
      </c>
      <c r="I792" s="427">
        <f t="shared" si="25"/>
        <v>604.5</v>
      </c>
    </row>
    <row r="793" spans="1:9" ht="22.5" x14ac:dyDescent="0.2">
      <c r="A793" s="163" t="s">
        <v>1568</v>
      </c>
      <c r="B793" s="164">
        <v>4</v>
      </c>
      <c r="C793" s="164">
        <v>12</v>
      </c>
      <c r="D793" s="165" t="s">
        <v>1569</v>
      </c>
      <c r="E793" s="166"/>
      <c r="F793" s="167">
        <v>43592.9</v>
      </c>
      <c r="G793" s="167">
        <v>43592.800000000003</v>
      </c>
      <c r="H793" s="157">
        <f t="shared" si="24"/>
        <v>99.999770604846205</v>
      </c>
      <c r="I793" s="427">
        <f t="shared" si="25"/>
        <v>9.9999999998544808E-2</v>
      </c>
    </row>
    <row r="794" spans="1:9" x14ac:dyDescent="0.2">
      <c r="A794" s="163" t="s">
        <v>494</v>
      </c>
      <c r="B794" s="164">
        <v>4</v>
      </c>
      <c r="C794" s="164">
        <v>12</v>
      </c>
      <c r="D794" s="165" t="s">
        <v>1569</v>
      </c>
      <c r="E794" s="166">
        <v>800</v>
      </c>
      <c r="F794" s="167">
        <v>43592.9</v>
      </c>
      <c r="G794" s="167">
        <v>43592.800000000003</v>
      </c>
      <c r="H794" s="157">
        <f t="shared" si="24"/>
        <v>99.999770604846205</v>
      </c>
      <c r="I794" s="427">
        <f t="shared" si="25"/>
        <v>9.9999999998544808E-2</v>
      </c>
    </row>
    <row r="795" spans="1:9" ht="22.5" x14ac:dyDescent="0.2">
      <c r="A795" s="163" t="s">
        <v>1570</v>
      </c>
      <c r="B795" s="164">
        <v>4</v>
      </c>
      <c r="C795" s="164">
        <v>12</v>
      </c>
      <c r="D795" s="165" t="s">
        <v>1571</v>
      </c>
      <c r="E795" s="166"/>
      <c r="F795" s="167">
        <v>604.4</v>
      </c>
      <c r="G795" s="167">
        <v>0</v>
      </c>
      <c r="H795" s="157">
        <f t="shared" si="24"/>
        <v>0</v>
      </c>
      <c r="I795" s="427">
        <f t="shared" si="25"/>
        <v>604.4</v>
      </c>
    </row>
    <row r="796" spans="1:9" x14ac:dyDescent="0.2">
      <c r="A796" s="163" t="s">
        <v>494</v>
      </c>
      <c r="B796" s="164">
        <v>4</v>
      </c>
      <c r="C796" s="164">
        <v>12</v>
      </c>
      <c r="D796" s="165" t="s">
        <v>1571</v>
      </c>
      <c r="E796" s="166">
        <v>800</v>
      </c>
      <c r="F796" s="167">
        <v>604.4</v>
      </c>
      <c r="G796" s="167">
        <v>0</v>
      </c>
      <c r="H796" s="157">
        <f t="shared" si="24"/>
        <v>0</v>
      </c>
      <c r="I796" s="427">
        <f t="shared" si="25"/>
        <v>604.4</v>
      </c>
    </row>
    <row r="797" spans="1:9" x14ac:dyDescent="0.2">
      <c r="A797" s="163" t="s">
        <v>632</v>
      </c>
      <c r="B797" s="164">
        <v>4</v>
      </c>
      <c r="C797" s="164">
        <v>12</v>
      </c>
      <c r="D797" s="165">
        <v>8200000000</v>
      </c>
      <c r="E797" s="166"/>
      <c r="F797" s="167">
        <v>64122.1</v>
      </c>
      <c r="G797" s="167">
        <v>63439.3</v>
      </c>
      <c r="H797" s="157">
        <f t="shared" si="24"/>
        <v>98.93515652169846</v>
      </c>
      <c r="I797" s="427">
        <f t="shared" si="25"/>
        <v>682.79999999999563</v>
      </c>
    </row>
    <row r="798" spans="1:9" x14ac:dyDescent="0.2">
      <c r="A798" s="163" t="s">
        <v>1234</v>
      </c>
      <c r="B798" s="164">
        <v>4</v>
      </c>
      <c r="C798" s="164">
        <v>12</v>
      </c>
      <c r="D798" s="165">
        <v>8200000350</v>
      </c>
      <c r="E798" s="166"/>
      <c r="F798" s="167">
        <v>55893.3</v>
      </c>
      <c r="G798" s="167">
        <v>55893.3</v>
      </c>
      <c r="H798" s="157">
        <f t="shared" si="24"/>
        <v>100</v>
      </c>
      <c r="I798" s="427">
        <f t="shared" si="25"/>
        <v>0</v>
      </c>
    </row>
    <row r="799" spans="1:9" x14ac:dyDescent="0.2">
      <c r="A799" s="163" t="s">
        <v>490</v>
      </c>
      <c r="B799" s="164">
        <v>4</v>
      </c>
      <c r="C799" s="164">
        <v>12</v>
      </c>
      <c r="D799" s="165">
        <v>8200000350</v>
      </c>
      <c r="E799" s="166">
        <v>200</v>
      </c>
      <c r="F799" s="167">
        <v>14852.3</v>
      </c>
      <c r="G799" s="167">
        <v>14852.3</v>
      </c>
      <c r="H799" s="157">
        <f t="shared" si="24"/>
        <v>100</v>
      </c>
      <c r="I799" s="427">
        <f t="shared" si="25"/>
        <v>0</v>
      </c>
    </row>
    <row r="800" spans="1:9" x14ac:dyDescent="0.2">
      <c r="A800" s="163" t="s">
        <v>651</v>
      </c>
      <c r="B800" s="164">
        <v>4</v>
      </c>
      <c r="C800" s="164">
        <v>12</v>
      </c>
      <c r="D800" s="165">
        <v>8200000350</v>
      </c>
      <c r="E800" s="166">
        <v>400</v>
      </c>
      <c r="F800" s="167">
        <v>41041</v>
      </c>
      <c r="G800" s="167">
        <v>41041</v>
      </c>
      <c r="H800" s="157">
        <f t="shared" si="24"/>
        <v>100</v>
      </c>
      <c r="I800" s="427">
        <f t="shared" si="25"/>
        <v>0</v>
      </c>
    </row>
    <row r="801" spans="1:9" ht="22.5" x14ac:dyDescent="0.2">
      <c r="A801" s="163" t="s">
        <v>718</v>
      </c>
      <c r="B801" s="164">
        <v>4</v>
      </c>
      <c r="C801" s="164">
        <v>12</v>
      </c>
      <c r="D801" s="165">
        <v>8200040640</v>
      </c>
      <c r="E801" s="166"/>
      <c r="F801" s="167">
        <v>8228.7999999999993</v>
      </c>
      <c r="G801" s="167">
        <v>7546</v>
      </c>
      <c r="H801" s="157">
        <f t="shared" si="24"/>
        <v>91.702313824615985</v>
      </c>
      <c r="I801" s="427">
        <f t="shared" si="25"/>
        <v>682.79999999999927</v>
      </c>
    </row>
    <row r="802" spans="1:9" ht="22.5" x14ac:dyDescent="0.2">
      <c r="A802" s="163" t="s">
        <v>507</v>
      </c>
      <c r="B802" s="164">
        <v>4</v>
      </c>
      <c r="C802" s="164">
        <v>12</v>
      </c>
      <c r="D802" s="165">
        <v>8200040640</v>
      </c>
      <c r="E802" s="166">
        <v>600</v>
      </c>
      <c r="F802" s="167">
        <v>8228.7999999999993</v>
      </c>
      <c r="G802" s="167">
        <v>7546</v>
      </c>
      <c r="H802" s="157">
        <f t="shared" si="24"/>
        <v>91.702313824615985</v>
      </c>
      <c r="I802" s="427">
        <f t="shared" si="25"/>
        <v>682.79999999999927</v>
      </c>
    </row>
    <row r="803" spans="1:9" x14ac:dyDescent="0.2">
      <c r="A803" s="163" t="s">
        <v>487</v>
      </c>
      <c r="B803" s="164">
        <v>4</v>
      </c>
      <c r="C803" s="164">
        <v>12</v>
      </c>
      <c r="D803" s="165">
        <v>8900000000</v>
      </c>
      <c r="E803" s="166"/>
      <c r="F803" s="167">
        <v>237466.8</v>
      </c>
      <c r="G803" s="167">
        <v>216287.9</v>
      </c>
      <c r="H803" s="157">
        <f t="shared" si="24"/>
        <v>91.081321683704843</v>
      </c>
      <c r="I803" s="427">
        <f t="shared" si="25"/>
        <v>21178.899999999994</v>
      </c>
    </row>
    <row r="804" spans="1:9" x14ac:dyDescent="0.2">
      <c r="A804" s="163" t="s">
        <v>487</v>
      </c>
      <c r="B804" s="164">
        <v>4</v>
      </c>
      <c r="C804" s="164">
        <v>12</v>
      </c>
      <c r="D804" s="165">
        <v>8900000110</v>
      </c>
      <c r="E804" s="166"/>
      <c r="F804" s="167">
        <v>6378.8</v>
      </c>
      <c r="G804" s="167">
        <v>6378.8</v>
      </c>
      <c r="H804" s="157">
        <f t="shared" si="24"/>
        <v>100</v>
      </c>
      <c r="I804" s="427">
        <f t="shared" si="25"/>
        <v>0</v>
      </c>
    </row>
    <row r="805" spans="1:9" ht="33.75" x14ac:dyDescent="0.2">
      <c r="A805" s="163" t="s">
        <v>486</v>
      </c>
      <c r="B805" s="164">
        <v>4</v>
      </c>
      <c r="C805" s="164">
        <v>12</v>
      </c>
      <c r="D805" s="165">
        <v>8900000110</v>
      </c>
      <c r="E805" s="166">
        <v>100</v>
      </c>
      <c r="F805" s="167">
        <v>6378.8</v>
      </c>
      <c r="G805" s="167">
        <v>6378.8</v>
      </c>
      <c r="H805" s="157">
        <f t="shared" si="24"/>
        <v>100</v>
      </c>
      <c r="I805" s="427">
        <f t="shared" si="25"/>
        <v>0</v>
      </c>
    </row>
    <row r="806" spans="1:9" x14ac:dyDescent="0.2">
      <c r="A806" s="163" t="s">
        <v>487</v>
      </c>
      <c r="B806" s="164">
        <v>4</v>
      </c>
      <c r="C806" s="164">
        <v>12</v>
      </c>
      <c r="D806" s="165">
        <v>8900000190</v>
      </c>
      <c r="E806" s="166"/>
      <c r="F806" s="167">
        <v>2593.8000000000002</v>
      </c>
      <c r="G806" s="167">
        <v>2484.9</v>
      </c>
      <c r="H806" s="157">
        <f t="shared" si="24"/>
        <v>95.801526717557252</v>
      </c>
      <c r="I806" s="427">
        <f t="shared" si="25"/>
        <v>108.90000000000009</v>
      </c>
    </row>
    <row r="807" spans="1:9" ht="33.75" x14ac:dyDescent="0.2">
      <c r="A807" s="163" t="s">
        <v>486</v>
      </c>
      <c r="B807" s="164">
        <v>4</v>
      </c>
      <c r="C807" s="164">
        <v>12</v>
      </c>
      <c r="D807" s="165">
        <v>8900000190</v>
      </c>
      <c r="E807" s="166">
        <v>100</v>
      </c>
      <c r="F807" s="167">
        <v>679.3</v>
      </c>
      <c r="G807" s="167">
        <v>611.9</v>
      </c>
      <c r="H807" s="157">
        <f t="shared" si="24"/>
        <v>90.078021492713091</v>
      </c>
      <c r="I807" s="427">
        <f t="shared" si="25"/>
        <v>67.399999999999977</v>
      </c>
    </row>
    <row r="808" spans="1:9" x14ac:dyDescent="0.2">
      <c r="A808" s="163" t="s">
        <v>490</v>
      </c>
      <c r="B808" s="164">
        <v>4</v>
      </c>
      <c r="C808" s="164">
        <v>12</v>
      </c>
      <c r="D808" s="165">
        <v>8900000190</v>
      </c>
      <c r="E808" s="166">
        <v>200</v>
      </c>
      <c r="F808" s="167">
        <v>1914.5</v>
      </c>
      <c r="G808" s="167">
        <v>1873</v>
      </c>
      <c r="H808" s="157">
        <f t="shared" si="24"/>
        <v>97.832332201619224</v>
      </c>
      <c r="I808" s="427">
        <f t="shared" si="25"/>
        <v>41.5</v>
      </c>
    </row>
    <row r="809" spans="1:9" x14ac:dyDescent="0.2">
      <c r="A809" s="163" t="s">
        <v>658</v>
      </c>
      <c r="B809" s="164">
        <v>4</v>
      </c>
      <c r="C809" s="164">
        <v>12</v>
      </c>
      <c r="D809" s="165">
        <v>8900040410</v>
      </c>
      <c r="E809" s="166"/>
      <c r="F809" s="167">
        <v>227520.7</v>
      </c>
      <c r="G809" s="167">
        <v>206475.2</v>
      </c>
      <c r="H809" s="157">
        <f t="shared" si="24"/>
        <v>90.750072410993809</v>
      </c>
      <c r="I809" s="427">
        <f t="shared" si="25"/>
        <v>21045.5</v>
      </c>
    </row>
    <row r="810" spans="1:9" ht="22.5" x14ac:dyDescent="0.2">
      <c r="A810" s="163" t="s">
        <v>507</v>
      </c>
      <c r="B810" s="164">
        <v>4</v>
      </c>
      <c r="C810" s="164">
        <v>12</v>
      </c>
      <c r="D810" s="165">
        <v>8900040410</v>
      </c>
      <c r="E810" s="166">
        <v>600</v>
      </c>
      <c r="F810" s="167">
        <v>227520.7</v>
      </c>
      <c r="G810" s="167">
        <v>206475.2</v>
      </c>
      <c r="H810" s="157">
        <f t="shared" si="24"/>
        <v>90.750072410993809</v>
      </c>
      <c r="I810" s="427">
        <f t="shared" si="25"/>
        <v>21045.5</v>
      </c>
    </row>
    <row r="811" spans="1:9" ht="22.5" x14ac:dyDescent="0.2">
      <c r="A811" s="163" t="s">
        <v>1152</v>
      </c>
      <c r="B811" s="164">
        <v>4</v>
      </c>
      <c r="C811" s="164">
        <v>12</v>
      </c>
      <c r="D811" s="165">
        <v>8900055490</v>
      </c>
      <c r="E811" s="166"/>
      <c r="F811" s="167">
        <v>255</v>
      </c>
      <c r="G811" s="167">
        <v>255</v>
      </c>
      <c r="H811" s="157">
        <f t="shared" si="24"/>
        <v>100</v>
      </c>
      <c r="I811" s="427">
        <f t="shared" si="25"/>
        <v>0</v>
      </c>
    </row>
    <row r="812" spans="1:9" ht="33.75" x14ac:dyDescent="0.2">
      <c r="A812" s="163" t="s">
        <v>486</v>
      </c>
      <c r="B812" s="164">
        <v>4</v>
      </c>
      <c r="C812" s="164">
        <v>12</v>
      </c>
      <c r="D812" s="165">
        <v>8900055490</v>
      </c>
      <c r="E812" s="166">
        <v>100</v>
      </c>
      <c r="F812" s="167">
        <v>255</v>
      </c>
      <c r="G812" s="167">
        <v>255</v>
      </c>
      <c r="H812" s="157">
        <f t="shared" si="24"/>
        <v>100</v>
      </c>
      <c r="I812" s="427">
        <f t="shared" si="25"/>
        <v>0</v>
      </c>
    </row>
    <row r="813" spans="1:9" x14ac:dyDescent="0.2">
      <c r="A813" s="163" t="s">
        <v>516</v>
      </c>
      <c r="B813" s="164">
        <v>4</v>
      </c>
      <c r="C813" s="164">
        <v>12</v>
      </c>
      <c r="D813" s="165">
        <v>8900099990</v>
      </c>
      <c r="E813" s="166"/>
      <c r="F813" s="167">
        <v>718.5</v>
      </c>
      <c r="G813" s="167">
        <v>694</v>
      </c>
      <c r="H813" s="157">
        <f t="shared" si="24"/>
        <v>96.590118302018084</v>
      </c>
      <c r="I813" s="427">
        <f t="shared" si="25"/>
        <v>24.5</v>
      </c>
    </row>
    <row r="814" spans="1:9" ht="33.75" x14ac:dyDescent="0.2">
      <c r="A814" s="163" t="s">
        <v>486</v>
      </c>
      <c r="B814" s="164">
        <v>4</v>
      </c>
      <c r="C814" s="164">
        <v>12</v>
      </c>
      <c r="D814" s="165">
        <v>8900099990</v>
      </c>
      <c r="E814" s="166">
        <v>100</v>
      </c>
      <c r="F814" s="167">
        <v>302.7</v>
      </c>
      <c r="G814" s="167">
        <v>278.2</v>
      </c>
      <c r="H814" s="157">
        <f t="shared" si="24"/>
        <v>91.906177733729763</v>
      </c>
      <c r="I814" s="427">
        <f t="shared" si="25"/>
        <v>24.5</v>
      </c>
    </row>
    <row r="815" spans="1:9" x14ac:dyDescent="0.2">
      <c r="A815" s="163" t="s">
        <v>490</v>
      </c>
      <c r="B815" s="164">
        <v>4</v>
      </c>
      <c r="C815" s="164">
        <v>12</v>
      </c>
      <c r="D815" s="165">
        <v>8900099990</v>
      </c>
      <c r="E815" s="166">
        <v>200</v>
      </c>
      <c r="F815" s="167">
        <v>415.8</v>
      </c>
      <c r="G815" s="167">
        <v>415.8</v>
      </c>
      <c r="H815" s="157">
        <f t="shared" si="24"/>
        <v>100</v>
      </c>
      <c r="I815" s="427">
        <f t="shared" si="25"/>
        <v>0</v>
      </c>
    </row>
    <row r="816" spans="1:9" x14ac:dyDescent="0.2">
      <c r="A816" s="163" t="s">
        <v>587</v>
      </c>
      <c r="B816" s="164">
        <v>4</v>
      </c>
      <c r="C816" s="164">
        <v>12</v>
      </c>
      <c r="D816" s="165">
        <v>9500000000</v>
      </c>
      <c r="E816" s="166"/>
      <c r="F816" s="167">
        <v>38148.6</v>
      </c>
      <c r="G816" s="167">
        <v>37710.199999999997</v>
      </c>
      <c r="H816" s="157">
        <f t="shared" si="24"/>
        <v>98.85080972827312</v>
      </c>
      <c r="I816" s="427">
        <f t="shared" si="25"/>
        <v>438.40000000000146</v>
      </c>
    </row>
    <row r="817" spans="1:9" x14ac:dyDescent="0.2">
      <c r="A817" s="163" t="s">
        <v>719</v>
      </c>
      <c r="B817" s="164">
        <v>4</v>
      </c>
      <c r="C817" s="164">
        <v>12</v>
      </c>
      <c r="D817" s="165">
        <v>9500040910</v>
      </c>
      <c r="E817" s="166"/>
      <c r="F817" s="167">
        <v>2453.6</v>
      </c>
      <c r="G817" s="167">
        <v>2453.6</v>
      </c>
      <c r="H817" s="157">
        <f t="shared" si="24"/>
        <v>100</v>
      </c>
      <c r="I817" s="427">
        <f t="shared" si="25"/>
        <v>0</v>
      </c>
    </row>
    <row r="818" spans="1:9" ht="22.5" x14ac:dyDescent="0.2">
      <c r="A818" s="163" t="s">
        <v>507</v>
      </c>
      <c r="B818" s="164">
        <v>4</v>
      </c>
      <c r="C818" s="164">
        <v>12</v>
      </c>
      <c r="D818" s="165">
        <v>9500040910</v>
      </c>
      <c r="E818" s="166">
        <v>600</v>
      </c>
      <c r="F818" s="167">
        <v>2453.6</v>
      </c>
      <c r="G818" s="167">
        <v>2453.6</v>
      </c>
      <c r="H818" s="157">
        <f t="shared" si="24"/>
        <v>100</v>
      </c>
      <c r="I818" s="427">
        <f t="shared" si="25"/>
        <v>0</v>
      </c>
    </row>
    <row r="819" spans="1:9" x14ac:dyDescent="0.2">
      <c r="A819" s="163" t="s">
        <v>719</v>
      </c>
      <c r="B819" s="164">
        <v>4</v>
      </c>
      <c r="C819" s="164">
        <v>12</v>
      </c>
      <c r="D819" s="165">
        <v>9500040920</v>
      </c>
      <c r="E819" s="166"/>
      <c r="F819" s="167">
        <v>35695</v>
      </c>
      <c r="G819" s="167">
        <v>35256.6</v>
      </c>
      <c r="H819" s="157">
        <f t="shared" si="24"/>
        <v>98.771816781061773</v>
      </c>
      <c r="I819" s="427">
        <f t="shared" si="25"/>
        <v>438.40000000000146</v>
      </c>
    </row>
    <row r="820" spans="1:9" ht="33.75" x14ac:dyDescent="0.2">
      <c r="A820" s="163" t="s">
        <v>486</v>
      </c>
      <c r="B820" s="164">
        <v>4</v>
      </c>
      <c r="C820" s="164">
        <v>12</v>
      </c>
      <c r="D820" s="165">
        <v>9500040920</v>
      </c>
      <c r="E820" s="166">
        <v>100</v>
      </c>
      <c r="F820" s="167">
        <v>30643</v>
      </c>
      <c r="G820" s="167">
        <v>30317.4</v>
      </c>
      <c r="H820" s="157">
        <f t="shared" si="24"/>
        <v>98.937440851091608</v>
      </c>
      <c r="I820" s="427">
        <f t="shared" si="25"/>
        <v>325.59999999999854</v>
      </c>
    </row>
    <row r="821" spans="1:9" x14ac:dyDescent="0.2">
      <c r="A821" s="163" t="s">
        <v>490</v>
      </c>
      <c r="B821" s="164">
        <v>4</v>
      </c>
      <c r="C821" s="164">
        <v>12</v>
      </c>
      <c r="D821" s="165">
        <v>9500040920</v>
      </c>
      <c r="E821" s="166">
        <v>200</v>
      </c>
      <c r="F821" s="167">
        <v>4630.8</v>
      </c>
      <c r="G821" s="167">
        <v>4606.3</v>
      </c>
      <c r="H821" s="157">
        <f t="shared" si="24"/>
        <v>99.470933747948521</v>
      </c>
      <c r="I821" s="427">
        <f t="shared" si="25"/>
        <v>24.5</v>
      </c>
    </row>
    <row r="822" spans="1:9" x14ac:dyDescent="0.2">
      <c r="A822" s="163" t="s">
        <v>494</v>
      </c>
      <c r="B822" s="164">
        <v>4</v>
      </c>
      <c r="C822" s="164">
        <v>12</v>
      </c>
      <c r="D822" s="165">
        <v>9500040920</v>
      </c>
      <c r="E822" s="166">
        <v>800</v>
      </c>
      <c r="F822" s="167">
        <v>421.2</v>
      </c>
      <c r="G822" s="167">
        <v>332.9</v>
      </c>
      <c r="H822" s="157">
        <f t="shared" si="24"/>
        <v>79.036087369420699</v>
      </c>
      <c r="I822" s="427">
        <f t="shared" si="25"/>
        <v>88.300000000000011</v>
      </c>
    </row>
    <row r="823" spans="1:9" x14ac:dyDescent="0.2">
      <c r="A823" s="158" t="s">
        <v>720</v>
      </c>
      <c r="B823" s="159">
        <v>5</v>
      </c>
      <c r="C823" s="159"/>
      <c r="D823" s="160"/>
      <c r="E823" s="161"/>
      <c r="F823" s="162">
        <v>2142702.7000000002</v>
      </c>
      <c r="G823" s="162">
        <v>2003906</v>
      </c>
      <c r="H823" s="151">
        <f t="shared" si="24"/>
        <v>93.522353801112956</v>
      </c>
      <c r="I823" s="427">
        <f t="shared" si="25"/>
        <v>138796.70000000019</v>
      </c>
    </row>
    <row r="824" spans="1:9" x14ac:dyDescent="0.2">
      <c r="A824" s="158" t="s">
        <v>721</v>
      </c>
      <c r="B824" s="159">
        <v>5</v>
      </c>
      <c r="C824" s="159">
        <v>1</v>
      </c>
      <c r="D824" s="160"/>
      <c r="E824" s="161"/>
      <c r="F824" s="162">
        <v>182009.60000000001</v>
      </c>
      <c r="G824" s="162">
        <v>172768.4</v>
      </c>
      <c r="H824" s="151">
        <f t="shared" si="24"/>
        <v>94.922685396814231</v>
      </c>
      <c r="I824" s="427">
        <f t="shared" si="25"/>
        <v>9241.2000000000116</v>
      </c>
    </row>
    <row r="825" spans="1:9" ht="22.5" x14ac:dyDescent="0.2">
      <c r="A825" s="163" t="s">
        <v>706</v>
      </c>
      <c r="B825" s="164">
        <v>5</v>
      </c>
      <c r="C825" s="164">
        <v>1</v>
      </c>
      <c r="D825" s="165">
        <v>1600000000</v>
      </c>
      <c r="E825" s="166"/>
      <c r="F825" s="167">
        <v>5000</v>
      </c>
      <c r="G825" s="167">
        <v>5000</v>
      </c>
      <c r="H825" s="157">
        <f t="shared" si="24"/>
        <v>100</v>
      </c>
      <c r="I825" s="427">
        <f t="shared" si="25"/>
        <v>0</v>
      </c>
    </row>
    <row r="826" spans="1:9" x14ac:dyDescent="0.2">
      <c r="A826" s="163" t="s">
        <v>989</v>
      </c>
      <c r="B826" s="164">
        <v>5</v>
      </c>
      <c r="C826" s="164">
        <v>1</v>
      </c>
      <c r="D826" s="165">
        <v>1640000000</v>
      </c>
      <c r="E826" s="166"/>
      <c r="F826" s="167">
        <v>5000</v>
      </c>
      <c r="G826" s="167">
        <v>5000</v>
      </c>
      <c r="H826" s="157">
        <f t="shared" si="24"/>
        <v>100</v>
      </c>
      <c r="I826" s="427">
        <f t="shared" si="25"/>
        <v>0</v>
      </c>
    </row>
    <row r="827" spans="1:9" x14ac:dyDescent="0.2">
      <c r="A827" s="163" t="s">
        <v>1572</v>
      </c>
      <c r="B827" s="164">
        <v>5</v>
      </c>
      <c r="C827" s="164">
        <v>1</v>
      </c>
      <c r="D827" s="165">
        <v>1640100000</v>
      </c>
      <c r="E827" s="166"/>
      <c r="F827" s="167">
        <v>5000</v>
      </c>
      <c r="G827" s="167">
        <v>5000</v>
      </c>
      <c r="H827" s="157">
        <f t="shared" si="24"/>
        <v>100</v>
      </c>
      <c r="I827" s="427">
        <f t="shared" si="25"/>
        <v>0</v>
      </c>
    </row>
    <row r="828" spans="1:9" ht="22.5" x14ac:dyDescent="0.2">
      <c r="A828" s="163" t="s">
        <v>1573</v>
      </c>
      <c r="B828" s="164">
        <v>5</v>
      </c>
      <c r="C828" s="164">
        <v>1</v>
      </c>
      <c r="D828" s="165" t="s">
        <v>1574</v>
      </c>
      <c r="E828" s="166"/>
      <c r="F828" s="167">
        <v>5000</v>
      </c>
      <c r="G828" s="167">
        <v>5000</v>
      </c>
      <c r="H828" s="157">
        <f t="shared" si="24"/>
        <v>100</v>
      </c>
      <c r="I828" s="427">
        <f t="shared" si="25"/>
        <v>0</v>
      </c>
    </row>
    <row r="829" spans="1:9" x14ac:dyDescent="0.2">
      <c r="A829" s="163" t="s">
        <v>494</v>
      </c>
      <c r="B829" s="164">
        <v>5</v>
      </c>
      <c r="C829" s="164">
        <v>1</v>
      </c>
      <c r="D829" s="165" t="s">
        <v>1574</v>
      </c>
      <c r="E829" s="166">
        <v>800</v>
      </c>
      <c r="F829" s="167">
        <v>5000</v>
      </c>
      <c r="G829" s="167">
        <v>5000</v>
      </c>
      <c r="H829" s="157">
        <f t="shared" si="24"/>
        <v>100</v>
      </c>
      <c r="I829" s="427">
        <f t="shared" si="25"/>
        <v>0</v>
      </c>
    </row>
    <row r="830" spans="1:9" x14ac:dyDescent="0.2">
      <c r="A830" s="163" t="s">
        <v>681</v>
      </c>
      <c r="B830" s="164">
        <v>5</v>
      </c>
      <c r="C830" s="164">
        <v>1</v>
      </c>
      <c r="D830" s="165">
        <v>3100000000</v>
      </c>
      <c r="E830" s="166"/>
      <c r="F830" s="167">
        <v>22557.4</v>
      </c>
      <c r="G830" s="167">
        <v>22557</v>
      </c>
      <c r="H830" s="157">
        <f t="shared" si="24"/>
        <v>99.998226745990223</v>
      </c>
      <c r="I830" s="427">
        <f t="shared" si="25"/>
        <v>0.40000000000145519</v>
      </c>
    </row>
    <row r="831" spans="1:9" ht="22.5" x14ac:dyDescent="0.2">
      <c r="A831" s="163" t="s">
        <v>722</v>
      </c>
      <c r="B831" s="164">
        <v>5</v>
      </c>
      <c r="C831" s="164">
        <v>1</v>
      </c>
      <c r="D831" s="165">
        <v>3110000000</v>
      </c>
      <c r="E831" s="166"/>
      <c r="F831" s="167">
        <v>22557.4</v>
      </c>
      <c r="G831" s="167">
        <v>22557</v>
      </c>
      <c r="H831" s="157">
        <f t="shared" si="24"/>
        <v>99.998226745990223</v>
      </c>
      <c r="I831" s="427">
        <f t="shared" si="25"/>
        <v>0.40000000000145519</v>
      </c>
    </row>
    <row r="832" spans="1:9" ht="22.5" x14ac:dyDescent="0.2">
      <c r="A832" s="163" t="s">
        <v>1575</v>
      </c>
      <c r="B832" s="164">
        <v>5</v>
      </c>
      <c r="C832" s="164">
        <v>1</v>
      </c>
      <c r="D832" s="165">
        <v>3110200000</v>
      </c>
      <c r="E832" s="166"/>
      <c r="F832" s="167">
        <v>22557.4</v>
      </c>
      <c r="G832" s="167">
        <v>22557</v>
      </c>
      <c r="H832" s="157">
        <f t="shared" si="24"/>
        <v>99.998226745990223</v>
      </c>
      <c r="I832" s="427">
        <f t="shared" si="25"/>
        <v>0.40000000000145519</v>
      </c>
    </row>
    <row r="833" spans="1:9" x14ac:dyDescent="0.2">
      <c r="A833" s="163" t="s">
        <v>1576</v>
      </c>
      <c r="B833" s="164">
        <v>5</v>
      </c>
      <c r="C833" s="164">
        <v>1</v>
      </c>
      <c r="D833" s="165" t="s">
        <v>1577</v>
      </c>
      <c r="E833" s="166"/>
      <c r="F833" s="167">
        <v>22557.4</v>
      </c>
      <c r="G833" s="167">
        <v>22557</v>
      </c>
      <c r="H833" s="157">
        <f t="shared" si="24"/>
        <v>99.998226745990223</v>
      </c>
      <c r="I833" s="427">
        <f t="shared" si="25"/>
        <v>0.40000000000145519</v>
      </c>
    </row>
    <row r="834" spans="1:9" x14ac:dyDescent="0.2">
      <c r="A834" s="163" t="s">
        <v>499</v>
      </c>
      <c r="B834" s="164">
        <v>5</v>
      </c>
      <c r="C834" s="164">
        <v>1</v>
      </c>
      <c r="D834" s="165" t="s">
        <v>1577</v>
      </c>
      <c r="E834" s="166">
        <v>500</v>
      </c>
      <c r="F834" s="167">
        <v>22557.4</v>
      </c>
      <c r="G834" s="167">
        <v>22557</v>
      </c>
      <c r="H834" s="157">
        <f t="shared" si="24"/>
        <v>99.998226745990223</v>
      </c>
      <c r="I834" s="427">
        <f t="shared" si="25"/>
        <v>0.40000000000145519</v>
      </c>
    </row>
    <row r="835" spans="1:9" ht="33.75" x14ac:dyDescent="0.2">
      <c r="A835" s="163" t="s">
        <v>1578</v>
      </c>
      <c r="B835" s="164">
        <v>5</v>
      </c>
      <c r="C835" s="164">
        <v>1</v>
      </c>
      <c r="D835" s="165">
        <v>3200000000</v>
      </c>
      <c r="E835" s="166"/>
      <c r="F835" s="167">
        <v>135516.9</v>
      </c>
      <c r="G835" s="167">
        <v>126345.1</v>
      </c>
      <c r="H835" s="157">
        <f t="shared" si="24"/>
        <v>93.231988039868099</v>
      </c>
      <c r="I835" s="427">
        <f t="shared" si="25"/>
        <v>9171.7999999999884</v>
      </c>
    </row>
    <row r="836" spans="1:9" ht="22.5" x14ac:dyDescent="0.2">
      <c r="A836" s="163" t="s">
        <v>723</v>
      </c>
      <c r="B836" s="164">
        <v>5</v>
      </c>
      <c r="C836" s="164">
        <v>1</v>
      </c>
      <c r="D836" s="165">
        <v>3200009502</v>
      </c>
      <c r="E836" s="166"/>
      <c r="F836" s="167">
        <v>12927.7</v>
      </c>
      <c r="G836" s="167">
        <v>8579.7999999999993</v>
      </c>
      <c r="H836" s="157">
        <f t="shared" si="24"/>
        <v>66.36756731669206</v>
      </c>
      <c r="I836" s="427">
        <f t="shared" si="25"/>
        <v>4347.9000000000015</v>
      </c>
    </row>
    <row r="837" spans="1:9" x14ac:dyDescent="0.2">
      <c r="A837" s="163" t="s">
        <v>651</v>
      </c>
      <c r="B837" s="164">
        <v>5</v>
      </c>
      <c r="C837" s="164">
        <v>1</v>
      </c>
      <c r="D837" s="165">
        <v>3200009502</v>
      </c>
      <c r="E837" s="166">
        <v>400</v>
      </c>
      <c r="F837" s="167">
        <v>2432.6999999999998</v>
      </c>
      <c r="G837" s="167">
        <v>0</v>
      </c>
      <c r="H837" s="157">
        <f t="shared" si="24"/>
        <v>0</v>
      </c>
      <c r="I837" s="427">
        <f t="shared" si="25"/>
        <v>2432.6999999999998</v>
      </c>
    </row>
    <row r="838" spans="1:9" x14ac:dyDescent="0.2">
      <c r="A838" s="163" t="s">
        <v>499</v>
      </c>
      <c r="B838" s="164">
        <v>5</v>
      </c>
      <c r="C838" s="164">
        <v>1</v>
      </c>
      <c r="D838" s="165">
        <v>3200009502</v>
      </c>
      <c r="E838" s="166">
        <v>500</v>
      </c>
      <c r="F838" s="167">
        <v>10495</v>
      </c>
      <c r="G838" s="167">
        <v>8579.7999999999993</v>
      </c>
      <c r="H838" s="157">
        <f t="shared" si="24"/>
        <v>81.751310147689367</v>
      </c>
      <c r="I838" s="427">
        <f t="shared" si="25"/>
        <v>1915.2000000000007</v>
      </c>
    </row>
    <row r="839" spans="1:9" ht="22.5" x14ac:dyDescent="0.2">
      <c r="A839" s="163" t="s">
        <v>724</v>
      </c>
      <c r="B839" s="164">
        <v>5</v>
      </c>
      <c r="C839" s="164">
        <v>1</v>
      </c>
      <c r="D839" s="165">
        <v>3200009602</v>
      </c>
      <c r="E839" s="166"/>
      <c r="F839" s="167">
        <v>1777</v>
      </c>
      <c r="G839" s="167">
        <v>1261.7</v>
      </c>
      <c r="H839" s="157">
        <f t="shared" si="24"/>
        <v>71.001688238604387</v>
      </c>
      <c r="I839" s="427">
        <f t="shared" si="25"/>
        <v>515.29999999999995</v>
      </c>
    </row>
    <row r="840" spans="1:9" x14ac:dyDescent="0.2">
      <c r="A840" s="163" t="s">
        <v>490</v>
      </c>
      <c r="B840" s="164">
        <v>5</v>
      </c>
      <c r="C840" s="164">
        <v>1</v>
      </c>
      <c r="D840" s="165">
        <v>3200009602</v>
      </c>
      <c r="E840" s="166">
        <v>200</v>
      </c>
      <c r="F840" s="167">
        <v>515.29999999999995</v>
      </c>
      <c r="G840" s="167">
        <v>0</v>
      </c>
      <c r="H840" s="157">
        <f t="shared" si="24"/>
        <v>0</v>
      </c>
      <c r="I840" s="427">
        <f t="shared" si="25"/>
        <v>515.29999999999995</v>
      </c>
    </row>
    <row r="841" spans="1:9" x14ac:dyDescent="0.2">
      <c r="A841" s="163" t="s">
        <v>651</v>
      </c>
      <c r="B841" s="164">
        <v>5</v>
      </c>
      <c r="C841" s="164">
        <v>1</v>
      </c>
      <c r="D841" s="165">
        <v>3200009602</v>
      </c>
      <c r="E841" s="166">
        <v>400</v>
      </c>
      <c r="F841" s="167">
        <v>1261.7</v>
      </c>
      <c r="G841" s="167">
        <v>1261.7</v>
      </c>
      <c r="H841" s="157">
        <f t="shared" si="24"/>
        <v>100</v>
      </c>
      <c r="I841" s="427">
        <f t="shared" si="25"/>
        <v>0</v>
      </c>
    </row>
    <row r="842" spans="1:9" ht="22.5" x14ac:dyDescent="0.2">
      <c r="A842" s="163" t="s">
        <v>725</v>
      </c>
      <c r="B842" s="164">
        <v>5</v>
      </c>
      <c r="C842" s="164">
        <v>1</v>
      </c>
      <c r="D842" s="165" t="s">
        <v>726</v>
      </c>
      <c r="E842" s="166"/>
      <c r="F842" s="167">
        <v>120812.2</v>
      </c>
      <c r="G842" s="167">
        <v>116503.6</v>
      </c>
      <c r="H842" s="157">
        <f t="shared" si="24"/>
        <v>96.433638324606292</v>
      </c>
      <c r="I842" s="427">
        <f t="shared" si="25"/>
        <v>4308.5999999999913</v>
      </c>
    </row>
    <row r="843" spans="1:9" ht="22.5" x14ac:dyDescent="0.2">
      <c r="A843" s="163" t="s">
        <v>727</v>
      </c>
      <c r="B843" s="164">
        <v>5</v>
      </c>
      <c r="C843" s="164">
        <v>1</v>
      </c>
      <c r="D843" s="165" t="s">
        <v>728</v>
      </c>
      <c r="E843" s="166"/>
      <c r="F843" s="167">
        <v>115520.2</v>
      </c>
      <c r="G843" s="167">
        <v>112026.6</v>
      </c>
      <c r="H843" s="157">
        <f t="shared" si="24"/>
        <v>96.975767008713632</v>
      </c>
      <c r="I843" s="427">
        <f t="shared" si="25"/>
        <v>3493.5999999999913</v>
      </c>
    </row>
    <row r="844" spans="1:9" x14ac:dyDescent="0.2">
      <c r="A844" s="163" t="s">
        <v>651</v>
      </c>
      <c r="B844" s="164">
        <v>5</v>
      </c>
      <c r="C844" s="164">
        <v>1</v>
      </c>
      <c r="D844" s="165" t="s">
        <v>728</v>
      </c>
      <c r="E844" s="166">
        <v>400</v>
      </c>
      <c r="F844" s="167">
        <v>115520.2</v>
      </c>
      <c r="G844" s="167">
        <v>112026.6</v>
      </c>
      <c r="H844" s="157">
        <f t="shared" si="24"/>
        <v>96.975767008713632</v>
      </c>
      <c r="I844" s="427">
        <f t="shared" si="25"/>
        <v>3493.5999999999913</v>
      </c>
    </row>
    <row r="845" spans="1:9" ht="22.5" x14ac:dyDescent="0.2">
      <c r="A845" s="163" t="s">
        <v>724</v>
      </c>
      <c r="B845" s="164">
        <v>5</v>
      </c>
      <c r="C845" s="164">
        <v>1</v>
      </c>
      <c r="D845" s="165" t="s">
        <v>729</v>
      </c>
      <c r="E845" s="166"/>
      <c r="F845" s="167">
        <v>5292</v>
      </c>
      <c r="G845" s="167">
        <v>4477</v>
      </c>
      <c r="H845" s="157">
        <f t="shared" si="24"/>
        <v>84.599395313681029</v>
      </c>
      <c r="I845" s="427">
        <f t="shared" si="25"/>
        <v>815</v>
      </c>
    </row>
    <row r="846" spans="1:9" x14ac:dyDescent="0.2">
      <c r="A846" s="163" t="s">
        <v>651</v>
      </c>
      <c r="B846" s="164">
        <v>5</v>
      </c>
      <c r="C846" s="164">
        <v>1</v>
      </c>
      <c r="D846" s="165" t="s">
        <v>729</v>
      </c>
      <c r="E846" s="166">
        <v>400</v>
      </c>
      <c r="F846" s="167">
        <v>5292</v>
      </c>
      <c r="G846" s="167">
        <v>4477</v>
      </c>
      <c r="H846" s="157">
        <f t="shared" si="24"/>
        <v>84.599395313681029</v>
      </c>
      <c r="I846" s="427">
        <f t="shared" si="25"/>
        <v>815</v>
      </c>
    </row>
    <row r="847" spans="1:9" x14ac:dyDescent="0.2">
      <c r="A847" s="163" t="s">
        <v>730</v>
      </c>
      <c r="B847" s="164">
        <v>5</v>
      </c>
      <c r="C847" s="164">
        <v>1</v>
      </c>
      <c r="D847" s="165">
        <v>7500000000</v>
      </c>
      <c r="E847" s="166"/>
      <c r="F847" s="167">
        <v>12349.6</v>
      </c>
      <c r="G847" s="167">
        <v>12280.6</v>
      </c>
      <c r="H847" s="157">
        <f t="shared" ref="H847:H910" si="26">+G847/F847*100</f>
        <v>99.441277450281802</v>
      </c>
      <c r="I847" s="427">
        <f t="shared" ref="I847:I910" si="27">F847-G847</f>
        <v>69</v>
      </c>
    </row>
    <row r="848" spans="1:9" ht="22.5" x14ac:dyDescent="0.2">
      <c r="A848" s="163" t="s">
        <v>731</v>
      </c>
      <c r="B848" s="164">
        <v>5</v>
      </c>
      <c r="C848" s="164">
        <v>1</v>
      </c>
      <c r="D848" s="165">
        <v>7500040630</v>
      </c>
      <c r="E848" s="166"/>
      <c r="F848" s="167">
        <v>12349.6</v>
      </c>
      <c r="G848" s="167">
        <v>12280.6</v>
      </c>
      <c r="H848" s="157">
        <f t="shared" si="26"/>
        <v>99.441277450281802</v>
      </c>
      <c r="I848" s="427">
        <f t="shared" si="27"/>
        <v>69</v>
      </c>
    </row>
    <row r="849" spans="1:9" ht="22.5" x14ac:dyDescent="0.2">
      <c r="A849" s="163" t="s">
        <v>507</v>
      </c>
      <c r="B849" s="164">
        <v>5</v>
      </c>
      <c r="C849" s="164">
        <v>1</v>
      </c>
      <c r="D849" s="165">
        <v>7500040630</v>
      </c>
      <c r="E849" s="166">
        <v>600</v>
      </c>
      <c r="F849" s="167">
        <v>12349.6</v>
      </c>
      <c r="G849" s="167">
        <v>12280.6</v>
      </c>
      <c r="H849" s="157">
        <f t="shared" si="26"/>
        <v>99.441277450281802</v>
      </c>
      <c r="I849" s="427">
        <f t="shared" si="27"/>
        <v>69</v>
      </c>
    </row>
    <row r="850" spans="1:9" ht="22.5" x14ac:dyDescent="0.2">
      <c r="A850" s="163" t="s">
        <v>732</v>
      </c>
      <c r="B850" s="164">
        <v>5</v>
      </c>
      <c r="C850" s="164">
        <v>1</v>
      </c>
      <c r="D850" s="165">
        <v>9800000000</v>
      </c>
      <c r="E850" s="166"/>
      <c r="F850" s="167">
        <v>6585.7</v>
      </c>
      <c r="G850" s="167">
        <v>6585.7</v>
      </c>
      <c r="H850" s="157">
        <f t="shared" si="26"/>
        <v>100</v>
      </c>
      <c r="I850" s="427">
        <f t="shared" si="27"/>
        <v>0</v>
      </c>
    </row>
    <row r="851" spans="1:9" ht="22.5" x14ac:dyDescent="0.2">
      <c r="A851" s="163" t="s">
        <v>733</v>
      </c>
      <c r="B851" s="164">
        <v>5</v>
      </c>
      <c r="C851" s="164">
        <v>1</v>
      </c>
      <c r="D851" s="165">
        <v>9800009601</v>
      </c>
      <c r="E851" s="166"/>
      <c r="F851" s="167">
        <v>6585.7</v>
      </c>
      <c r="G851" s="167">
        <v>6585.7</v>
      </c>
      <c r="H851" s="157">
        <f t="shared" si="26"/>
        <v>100</v>
      </c>
      <c r="I851" s="427">
        <f t="shared" si="27"/>
        <v>0</v>
      </c>
    </row>
    <row r="852" spans="1:9" ht="22.5" x14ac:dyDescent="0.2">
      <c r="A852" s="163" t="s">
        <v>507</v>
      </c>
      <c r="B852" s="164">
        <v>5</v>
      </c>
      <c r="C852" s="164">
        <v>1</v>
      </c>
      <c r="D852" s="165">
        <v>9800009601</v>
      </c>
      <c r="E852" s="166">
        <v>600</v>
      </c>
      <c r="F852" s="167">
        <v>6585.7</v>
      </c>
      <c r="G852" s="167">
        <v>6585.7</v>
      </c>
      <c r="H852" s="157">
        <f t="shared" si="26"/>
        <v>100</v>
      </c>
      <c r="I852" s="427">
        <f t="shared" si="27"/>
        <v>0</v>
      </c>
    </row>
    <row r="853" spans="1:9" x14ac:dyDescent="0.2">
      <c r="A853" s="158" t="s">
        <v>734</v>
      </c>
      <c r="B853" s="159">
        <v>5</v>
      </c>
      <c r="C853" s="159">
        <v>2</v>
      </c>
      <c r="D853" s="160"/>
      <c r="E853" s="161"/>
      <c r="F853" s="162">
        <v>1337316.8</v>
      </c>
      <c r="G853" s="162">
        <v>1325933.2</v>
      </c>
      <c r="H853" s="151">
        <f t="shared" si="26"/>
        <v>99.148773125410514</v>
      </c>
      <c r="I853" s="427">
        <f t="shared" si="27"/>
        <v>11383.600000000093</v>
      </c>
    </row>
    <row r="854" spans="1:9" ht="22.5" x14ac:dyDescent="0.2">
      <c r="A854" s="163" t="s">
        <v>735</v>
      </c>
      <c r="B854" s="164">
        <v>5</v>
      </c>
      <c r="C854" s="164">
        <v>2</v>
      </c>
      <c r="D854" s="165">
        <v>500000000</v>
      </c>
      <c r="E854" s="166"/>
      <c r="F854" s="167">
        <v>1324093.1000000001</v>
      </c>
      <c r="G854" s="167">
        <v>1316392.3</v>
      </c>
      <c r="H854" s="157">
        <f t="shared" si="26"/>
        <v>99.418409475889575</v>
      </c>
      <c r="I854" s="427">
        <f t="shared" si="27"/>
        <v>7700.8000000000466</v>
      </c>
    </row>
    <row r="855" spans="1:9" ht="22.5" x14ac:dyDescent="0.2">
      <c r="A855" s="163" t="s">
        <v>736</v>
      </c>
      <c r="B855" s="164">
        <v>5</v>
      </c>
      <c r="C855" s="164">
        <v>2</v>
      </c>
      <c r="D855" s="165">
        <v>510000000</v>
      </c>
      <c r="E855" s="166"/>
      <c r="F855" s="167">
        <v>311256.09999999998</v>
      </c>
      <c r="G855" s="167">
        <v>310848.90000000002</v>
      </c>
      <c r="H855" s="157">
        <f t="shared" si="26"/>
        <v>99.869175254717916</v>
      </c>
      <c r="I855" s="427">
        <f t="shared" si="27"/>
        <v>407.19999999995343</v>
      </c>
    </row>
    <row r="856" spans="1:9" ht="22.5" x14ac:dyDescent="0.2">
      <c r="A856" s="163" t="s">
        <v>1235</v>
      </c>
      <c r="B856" s="164">
        <v>5</v>
      </c>
      <c r="C856" s="164">
        <v>2</v>
      </c>
      <c r="D856" s="165">
        <v>510300000</v>
      </c>
      <c r="E856" s="166"/>
      <c r="F856" s="167">
        <v>311256.09999999998</v>
      </c>
      <c r="G856" s="167">
        <v>310848.90000000002</v>
      </c>
      <c r="H856" s="157">
        <f t="shared" si="26"/>
        <v>99.869175254717916</v>
      </c>
      <c r="I856" s="427">
        <f t="shared" si="27"/>
        <v>407.19999999995343</v>
      </c>
    </row>
    <row r="857" spans="1:9" ht="22.5" x14ac:dyDescent="0.2">
      <c r="A857" s="163" t="s">
        <v>737</v>
      </c>
      <c r="B857" s="164">
        <v>5</v>
      </c>
      <c r="C857" s="164">
        <v>2</v>
      </c>
      <c r="D857" s="165">
        <v>510300320</v>
      </c>
      <c r="E857" s="166"/>
      <c r="F857" s="167">
        <v>1139.8</v>
      </c>
      <c r="G857" s="167">
        <v>1139.8</v>
      </c>
      <c r="H857" s="157">
        <f t="shared" si="26"/>
        <v>100</v>
      </c>
      <c r="I857" s="427">
        <f t="shared" si="27"/>
        <v>0</v>
      </c>
    </row>
    <row r="858" spans="1:9" x14ac:dyDescent="0.2">
      <c r="A858" s="163" t="s">
        <v>490</v>
      </c>
      <c r="B858" s="164">
        <v>5</v>
      </c>
      <c r="C858" s="164">
        <v>2</v>
      </c>
      <c r="D858" s="165">
        <v>510300320</v>
      </c>
      <c r="E858" s="166">
        <v>200</v>
      </c>
      <c r="F858" s="167">
        <v>1139.8</v>
      </c>
      <c r="G858" s="167">
        <v>1139.8</v>
      </c>
      <c r="H858" s="157">
        <f t="shared" si="26"/>
        <v>100</v>
      </c>
      <c r="I858" s="427">
        <f t="shared" si="27"/>
        <v>0</v>
      </c>
    </row>
    <row r="859" spans="1:9" ht="22.5" x14ac:dyDescent="0.2">
      <c r="A859" s="163" t="s">
        <v>1236</v>
      </c>
      <c r="B859" s="164">
        <v>5</v>
      </c>
      <c r="C859" s="164">
        <v>2</v>
      </c>
      <c r="D859" s="165">
        <v>510398453</v>
      </c>
      <c r="E859" s="166"/>
      <c r="F859" s="167">
        <v>133392</v>
      </c>
      <c r="G859" s="167">
        <v>133392</v>
      </c>
      <c r="H859" s="157">
        <f t="shared" si="26"/>
        <v>100</v>
      </c>
      <c r="I859" s="427">
        <f t="shared" si="27"/>
        <v>0</v>
      </c>
    </row>
    <row r="860" spans="1:9" x14ac:dyDescent="0.2">
      <c r="A860" s="163" t="s">
        <v>494</v>
      </c>
      <c r="B860" s="164">
        <v>5</v>
      </c>
      <c r="C860" s="164">
        <v>2</v>
      </c>
      <c r="D860" s="165">
        <v>510398453</v>
      </c>
      <c r="E860" s="166">
        <v>800</v>
      </c>
      <c r="F860" s="167">
        <v>133392</v>
      </c>
      <c r="G860" s="167">
        <v>133392</v>
      </c>
      <c r="H860" s="157">
        <f t="shared" si="26"/>
        <v>100</v>
      </c>
      <c r="I860" s="427">
        <f t="shared" si="27"/>
        <v>0</v>
      </c>
    </row>
    <row r="861" spans="1:9" ht="22.5" x14ac:dyDescent="0.2">
      <c r="A861" s="163" t="s">
        <v>1237</v>
      </c>
      <c r="B861" s="164">
        <v>5</v>
      </c>
      <c r="C861" s="164">
        <v>2</v>
      </c>
      <c r="D861" s="165">
        <v>510398454</v>
      </c>
      <c r="E861" s="166"/>
      <c r="F861" s="167">
        <v>77626</v>
      </c>
      <c r="G861" s="167">
        <v>77626</v>
      </c>
      <c r="H861" s="157">
        <f t="shared" si="26"/>
        <v>100</v>
      </c>
      <c r="I861" s="427">
        <f t="shared" si="27"/>
        <v>0</v>
      </c>
    </row>
    <row r="862" spans="1:9" x14ac:dyDescent="0.2">
      <c r="A862" s="163" t="s">
        <v>494</v>
      </c>
      <c r="B862" s="164">
        <v>5</v>
      </c>
      <c r="C862" s="164">
        <v>2</v>
      </c>
      <c r="D862" s="165">
        <v>510398454</v>
      </c>
      <c r="E862" s="166">
        <v>800</v>
      </c>
      <c r="F862" s="167">
        <v>77626</v>
      </c>
      <c r="G862" s="167">
        <v>77626</v>
      </c>
      <c r="H862" s="157">
        <f t="shared" si="26"/>
        <v>100</v>
      </c>
      <c r="I862" s="427">
        <f t="shared" si="27"/>
        <v>0</v>
      </c>
    </row>
    <row r="863" spans="1:9" ht="22.5" x14ac:dyDescent="0.2">
      <c r="A863" s="163" t="s">
        <v>1238</v>
      </c>
      <c r="B863" s="164">
        <v>5</v>
      </c>
      <c r="C863" s="164">
        <v>2</v>
      </c>
      <c r="D863" s="165">
        <v>510398455</v>
      </c>
      <c r="E863" s="166"/>
      <c r="F863" s="167">
        <v>96018</v>
      </c>
      <c r="G863" s="167">
        <v>96018</v>
      </c>
      <c r="H863" s="157">
        <f t="shared" si="26"/>
        <v>100</v>
      </c>
      <c r="I863" s="427">
        <f t="shared" si="27"/>
        <v>0</v>
      </c>
    </row>
    <row r="864" spans="1:9" x14ac:dyDescent="0.2">
      <c r="A864" s="163" t="s">
        <v>494</v>
      </c>
      <c r="B864" s="164">
        <v>5</v>
      </c>
      <c r="C864" s="164">
        <v>2</v>
      </c>
      <c r="D864" s="165">
        <v>510398455</v>
      </c>
      <c r="E864" s="166">
        <v>800</v>
      </c>
      <c r="F864" s="167">
        <v>96018</v>
      </c>
      <c r="G864" s="167">
        <v>96018</v>
      </c>
      <c r="H864" s="157">
        <f t="shared" si="26"/>
        <v>100</v>
      </c>
      <c r="I864" s="427">
        <f t="shared" si="27"/>
        <v>0</v>
      </c>
    </row>
    <row r="865" spans="1:9" ht="22.5" x14ac:dyDescent="0.2">
      <c r="A865" s="163" t="s">
        <v>1541</v>
      </c>
      <c r="B865" s="164">
        <v>5</v>
      </c>
      <c r="C865" s="164">
        <v>2</v>
      </c>
      <c r="D865" s="165" t="s">
        <v>1579</v>
      </c>
      <c r="E865" s="166"/>
      <c r="F865" s="167">
        <v>3080.3</v>
      </c>
      <c r="G865" s="167">
        <v>2673.1</v>
      </c>
      <c r="H865" s="157">
        <f t="shared" si="26"/>
        <v>86.780508392039721</v>
      </c>
      <c r="I865" s="427">
        <f t="shared" si="27"/>
        <v>407.20000000000027</v>
      </c>
    </row>
    <row r="866" spans="1:9" x14ac:dyDescent="0.2">
      <c r="A866" s="163" t="s">
        <v>651</v>
      </c>
      <c r="B866" s="164">
        <v>5</v>
      </c>
      <c r="C866" s="164">
        <v>2</v>
      </c>
      <c r="D866" s="165" t="s">
        <v>1579</v>
      </c>
      <c r="E866" s="166">
        <v>400</v>
      </c>
      <c r="F866" s="167">
        <v>3080.3</v>
      </c>
      <c r="G866" s="167">
        <v>2673.1</v>
      </c>
      <c r="H866" s="157">
        <f t="shared" si="26"/>
        <v>86.780508392039721</v>
      </c>
      <c r="I866" s="427">
        <f t="shared" si="27"/>
        <v>407.20000000000027</v>
      </c>
    </row>
    <row r="867" spans="1:9" ht="22.5" x14ac:dyDescent="0.2">
      <c r="A867" s="163" t="s">
        <v>738</v>
      </c>
      <c r="B867" s="164">
        <v>5</v>
      </c>
      <c r="C867" s="164">
        <v>2</v>
      </c>
      <c r="D867" s="165">
        <v>530000000</v>
      </c>
      <c r="E867" s="166"/>
      <c r="F867" s="167">
        <v>39441.9</v>
      </c>
      <c r="G867" s="167">
        <v>39441.1</v>
      </c>
      <c r="H867" s="157">
        <f t="shared" si="26"/>
        <v>99.99797170014628</v>
      </c>
      <c r="I867" s="427">
        <f t="shared" si="27"/>
        <v>0.80000000000291038</v>
      </c>
    </row>
    <row r="868" spans="1:9" x14ac:dyDescent="0.2">
      <c r="A868" s="163" t="s">
        <v>1580</v>
      </c>
      <c r="B868" s="164">
        <v>5</v>
      </c>
      <c r="C868" s="164">
        <v>2</v>
      </c>
      <c r="D868" s="165">
        <v>530100000</v>
      </c>
      <c r="E868" s="166"/>
      <c r="F868" s="167">
        <v>39441.9</v>
      </c>
      <c r="G868" s="167">
        <v>39441.1</v>
      </c>
      <c r="H868" s="157">
        <f t="shared" si="26"/>
        <v>99.99797170014628</v>
      </c>
      <c r="I868" s="427">
        <f t="shared" si="27"/>
        <v>0.80000000000291038</v>
      </c>
    </row>
    <row r="869" spans="1:9" x14ac:dyDescent="0.2">
      <c r="A869" s="163" t="s">
        <v>1239</v>
      </c>
      <c r="B869" s="164">
        <v>5</v>
      </c>
      <c r="C869" s="164">
        <v>2</v>
      </c>
      <c r="D869" s="165">
        <v>530110040</v>
      </c>
      <c r="E869" s="166"/>
      <c r="F869" s="167">
        <v>39441.9</v>
      </c>
      <c r="G869" s="167">
        <v>39441.1</v>
      </c>
      <c r="H869" s="157">
        <f t="shared" si="26"/>
        <v>99.99797170014628</v>
      </c>
      <c r="I869" s="427">
        <f t="shared" si="27"/>
        <v>0.80000000000291038</v>
      </c>
    </row>
    <row r="870" spans="1:9" x14ac:dyDescent="0.2">
      <c r="A870" s="163" t="s">
        <v>490</v>
      </c>
      <c r="B870" s="164">
        <v>5</v>
      </c>
      <c r="C870" s="164">
        <v>2</v>
      </c>
      <c r="D870" s="165">
        <v>530110040</v>
      </c>
      <c r="E870" s="166">
        <v>200</v>
      </c>
      <c r="F870" s="167">
        <v>39441.9</v>
      </c>
      <c r="G870" s="167">
        <v>39441.1</v>
      </c>
      <c r="H870" s="157">
        <f t="shared" si="26"/>
        <v>99.99797170014628</v>
      </c>
      <c r="I870" s="427">
        <f t="shared" si="27"/>
        <v>0.80000000000291038</v>
      </c>
    </row>
    <row r="871" spans="1:9" x14ac:dyDescent="0.2">
      <c r="A871" s="163" t="s">
        <v>739</v>
      </c>
      <c r="B871" s="164">
        <v>5</v>
      </c>
      <c r="C871" s="164">
        <v>2</v>
      </c>
      <c r="D871" s="165">
        <v>550000000</v>
      </c>
      <c r="E871" s="166"/>
      <c r="F871" s="167">
        <v>973395.1</v>
      </c>
      <c r="G871" s="167">
        <v>966102.3</v>
      </c>
      <c r="H871" s="157">
        <f t="shared" si="26"/>
        <v>99.250787270246178</v>
      </c>
      <c r="I871" s="427">
        <f t="shared" si="27"/>
        <v>7292.7999999999302</v>
      </c>
    </row>
    <row r="872" spans="1:9" x14ac:dyDescent="0.2">
      <c r="A872" s="163" t="s">
        <v>1240</v>
      </c>
      <c r="B872" s="164">
        <v>5</v>
      </c>
      <c r="C872" s="164">
        <v>2</v>
      </c>
      <c r="D872" s="165" t="s">
        <v>741</v>
      </c>
      <c r="E872" s="166"/>
      <c r="F872" s="167">
        <v>973395.1</v>
      </c>
      <c r="G872" s="167">
        <v>966102.3</v>
      </c>
      <c r="H872" s="157">
        <f t="shared" si="26"/>
        <v>99.250787270246178</v>
      </c>
      <c r="I872" s="427">
        <f t="shared" si="27"/>
        <v>7292.7999999999302</v>
      </c>
    </row>
    <row r="873" spans="1:9" x14ac:dyDescent="0.2">
      <c r="A873" s="163" t="s">
        <v>740</v>
      </c>
      <c r="B873" s="164">
        <v>5</v>
      </c>
      <c r="C873" s="164">
        <v>2</v>
      </c>
      <c r="D873" s="165" t="s">
        <v>742</v>
      </c>
      <c r="E873" s="166"/>
      <c r="F873" s="167">
        <v>973395.1</v>
      </c>
      <c r="G873" s="167">
        <v>966102.3</v>
      </c>
      <c r="H873" s="157">
        <f t="shared" si="26"/>
        <v>99.250787270246178</v>
      </c>
      <c r="I873" s="427">
        <f t="shared" si="27"/>
        <v>7292.7999999999302</v>
      </c>
    </row>
    <row r="874" spans="1:9" x14ac:dyDescent="0.2">
      <c r="A874" s="163" t="s">
        <v>651</v>
      </c>
      <c r="B874" s="164">
        <v>5</v>
      </c>
      <c r="C874" s="164">
        <v>2</v>
      </c>
      <c r="D874" s="165" t="s">
        <v>742</v>
      </c>
      <c r="E874" s="166">
        <v>400</v>
      </c>
      <c r="F874" s="167">
        <v>973395.1</v>
      </c>
      <c r="G874" s="167">
        <v>966102.3</v>
      </c>
      <c r="H874" s="157">
        <f t="shared" si="26"/>
        <v>99.250787270246178</v>
      </c>
      <c r="I874" s="427">
        <f t="shared" si="27"/>
        <v>7292.7999999999302</v>
      </c>
    </row>
    <row r="875" spans="1:9" ht="22.5" x14ac:dyDescent="0.2">
      <c r="A875" s="163" t="s">
        <v>706</v>
      </c>
      <c r="B875" s="164">
        <v>5</v>
      </c>
      <c r="C875" s="164">
        <v>2</v>
      </c>
      <c r="D875" s="165">
        <v>1600000000</v>
      </c>
      <c r="E875" s="166"/>
      <c r="F875" s="167">
        <v>8390.5</v>
      </c>
      <c r="G875" s="167">
        <v>4707.8</v>
      </c>
      <c r="H875" s="157">
        <f t="shared" si="26"/>
        <v>56.108694356712952</v>
      </c>
      <c r="I875" s="427">
        <f t="shared" si="27"/>
        <v>3682.7</v>
      </c>
    </row>
    <row r="876" spans="1:9" x14ac:dyDescent="0.2">
      <c r="A876" s="163" t="s">
        <v>707</v>
      </c>
      <c r="B876" s="164">
        <v>5</v>
      </c>
      <c r="C876" s="164">
        <v>2</v>
      </c>
      <c r="D876" s="165">
        <v>1610000000</v>
      </c>
      <c r="E876" s="166"/>
      <c r="F876" s="167">
        <v>8390.5</v>
      </c>
      <c r="G876" s="167">
        <v>4707.8</v>
      </c>
      <c r="H876" s="157">
        <f t="shared" si="26"/>
        <v>56.108694356712952</v>
      </c>
      <c r="I876" s="427">
        <f t="shared" si="27"/>
        <v>3682.7</v>
      </c>
    </row>
    <row r="877" spans="1:9" ht="22.5" x14ac:dyDescent="0.2">
      <c r="A877" s="163" t="s">
        <v>1540</v>
      </c>
      <c r="B877" s="164">
        <v>5</v>
      </c>
      <c r="C877" s="164">
        <v>2</v>
      </c>
      <c r="D877" s="165">
        <v>1610200000</v>
      </c>
      <c r="E877" s="166"/>
      <c r="F877" s="167">
        <v>6579.6</v>
      </c>
      <c r="G877" s="167">
        <v>2896.9</v>
      </c>
      <c r="H877" s="157">
        <f t="shared" si="26"/>
        <v>44.028512371572738</v>
      </c>
      <c r="I877" s="427">
        <f t="shared" si="27"/>
        <v>3682.7000000000003</v>
      </c>
    </row>
    <row r="878" spans="1:9" ht="22.5" x14ac:dyDescent="0.2">
      <c r="A878" s="163" t="s">
        <v>1541</v>
      </c>
      <c r="B878" s="164">
        <v>5</v>
      </c>
      <c r="C878" s="164">
        <v>2</v>
      </c>
      <c r="D878" s="165" t="s">
        <v>1542</v>
      </c>
      <c r="E878" s="166"/>
      <c r="F878" s="167">
        <v>6579.6</v>
      </c>
      <c r="G878" s="167">
        <v>2896.9</v>
      </c>
      <c r="H878" s="157">
        <f t="shared" si="26"/>
        <v>44.028512371572738</v>
      </c>
      <c r="I878" s="427">
        <f t="shared" si="27"/>
        <v>3682.7000000000003</v>
      </c>
    </row>
    <row r="879" spans="1:9" x14ac:dyDescent="0.2">
      <c r="A879" s="163" t="s">
        <v>490</v>
      </c>
      <c r="B879" s="164">
        <v>5</v>
      </c>
      <c r="C879" s="164">
        <v>2</v>
      </c>
      <c r="D879" s="165" t="s">
        <v>1542</v>
      </c>
      <c r="E879" s="166">
        <v>200</v>
      </c>
      <c r="F879" s="167">
        <v>1030.4000000000001</v>
      </c>
      <c r="G879" s="167">
        <v>907.1</v>
      </c>
      <c r="H879" s="157">
        <f t="shared" si="26"/>
        <v>88.033773291925471</v>
      </c>
      <c r="I879" s="427">
        <f t="shared" si="27"/>
        <v>123.30000000000007</v>
      </c>
    </row>
    <row r="880" spans="1:9" x14ac:dyDescent="0.2">
      <c r="A880" s="163" t="s">
        <v>651</v>
      </c>
      <c r="B880" s="164">
        <v>5</v>
      </c>
      <c r="C880" s="164">
        <v>2</v>
      </c>
      <c r="D880" s="165" t="s">
        <v>1542</v>
      </c>
      <c r="E880" s="166">
        <v>400</v>
      </c>
      <c r="F880" s="167">
        <v>5549.2</v>
      </c>
      <c r="G880" s="167">
        <v>1989.8</v>
      </c>
      <c r="H880" s="157">
        <f t="shared" si="26"/>
        <v>35.85742088949759</v>
      </c>
      <c r="I880" s="427">
        <f t="shared" si="27"/>
        <v>3559.3999999999996</v>
      </c>
    </row>
    <row r="881" spans="1:9" x14ac:dyDescent="0.2">
      <c r="A881" s="163" t="s">
        <v>1581</v>
      </c>
      <c r="B881" s="164">
        <v>5</v>
      </c>
      <c r="C881" s="164">
        <v>2</v>
      </c>
      <c r="D881" s="165" t="s">
        <v>1582</v>
      </c>
      <c r="E881" s="166"/>
      <c r="F881" s="167">
        <v>1810.9</v>
      </c>
      <c r="G881" s="167">
        <v>1810.9</v>
      </c>
      <c r="H881" s="157">
        <f t="shared" si="26"/>
        <v>100</v>
      </c>
      <c r="I881" s="427">
        <f t="shared" si="27"/>
        <v>0</v>
      </c>
    </row>
    <row r="882" spans="1:9" x14ac:dyDescent="0.2">
      <c r="A882" s="163" t="s">
        <v>1583</v>
      </c>
      <c r="B882" s="164">
        <v>5</v>
      </c>
      <c r="C882" s="164">
        <v>2</v>
      </c>
      <c r="D882" s="165" t="s">
        <v>1584</v>
      </c>
      <c r="E882" s="166"/>
      <c r="F882" s="167">
        <v>1810.9</v>
      </c>
      <c r="G882" s="167">
        <v>1810.9</v>
      </c>
      <c r="H882" s="157">
        <f t="shared" si="26"/>
        <v>100</v>
      </c>
      <c r="I882" s="427">
        <f t="shared" si="27"/>
        <v>0</v>
      </c>
    </row>
    <row r="883" spans="1:9" x14ac:dyDescent="0.2">
      <c r="A883" s="163" t="s">
        <v>651</v>
      </c>
      <c r="B883" s="164">
        <v>5</v>
      </c>
      <c r="C883" s="164">
        <v>2</v>
      </c>
      <c r="D883" s="165" t="s">
        <v>1584</v>
      </c>
      <c r="E883" s="166">
        <v>400</v>
      </c>
      <c r="F883" s="167">
        <v>1810.9</v>
      </c>
      <c r="G883" s="167">
        <v>1810.9</v>
      </c>
      <c r="H883" s="157">
        <f t="shared" si="26"/>
        <v>100</v>
      </c>
      <c r="I883" s="427">
        <f t="shared" si="27"/>
        <v>0</v>
      </c>
    </row>
    <row r="884" spans="1:9" x14ac:dyDescent="0.2">
      <c r="A884" s="163" t="s">
        <v>730</v>
      </c>
      <c r="B884" s="164">
        <v>5</v>
      </c>
      <c r="C884" s="164">
        <v>2</v>
      </c>
      <c r="D884" s="165">
        <v>7500000000</v>
      </c>
      <c r="E884" s="166"/>
      <c r="F884" s="167">
        <v>4833.2</v>
      </c>
      <c r="G884" s="167">
        <v>4833.1000000000004</v>
      </c>
      <c r="H884" s="157">
        <f t="shared" si="26"/>
        <v>99.997930977406284</v>
      </c>
      <c r="I884" s="427">
        <f t="shared" si="27"/>
        <v>9.9999999999454303E-2</v>
      </c>
    </row>
    <row r="885" spans="1:9" ht="22.5" x14ac:dyDescent="0.2">
      <c r="A885" s="163" t="s">
        <v>1585</v>
      </c>
      <c r="B885" s="164">
        <v>5</v>
      </c>
      <c r="C885" s="164">
        <v>2</v>
      </c>
      <c r="D885" s="165">
        <v>7500020001</v>
      </c>
      <c r="E885" s="166"/>
      <c r="F885" s="167">
        <v>4833.2</v>
      </c>
      <c r="G885" s="167">
        <v>4833.1000000000004</v>
      </c>
      <c r="H885" s="157">
        <f t="shared" si="26"/>
        <v>99.997930977406284</v>
      </c>
      <c r="I885" s="427">
        <f t="shared" si="27"/>
        <v>9.9999999999454303E-2</v>
      </c>
    </row>
    <row r="886" spans="1:9" x14ac:dyDescent="0.2">
      <c r="A886" s="163" t="s">
        <v>490</v>
      </c>
      <c r="B886" s="164">
        <v>5</v>
      </c>
      <c r="C886" s="164">
        <v>2</v>
      </c>
      <c r="D886" s="165">
        <v>7500020001</v>
      </c>
      <c r="E886" s="166">
        <v>200</v>
      </c>
      <c r="F886" s="167">
        <v>4833.2</v>
      </c>
      <c r="G886" s="167">
        <v>4833.1000000000004</v>
      </c>
      <c r="H886" s="157">
        <f t="shared" si="26"/>
        <v>99.997930977406284</v>
      </c>
      <c r="I886" s="427">
        <f t="shared" si="27"/>
        <v>9.9999999999454303E-2</v>
      </c>
    </row>
    <row r="887" spans="1:9" x14ac:dyDescent="0.2">
      <c r="A887" s="158" t="s">
        <v>743</v>
      </c>
      <c r="B887" s="159">
        <v>5</v>
      </c>
      <c r="C887" s="159">
        <v>3</v>
      </c>
      <c r="D887" s="160"/>
      <c r="E887" s="161"/>
      <c r="F887" s="162">
        <v>223746.5</v>
      </c>
      <c r="G887" s="162">
        <v>223717.5</v>
      </c>
      <c r="H887" s="151">
        <f t="shared" si="26"/>
        <v>99.987038903401839</v>
      </c>
      <c r="I887" s="427">
        <f t="shared" si="27"/>
        <v>29</v>
      </c>
    </row>
    <row r="888" spans="1:9" ht="22.5" x14ac:dyDescent="0.2">
      <c r="A888" s="163" t="s">
        <v>735</v>
      </c>
      <c r="B888" s="164">
        <v>5</v>
      </c>
      <c r="C888" s="164">
        <v>3</v>
      </c>
      <c r="D888" s="165">
        <v>500000000</v>
      </c>
      <c r="E888" s="166"/>
      <c r="F888" s="167">
        <v>36203.599999999999</v>
      </c>
      <c r="G888" s="167">
        <v>36174.800000000003</v>
      </c>
      <c r="H888" s="157">
        <f t="shared" si="26"/>
        <v>99.920449900009956</v>
      </c>
      <c r="I888" s="427">
        <f t="shared" si="27"/>
        <v>28.799999999995634</v>
      </c>
    </row>
    <row r="889" spans="1:9" ht="22.5" x14ac:dyDescent="0.2">
      <c r="A889" s="163" t="s">
        <v>736</v>
      </c>
      <c r="B889" s="164">
        <v>5</v>
      </c>
      <c r="C889" s="164">
        <v>3</v>
      </c>
      <c r="D889" s="165">
        <v>510000000</v>
      </c>
      <c r="E889" s="166"/>
      <c r="F889" s="167">
        <v>36203.599999999999</v>
      </c>
      <c r="G889" s="167">
        <v>36174.800000000003</v>
      </c>
      <c r="H889" s="157">
        <f t="shared" si="26"/>
        <v>99.920449900009956</v>
      </c>
      <c r="I889" s="427">
        <f t="shared" si="27"/>
        <v>28.799999999995634</v>
      </c>
    </row>
    <row r="890" spans="1:9" ht="22.5" x14ac:dyDescent="0.2">
      <c r="A890" s="163" t="s">
        <v>1235</v>
      </c>
      <c r="B890" s="164">
        <v>5</v>
      </c>
      <c r="C890" s="164">
        <v>3</v>
      </c>
      <c r="D890" s="165">
        <v>510300000</v>
      </c>
      <c r="E890" s="166"/>
      <c r="F890" s="167">
        <v>36203.599999999999</v>
      </c>
      <c r="G890" s="167">
        <v>36174.800000000003</v>
      </c>
      <c r="H890" s="157">
        <f t="shared" si="26"/>
        <v>99.920449900009956</v>
      </c>
      <c r="I890" s="427">
        <f t="shared" si="27"/>
        <v>28.799999999995634</v>
      </c>
    </row>
    <row r="891" spans="1:9" ht="22.5" x14ac:dyDescent="0.2">
      <c r="A891" s="163" t="s">
        <v>737</v>
      </c>
      <c r="B891" s="164">
        <v>5</v>
      </c>
      <c r="C891" s="164">
        <v>3</v>
      </c>
      <c r="D891" s="165">
        <v>510300320</v>
      </c>
      <c r="E891" s="166"/>
      <c r="F891" s="167">
        <v>36203.599999999999</v>
      </c>
      <c r="G891" s="167">
        <v>36174.800000000003</v>
      </c>
      <c r="H891" s="157">
        <f t="shared" si="26"/>
        <v>99.920449900009956</v>
      </c>
      <c r="I891" s="427">
        <f t="shared" si="27"/>
        <v>28.799999999995634</v>
      </c>
    </row>
    <row r="892" spans="1:9" x14ac:dyDescent="0.2">
      <c r="A892" s="163" t="s">
        <v>490</v>
      </c>
      <c r="B892" s="164">
        <v>5</v>
      </c>
      <c r="C892" s="164">
        <v>3</v>
      </c>
      <c r="D892" s="165">
        <v>510300320</v>
      </c>
      <c r="E892" s="166">
        <v>200</v>
      </c>
      <c r="F892" s="167">
        <v>36203.599999999999</v>
      </c>
      <c r="G892" s="167">
        <v>36174.800000000003</v>
      </c>
      <c r="H892" s="157">
        <f t="shared" si="26"/>
        <v>99.920449900009956</v>
      </c>
      <c r="I892" s="427">
        <f t="shared" si="27"/>
        <v>28.799999999995634</v>
      </c>
    </row>
    <row r="893" spans="1:9" x14ac:dyDescent="0.2">
      <c r="A893" s="163" t="s">
        <v>681</v>
      </c>
      <c r="B893" s="164">
        <v>5</v>
      </c>
      <c r="C893" s="164">
        <v>3</v>
      </c>
      <c r="D893" s="165">
        <v>3100000000</v>
      </c>
      <c r="E893" s="166"/>
      <c r="F893" s="167">
        <v>15532.8</v>
      </c>
      <c r="G893" s="167">
        <v>15532.6</v>
      </c>
      <c r="H893" s="157">
        <f t="shared" si="26"/>
        <v>99.998712402142559</v>
      </c>
      <c r="I893" s="427">
        <f t="shared" si="27"/>
        <v>0.19999999999890861</v>
      </c>
    </row>
    <row r="894" spans="1:9" x14ac:dyDescent="0.2">
      <c r="A894" s="163" t="s">
        <v>682</v>
      </c>
      <c r="B894" s="164">
        <v>5</v>
      </c>
      <c r="C894" s="164">
        <v>3</v>
      </c>
      <c r="D894" s="165">
        <v>3120000000</v>
      </c>
      <c r="E894" s="166"/>
      <c r="F894" s="167">
        <v>15532.8</v>
      </c>
      <c r="G894" s="167">
        <v>15532.6</v>
      </c>
      <c r="H894" s="157">
        <f t="shared" si="26"/>
        <v>99.998712402142559</v>
      </c>
      <c r="I894" s="427">
        <f t="shared" si="27"/>
        <v>0.19999999999890861</v>
      </c>
    </row>
    <row r="895" spans="1:9" x14ac:dyDescent="0.2">
      <c r="A895" s="163" t="s">
        <v>744</v>
      </c>
      <c r="B895" s="164">
        <v>5</v>
      </c>
      <c r="C895" s="164">
        <v>3</v>
      </c>
      <c r="D895" s="165">
        <v>3120100000</v>
      </c>
      <c r="E895" s="166"/>
      <c r="F895" s="167">
        <v>12612.8</v>
      </c>
      <c r="G895" s="167">
        <v>12612.6</v>
      </c>
      <c r="H895" s="157">
        <f t="shared" si="26"/>
        <v>99.99841430927313</v>
      </c>
      <c r="I895" s="427">
        <f t="shared" si="27"/>
        <v>0.19999999999890861</v>
      </c>
    </row>
    <row r="896" spans="1:9" x14ac:dyDescent="0.2">
      <c r="A896" s="163" t="s">
        <v>745</v>
      </c>
      <c r="B896" s="164">
        <v>5</v>
      </c>
      <c r="C896" s="164">
        <v>3</v>
      </c>
      <c r="D896" s="165" t="s">
        <v>1586</v>
      </c>
      <c r="E896" s="166"/>
      <c r="F896" s="167">
        <v>12612.8</v>
      </c>
      <c r="G896" s="167">
        <v>12612.6</v>
      </c>
      <c r="H896" s="157">
        <f t="shared" si="26"/>
        <v>99.99841430927313</v>
      </c>
      <c r="I896" s="427">
        <f t="shared" si="27"/>
        <v>0.19999999999890861</v>
      </c>
    </row>
    <row r="897" spans="1:9" x14ac:dyDescent="0.2">
      <c r="A897" s="163" t="s">
        <v>499</v>
      </c>
      <c r="B897" s="164">
        <v>5</v>
      </c>
      <c r="C897" s="164">
        <v>3</v>
      </c>
      <c r="D897" s="165" t="s">
        <v>1586</v>
      </c>
      <c r="E897" s="166">
        <v>500</v>
      </c>
      <c r="F897" s="167">
        <v>12612.8</v>
      </c>
      <c r="G897" s="167">
        <v>12612.6</v>
      </c>
      <c r="H897" s="157">
        <f t="shared" si="26"/>
        <v>99.99841430927313</v>
      </c>
      <c r="I897" s="427">
        <f t="shared" si="27"/>
        <v>0.19999999999890861</v>
      </c>
    </row>
    <row r="898" spans="1:9" x14ac:dyDescent="0.2">
      <c r="A898" s="163" t="s">
        <v>1306</v>
      </c>
      <c r="B898" s="164">
        <v>5</v>
      </c>
      <c r="C898" s="164">
        <v>3</v>
      </c>
      <c r="D898" s="165">
        <v>3120300000</v>
      </c>
      <c r="E898" s="166"/>
      <c r="F898" s="167">
        <v>2920</v>
      </c>
      <c r="G898" s="167">
        <v>2920</v>
      </c>
      <c r="H898" s="157">
        <f t="shared" si="26"/>
        <v>100</v>
      </c>
      <c r="I898" s="427">
        <f t="shared" si="27"/>
        <v>0</v>
      </c>
    </row>
    <row r="899" spans="1:9" x14ac:dyDescent="0.2">
      <c r="A899" s="163" t="s">
        <v>1587</v>
      </c>
      <c r="B899" s="164">
        <v>5</v>
      </c>
      <c r="C899" s="164">
        <v>3</v>
      </c>
      <c r="D899" s="165" t="s">
        <v>1588</v>
      </c>
      <c r="E899" s="166"/>
      <c r="F899" s="167">
        <v>2920</v>
      </c>
      <c r="G899" s="167">
        <v>2920</v>
      </c>
      <c r="H899" s="157">
        <f t="shared" si="26"/>
        <v>100</v>
      </c>
      <c r="I899" s="427">
        <f t="shared" si="27"/>
        <v>0</v>
      </c>
    </row>
    <row r="900" spans="1:9" x14ac:dyDescent="0.2">
      <c r="A900" s="163" t="s">
        <v>499</v>
      </c>
      <c r="B900" s="164">
        <v>5</v>
      </c>
      <c r="C900" s="164">
        <v>3</v>
      </c>
      <c r="D900" s="165" t="s">
        <v>1588</v>
      </c>
      <c r="E900" s="166">
        <v>500</v>
      </c>
      <c r="F900" s="167">
        <v>2920</v>
      </c>
      <c r="G900" s="167">
        <v>2920</v>
      </c>
      <c r="H900" s="157">
        <f t="shared" si="26"/>
        <v>100</v>
      </c>
      <c r="I900" s="427">
        <f t="shared" si="27"/>
        <v>0</v>
      </c>
    </row>
    <row r="901" spans="1:9" ht="22.5" x14ac:dyDescent="0.2">
      <c r="A901" s="163" t="s">
        <v>746</v>
      </c>
      <c r="B901" s="164">
        <v>5</v>
      </c>
      <c r="C901" s="164">
        <v>3</v>
      </c>
      <c r="D901" s="165">
        <v>3300000000</v>
      </c>
      <c r="E901" s="166"/>
      <c r="F901" s="167">
        <v>172010.1</v>
      </c>
      <c r="G901" s="167">
        <v>172010.1</v>
      </c>
      <c r="H901" s="157">
        <f t="shared" si="26"/>
        <v>100</v>
      </c>
      <c r="I901" s="427">
        <f t="shared" si="27"/>
        <v>0</v>
      </c>
    </row>
    <row r="902" spans="1:9" x14ac:dyDescent="0.2">
      <c r="A902" s="163" t="s">
        <v>747</v>
      </c>
      <c r="B902" s="164">
        <v>5</v>
      </c>
      <c r="C902" s="164">
        <v>3</v>
      </c>
      <c r="D902" s="165" t="s">
        <v>748</v>
      </c>
      <c r="E902" s="166"/>
      <c r="F902" s="167">
        <v>172010.1</v>
      </c>
      <c r="G902" s="167">
        <v>172010.1</v>
      </c>
      <c r="H902" s="157">
        <f t="shared" si="26"/>
        <v>100</v>
      </c>
      <c r="I902" s="427">
        <f t="shared" si="27"/>
        <v>0</v>
      </c>
    </row>
    <row r="903" spans="1:9" ht="22.5" x14ac:dyDescent="0.2">
      <c r="A903" s="163" t="s">
        <v>1241</v>
      </c>
      <c r="B903" s="164">
        <v>5</v>
      </c>
      <c r="C903" s="164">
        <v>3</v>
      </c>
      <c r="D903" s="165" t="s">
        <v>1242</v>
      </c>
      <c r="E903" s="166"/>
      <c r="F903" s="167">
        <v>71000</v>
      </c>
      <c r="G903" s="167">
        <v>71000</v>
      </c>
      <c r="H903" s="157">
        <f t="shared" si="26"/>
        <v>100</v>
      </c>
      <c r="I903" s="427">
        <f t="shared" si="27"/>
        <v>0</v>
      </c>
    </row>
    <row r="904" spans="1:9" x14ac:dyDescent="0.2">
      <c r="A904" s="163" t="s">
        <v>499</v>
      </c>
      <c r="B904" s="164">
        <v>5</v>
      </c>
      <c r="C904" s="164">
        <v>3</v>
      </c>
      <c r="D904" s="165" t="s">
        <v>1242</v>
      </c>
      <c r="E904" s="166">
        <v>500</v>
      </c>
      <c r="F904" s="167">
        <v>71000</v>
      </c>
      <c r="G904" s="167">
        <v>71000</v>
      </c>
      <c r="H904" s="157">
        <f t="shared" si="26"/>
        <v>100</v>
      </c>
      <c r="I904" s="427">
        <f t="shared" si="27"/>
        <v>0</v>
      </c>
    </row>
    <row r="905" spans="1:9" x14ac:dyDescent="0.2">
      <c r="A905" s="163" t="s">
        <v>749</v>
      </c>
      <c r="B905" s="164">
        <v>5</v>
      </c>
      <c r="C905" s="164">
        <v>3</v>
      </c>
      <c r="D905" s="165" t="s">
        <v>750</v>
      </c>
      <c r="E905" s="166"/>
      <c r="F905" s="167">
        <v>101010.1</v>
      </c>
      <c r="G905" s="167">
        <v>101010.1</v>
      </c>
      <c r="H905" s="157">
        <f t="shared" si="26"/>
        <v>100</v>
      </c>
      <c r="I905" s="427">
        <f t="shared" si="27"/>
        <v>0</v>
      </c>
    </row>
    <row r="906" spans="1:9" x14ac:dyDescent="0.2">
      <c r="A906" s="163" t="s">
        <v>499</v>
      </c>
      <c r="B906" s="164">
        <v>5</v>
      </c>
      <c r="C906" s="164">
        <v>3</v>
      </c>
      <c r="D906" s="165" t="s">
        <v>750</v>
      </c>
      <c r="E906" s="166">
        <v>500</v>
      </c>
      <c r="F906" s="167">
        <v>101010.1</v>
      </c>
      <c r="G906" s="167">
        <v>101010.1</v>
      </c>
      <c r="H906" s="157">
        <f t="shared" si="26"/>
        <v>100</v>
      </c>
      <c r="I906" s="427">
        <f t="shared" si="27"/>
        <v>0</v>
      </c>
    </row>
    <row r="907" spans="1:9" x14ac:dyDescent="0.2">
      <c r="A907" s="158" t="s">
        <v>751</v>
      </c>
      <c r="B907" s="159">
        <v>5</v>
      </c>
      <c r="C907" s="159">
        <v>5</v>
      </c>
      <c r="D907" s="160"/>
      <c r="E907" s="161"/>
      <c r="F907" s="162">
        <v>399629.8</v>
      </c>
      <c r="G907" s="162">
        <v>281486.90000000002</v>
      </c>
      <c r="H907" s="151">
        <f t="shared" si="26"/>
        <v>70.436914364244117</v>
      </c>
      <c r="I907" s="427">
        <f t="shared" si="27"/>
        <v>118142.89999999997</v>
      </c>
    </row>
    <row r="908" spans="1:9" ht="22.5" x14ac:dyDescent="0.2">
      <c r="A908" s="163" t="s">
        <v>735</v>
      </c>
      <c r="B908" s="164">
        <v>5</v>
      </c>
      <c r="C908" s="164">
        <v>5</v>
      </c>
      <c r="D908" s="165">
        <v>500000000</v>
      </c>
      <c r="E908" s="166"/>
      <c r="F908" s="167">
        <v>282325.59999999998</v>
      </c>
      <c r="G908" s="167">
        <v>164870.39999999999</v>
      </c>
      <c r="H908" s="157">
        <f t="shared" si="26"/>
        <v>58.397254800839882</v>
      </c>
      <c r="I908" s="427">
        <f t="shared" si="27"/>
        <v>117455.19999999998</v>
      </c>
    </row>
    <row r="909" spans="1:9" ht="22.5" x14ac:dyDescent="0.2">
      <c r="A909" s="163" t="s">
        <v>736</v>
      </c>
      <c r="B909" s="164">
        <v>5</v>
      </c>
      <c r="C909" s="164">
        <v>5</v>
      </c>
      <c r="D909" s="165">
        <v>510000000</v>
      </c>
      <c r="E909" s="166"/>
      <c r="F909" s="167">
        <v>129981</v>
      </c>
      <c r="G909" s="167">
        <v>129934.2</v>
      </c>
      <c r="H909" s="157">
        <f t="shared" si="26"/>
        <v>99.963994737692431</v>
      </c>
      <c r="I909" s="427">
        <f t="shared" si="27"/>
        <v>46.80000000000291</v>
      </c>
    </row>
    <row r="910" spans="1:9" x14ac:dyDescent="0.2">
      <c r="A910" s="163" t="s">
        <v>1243</v>
      </c>
      <c r="B910" s="164">
        <v>5</v>
      </c>
      <c r="C910" s="164">
        <v>5</v>
      </c>
      <c r="D910" s="165">
        <v>510200000</v>
      </c>
      <c r="E910" s="166"/>
      <c r="F910" s="167">
        <v>69504</v>
      </c>
      <c r="G910" s="167">
        <v>69504</v>
      </c>
      <c r="H910" s="157">
        <f t="shared" si="26"/>
        <v>100</v>
      </c>
      <c r="I910" s="427">
        <f t="shared" si="27"/>
        <v>0</v>
      </c>
    </row>
    <row r="911" spans="1:9" x14ac:dyDescent="0.2">
      <c r="A911" s="163" t="s">
        <v>1244</v>
      </c>
      <c r="B911" s="164">
        <v>5</v>
      </c>
      <c r="C911" s="164">
        <v>5</v>
      </c>
      <c r="D911" s="165">
        <v>510260050</v>
      </c>
      <c r="E911" s="166"/>
      <c r="F911" s="167">
        <v>69504</v>
      </c>
      <c r="G911" s="167">
        <v>69504</v>
      </c>
      <c r="H911" s="157">
        <f t="shared" ref="H911:H974" si="28">+G911/F911*100</f>
        <v>100</v>
      </c>
      <c r="I911" s="427">
        <f t="shared" ref="I911:I974" si="29">F911-G911</f>
        <v>0</v>
      </c>
    </row>
    <row r="912" spans="1:9" x14ac:dyDescent="0.2">
      <c r="A912" s="163" t="s">
        <v>494</v>
      </c>
      <c r="B912" s="164">
        <v>5</v>
      </c>
      <c r="C912" s="164">
        <v>5</v>
      </c>
      <c r="D912" s="165">
        <v>510260050</v>
      </c>
      <c r="E912" s="166">
        <v>800</v>
      </c>
      <c r="F912" s="167">
        <v>69504</v>
      </c>
      <c r="G912" s="167">
        <v>69504</v>
      </c>
      <c r="H912" s="157">
        <f t="shared" si="28"/>
        <v>100</v>
      </c>
      <c r="I912" s="427">
        <f t="shared" si="29"/>
        <v>0</v>
      </c>
    </row>
    <row r="913" spans="1:9" ht="22.5" x14ac:dyDescent="0.2">
      <c r="A913" s="163" t="s">
        <v>1245</v>
      </c>
      <c r="B913" s="164">
        <v>5</v>
      </c>
      <c r="C913" s="164">
        <v>5</v>
      </c>
      <c r="D913" s="165">
        <v>510500000</v>
      </c>
      <c r="E913" s="166"/>
      <c r="F913" s="167">
        <v>60477</v>
      </c>
      <c r="G913" s="167">
        <v>60430.2</v>
      </c>
      <c r="H913" s="157">
        <f t="shared" si="28"/>
        <v>99.922615209087752</v>
      </c>
      <c r="I913" s="427">
        <f t="shared" si="29"/>
        <v>46.80000000000291</v>
      </c>
    </row>
    <row r="914" spans="1:9" x14ac:dyDescent="0.2">
      <c r="A914" s="163" t="s">
        <v>1246</v>
      </c>
      <c r="B914" s="164">
        <v>5</v>
      </c>
      <c r="C914" s="164">
        <v>5</v>
      </c>
      <c r="D914" s="165" t="s">
        <v>1247</v>
      </c>
      <c r="E914" s="166"/>
      <c r="F914" s="167">
        <v>23077</v>
      </c>
      <c r="G914" s="167">
        <v>23077</v>
      </c>
      <c r="H914" s="157">
        <f t="shared" si="28"/>
        <v>100</v>
      </c>
      <c r="I914" s="427">
        <f t="shared" si="29"/>
        <v>0</v>
      </c>
    </row>
    <row r="915" spans="1:9" x14ac:dyDescent="0.2">
      <c r="A915" s="163" t="s">
        <v>494</v>
      </c>
      <c r="B915" s="164">
        <v>5</v>
      </c>
      <c r="C915" s="164">
        <v>5</v>
      </c>
      <c r="D915" s="165" t="s">
        <v>1247</v>
      </c>
      <c r="E915" s="166">
        <v>800</v>
      </c>
      <c r="F915" s="167">
        <v>23077</v>
      </c>
      <c r="G915" s="167">
        <v>23077</v>
      </c>
      <c r="H915" s="157">
        <f t="shared" si="28"/>
        <v>100</v>
      </c>
      <c r="I915" s="427">
        <f t="shared" si="29"/>
        <v>0</v>
      </c>
    </row>
    <row r="916" spans="1:9" x14ac:dyDescent="0.2">
      <c r="A916" s="163" t="s">
        <v>1248</v>
      </c>
      <c r="B916" s="164">
        <v>5</v>
      </c>
      <c r="C916" s="164">
        <v>5</v>
      </c>
      <c r="D916" s="165" t="s">
        <v>1589</v>
      </c>
      <c r="E916" s="166"/>
      <c r="F916" s="167">
        <v>11492</v>
      </c>
      <c r="G916" s="167">
        <v>11445.2</v>
      </c>
      <c r="H916" s="157">
        <f t="shared" si="28"/>
        <v>99.592760180995469</v>
      </c>
      <c r="I916" s="427">
        <f t="shared" si="29"/>
        <v>46.799999999999272</v>
      </c>
    </row>
    <row r="917" spans="1:9" x14ac:dyDescent="0.2">
      <c r="A917" s="163" t="s">
        <v>494</v>
      </c>
      <c r="B917" s="164">
        <v>5</v>
      </c>
      <c r="C917" s="164">
        <v>5</v>
      </c>
      <c r="D917" s="165" t="s">
        <v>1589</v>
      </c>
      <c r="E917" s="166">
        <v>800</v>
      </c>
      <c r="F917" s="167">
        <v>11492</v>
      </c>
      <c r="G917" s="167">
        <v>11445.2</v>
      </c>
      <c r="H917" s="157">
        <f t="shared" si="28"/>
        <v>99.592760180995469</v>
      </c>
      <c r="I917" s="427">
        <f t="shared" si="29"/>
        <v>46.799999999999272</v>
      </c>
    </row>
    <row r="918" spans="1:9" x14ac:dyDescent="0.2">
      <c r="A918" s="163" t="s">
        <v>1246</v>
      </c>
      <c r="B918" s="164">
        <v>5</v>
      </c>
      <c r="C918" s="164">
        <v>5</v>
      </c>
      <c r="D918" s="165">
        <v>510560040</v>
      </c>
      <c r="E918" s="166"/>
      <c r="F918" s="167">
        <v>25908</v>
      </c>
      <c r="G918" s="167">
        <v>25908</v>
      </c>
      <c r="H918" s="157">
        <f t="shared" si="28"/>
        <v>100</v>
      </c>
      <c r="I918" s="427">
        <f t="shared" si="29"/>
        <v>0</v>
      </c>
    </row>
    <row r="919" spans="1:9" x14ac:dyDescent="0.2">
      <c r="A919" s="163" t="s">
        <v>494</v>
      </c>
      <c r="B919" s="164">
        <v>5</v>
      </c>
      <c r="C919" s="164">
        <v>5</v>
      </c>
      <c r="D919" s="165">
        <v>510560040</v>
      </c>
      <c r="E919" s="166">
        <v>800</v>
      </c>
      <c r="F919" s="167">
        <v>25908</v>
      </c>
      <c r="G919" s="167">
        <v>25908</v>
      </c>
      <c r="H919" s="157">
        <f t="shared" si="28"/>
        <v>100</v>
      </c>
      <c r="I919" s="427">
        <f t="shared" si="29"/>
        <v>0</v>
      </c>
    </row>
    <row r="920" spans="1:9" ht="22.5" x14ac:dyDescent="0.2">
      <c r="A920" s="163" t="s">
        <v>1590</v>
      </c>
      <c r="B920" s="164">
        <v>5</v>
      </c>
      <c r="C920" s="164">
        <v>5</v>
      </c>
      <c r="D920" s="165">
        <v>520000000</v>
      </c>
      <c r="E920" s="166"/>
      <c r="F920" s="167">
        <v>7870</v>
      </c>
      <c r="G920" s="167">
        <v>7869.3</v>
      </c>
      <c r="H920" s="157">
        <f t="shared" si="28"/>
        <v>99.991105463786539</v>
      </c>
      <c r="I920" s="427">
        <f t="shared" si="29"/>
        <v>0.6999999999998181</v>
      </c>
    </row>
    <row r="921" spans="1:9" ht="22.5" x14ac:dyDescent="0.2">
      <c r="A921" s="163" t="s">
        <v>1591</v>
      </c>
      <c r="B921" s="164">
        <v>5</v>
      </c>
      <c r="C921" s="164">
        <v>5</v>
      </c>
      <c r="D921" s="165">
        <v>520100000</v>
      </c>
      <c r="E921" s="166"/>
      <c r="F921" s="167">
        <v>7870</v>
      </c>
      <c r="G921" s="167">
        <v>7869.3</v>
      </c>
      <c r="H921" s="157">
        <f t="shared" si="28"/>
        <v>99.991105463786539</v>
      </c>
      <c r="I921" s="427">
        <f t="shared" si="29"/>
        <v>0.6999999999998181</v>
      </c>
    </row>
    <row r="922" spans="1:9" x14ac:dyDescent="0.2">
      <c r="A922" s="163" t="s">
        <v>1592</v>
      </c>
      <c r="B922" s="164">
        <v>5</v>
      </c>
      <c r="C922" s="164">
        <v>5</v>
      </c>
      <c r="D922" s="165">
        <v>520175210</v>
      </c>
      <c r="E922" s="166"/>
      <c r="F922" s="167">
        <v>7870</v>
      </c>
      <c r="G922" s="167">
        <v>7869.3</v>
      </c>
      <c r="H922" s="157">
        <f t="shared" si="28"/>
        <v>99.991105463786539</v>
      </c>
      <c r="I922" s="427">
        <f t="shared" si="29"/>
        <v>0.6999999999998181</v>
      </c>
    </row>
    <row r="923" spans="1:9" x14ac:dyDescent="0.2">
      <c r="A923" s="163" t="s">
        <v>499</v>
      </c>
      <c r="B923" s="164">
        <v>5</v>
      </c>
      <c r="C923" s="164">
        <v>5</v>
      </c>
      <c r="D923" s="165">
        <v>520175210</v>
      </c>
      <c r="E923" s="166">
        <v>500</v>
      </c>
      <c r="F923" s="167">
        <v>7870</v>
      </c>
      <c r="G923" s="167">
        <v>7869.3</v>
      </c>
      <c r="H923" s="157">
        <f t="shared" si="28"/>
        <v>99.991105463786539</v>
      </c>
      <c r="I923" s="427">
        <f t="shared" si="29"/>
        <v>0.6999999999998181</v>
      </c>
    </row>
    <row r="924" spans="1:9" ht="22.5" x14ac:dyDescent="0.2">
      <c r="A924" s="163" t="s">
        <v>738</v>
      </c>
      <c r="B924" s="164">
        <v>5</v>
      </c>
      <c r="C924" s="164">
        <v>5</v>
      </c>
      <c r="D924" s="165">
        <v>530000000</v>
      </c>
      <c r="E924" s="166"/>
      <c r="F924" s="167">
        <v>27066.9</v>
      </c>
      <c r="G924" s="167">
        <v>27066.9</v>
      </c>
      <c r="H924" s="157">
        <f t="shared" si="28"/>
        <v>100</v>
      </c>
      <c r="I924" s="427">
        <f t="shared" si="29"/>
        <v>0</v>
      </c>
    </row>
    <row r="925" spans="1:9" x14ac:dyDescent="0.2">
      <c r="A925" s="163" t="s">
        <v>1580</v>
      </c>
      <c r="B925" s="164">
        <v>5</v>
      </c>
      <c r="C925" s="164">
        <v>5</v>
      </c>
      <c r="D925" s="165">
        <v>530100000</v>
      </c>
      <c r="E925" s="166"/>
      <c r="F925" s="167">
        <v>27066.9</v>
      </c>
      <c r="G925" s="167">
        <v>27066.9</v>
      </c>
      <c r="H925" s="157">
        <f t="shared" si="28"/>
        <v>100</v>
      </c>
      <c r="I925" s="427">
        <f t="shared" si="29"/>
        <v>0</v>
      </c>
    </row>
    <row r="926" spans="1:9" x14ac:dyDescent="0.2">
      <c r="A926" s="163" t="s">
        <v>1239</v>
      </c>
      <c r="B926" s="164">
        <v>5</v>
      </c>
      <c r="C926" s="164">
        <v>5</v>
      </c>
      <c r="D926" s="165">
        <v>530110040</v>
      </c>
      <c r="E926" s="166"/>
      <c r="F926" s="167">
        <v>27066.9</v>
      </c>
      <c r="G926" s="167">
        <v>27066.9</v>
      </c>
      <c r="H926" s="157">
        <f t="shared" si="28"/>
        <v>100</v>
      </c>
      <c r="I926" s="427">
        <f t="shared" si="29"/>
        <v>0</v>
      </c>
    </row>
    <row r="927" spans="1:9" x14ac:dyDescent="0.2">
      <c r="A927" s="163" t="s">
        <v>490</v>
      </c>
      <c r="B927" s="164">
        <v>5</v>
      </c>
      <c r="C927" s="164">
        <v>5</v>
      </c>
      <c r="D927" s="165">
        <v>530110040</v>
      </c>
      <c r="E927" s="166">
        <v>200</v>
      </c>
      <c r="F927" s="167">
        <v>27066.9</v>
      </c>
      <c r="G927" s="167">
        <v>27066.9</v>
      </c>
      <c r="H927" s="157">
        <f t="shared" si="28"/>
        <v>100</v>
      </c>
      <c r="I927" s="427">
        <f t="shared" si="29"/>
        <v>0</v>
      </c>
    </row>
    <row r="928" spans="1:9" ht="22.5" x14ac:dyDescent="0.2">
      <c r="A928" s="163" t="s">
        <v>1593</v>
      </c>
      <c r="B928" s="164">
        <v>5</v>
      </c>
      <c r="C928" s="164">
        <v>5</v>
      </c>
      <c r="D928" s="165">
        <v>560000000</v>
      </c>
      <c r="E928" s="166"/>
      <c r="F928" s="167">
        <v>117407.7</v>
      </c>
      <c r="G928" s="167">
        <v>0</v>
      </c>
      <c r="H928" s="157">
        <f t="shared" si="28"/>
        <v>0</v>
      </c>
      <c r="I928" s="427">
        <f t="shared" si="29"/>
        <v>117407.7</v>
      </c>
    </row>
    <row r="929" spans="1:9" ht="22.5" x14ac:dyDescent="0.2">
      <c r="A929" s="163" t="s">
        <v>1594</v>
      </c>
      <c r="B929" s="164">
        <v>5</v>
      </c>
      <c r="C929" s="164">
        <v>5</v>
      </c>
      <c r="D929" s="165">
        <v>560100000</v>
      </c>
      <c r="E929" s="166"/>
      <c r="F929" s="167">
        <v>117407.7</v>
      </c>
      <c r="G929" s="167">
        <v>0</v>
      </c>
      <c r="H929" s="157">
        <f t="shared" si="28"/>
        <v>0</v>
      </c>
      <c r="I929" s="427">
        <f t="shared" si="29"/>
        <v>117407.7</v>
      </c>
    </row>
    <row r="930" spans="1:9" x14ac:dyDescent="0.2">
      <c r="A930" s="163" t="s">
        <v>1595</v>
      </c>
      <c r="B930" s="164">
        <v>5</v>
      </c>
      <c r="C930" s="164">
        <v>5</v>
      </c>
      <c r="D930" s="165">
        <v>560109505</v>
      </c>
      <c r="E930" s="166"/>
      <c r="F930" s="167">
        <v>117407.7</v>
      </c>
      <c r="G930" s="167">
        <v>0</v>
      </c>
      <c r="H930" s="157">
        <f t="shared" si="28"/>
        <v>0</v>
      </c>
      <c r="I930" s="427">
        <f t="shared" si="29"/>
        <v>117407.7</v>
      </c>
    </row>
    <row r="931" spans="1:9" x14ac:dyDescent="0.2">
      <c r="A931" s="163" t="s">
        <v>494</v>
      </c>
      <c r="B931" s="164">
        <v>5</v>
      </c>
      <c r="C931" s="164">
        <v>5</v>
      </c>
      <c r="D931" s="165">
        <v>560109505</v>
      </c>
      <c r="E931" s="166">
        <v>800</v>
      </c>
      <c r="F931" s="167">
        <v>117407.7</v>
      </c>
      <c r="G931" s="167">
        <v>0</v>
      </c>
      <c r="H931" s="157">
        <f t="shared" si="28"/>
        <v>0</v>
      </c>
      <c r="I931" s="427">
        <f t="shared" si="29"/>
        <v>117407.7</v>
      </c>
    </row>
    <row r="932" spans="1:9" x14ac:dyDescent="0.2">
      <c r="A932" s="163" t="s">
        <v>730</v>
      </c>
      <c r="B932" s="164">
        <v>5</v>
      </c>
      <c r="C932" s="164">
        <v>5</v>
      </c>
      <c r="D932" s="165">
        <v>7500000000</v>
      </c>
      <c r="E932" s="166"/>
      <c r="F932" s="167">
        <v>51772</v>
      </c>
      <c r="G932" s="167">
        <v>51658.9</v>
      </c>
      <c r="H932" s="157">
        <f t="shared" si="28"/>
        <v>99.781542146333919</v>
      </c>
      <c r="I932" s="427">
        <f t="shared" si="29"/>
        <v>113.09999999999854</v>
      </c>
    </row>
    <row r="933" spans="1:9" ht="22.5" x14ac:dyDescent="0.2">
      <c r="A933" s="163" t="s">
        <v>1585</v>
      </c>
      <c r="B933" s="164">
        <v>5</v>
      </c>
      <c r="C933" s="164">
        <v>5</v>
      </c>
      <c r="D933" s="165">
        <v>7500020001</v>
      </c>
      <c r="E933" s="166"/>
      <c r="F933" s="167">
        <v>520</v>
      </c>
      <c r="G933" s="167">
        <v>520</v>
      </c>
      <c r="H933" s="157">
        <f t="shared" si="28"/>
        <v>100</v>
      </c>
      <c r="I933" s="427">
        <f t="shared" si="29"/>
        <v>0</v>
      </c>
    </row>
    <row r="934" spans="1:9" x14ac:dyDescent="0.2">
      <c r="A934" s="163" t="s">
        <v>490</v>
      </c>
      <c r="B934" s="164">
        <v>5</v>
      </c>
      <c r="C934" s="164">
        <v>5</v>
      </c>
      <c r="D934" s="165">
        <v>7500020001</v>
      </c>
      <c r="E934" s="166">
        <v>200</v>
      </c>
      <c r="F934" s="167">
        <v>520</v>
      </c>
      <c r="G934" s="167">
        <v>520</v>
      </c>
      <c r="H934" s="157">
        <f t="shared" si="28"/>
        <v>100</v>
      </c>
      <c r="I934" s="427">
        <f t="shared" si="29"/>
        <v>0</v>
      </c>
    </row>
    <row r="935" spans="1:9" ht="22.5" x14ac:dyDescent="0.2">
      <c r="A935" s="163" t="s">
        <v>731</v>
      </c>
      <c r="B935" s="164">
        <v>5</v>
      </c>
      <c r="C935" s="164">
        <v>5</v>
      </c>
      <c r="D935" s="165">
        <v>7500040630</v>
      </c>
      <c r="E935" s="166"/>
      <c r="F935" s="167">
        <v>48382.6</v>
      </c>
      <c r="G935" s="167">
        <v>48269.5</v>
      </c>
      <c r="H935" s="157">
        <f t="shared" si="28"/>
        <v>99.76623827574376</v>
      </c>
      <c r="I935" s="427">
        <f t="shared" si="29"/>
        <v>113.09999999999854</v>
      </c>
    </row>
    <row r="936" spans="1:9" ht="33.75" x14ac:dyDescent="0.2">
      <c r="A936" s="163" t="s">
        <v>486</v>
      </c>
      <c r="B936" s="164">
        <v>5</v>
      </c>
      <c r="C936" s="164">
        <v>5</v>
      </c>
      <c r="D936" s="165">
        <v>7500040630</v>
      </c>
      <c r="E936" s="166">
        <v>100</v>
      </c>
      <c r="F936" s="167">
        <v>29543.4</v>
      </c>
      <c r="G936" s="167">
        <v>29543.4</v>
      </c>
      <c r="H936" s="157">
        <f t="shared" si="28"/>
        <v>100</v>
      </c>
      <c r="I936" s="427">
        <f t="shared" si="29"/>
        <v>0</v>
      </c>
    </row>
    <row r="937" spans="1:9" x14ac:dyDescent="0.2">
      <c r="A937" s="163" t="s">
        <v>490</v>
      </c>
      <c r="B937" s="164">
        <v>5</v>
      </c>
      <c r="C937" s="164">
        <v>5</v>
      </c>
      <c r="D937" s="165">
        <v>7500040630</v>
      </c>
      <c r="E937" s="166">
        <v>200</v>
      </c>
      <c r="F937" s="167">
        <v>18836.2</v>
      </c>
      <c r="G937" s="167">
        <v>18726.099999999999</v>
      </c>
      <c r="H937" s="157">
        <f t="shared" si="28"/>
        <v>99.415487200178362</v>
      </c>
      <c r="I937" s="427">
        <f t="shared" si="29"/>
        <v>110.10000000000218</v>
      </c>
    </row>
    <row r="938" spans="1:9" x14ac:dyDescent="0.2">
      <c r="A938" s="163" t="s">
        <v>494</v>
      </c>
      <c r="B938" s="164">
        <v>5</v>
      </c>
      <c r="C938" s="164">
        <v>5</v>
      </c>
      <c r="D938" s="165">
        <v>7500040630</v>
      </c>
      <c r="E938" s="166">
        <v>800</v>
      </c>
      <c r="F938" s="167">
        <v>3</v>
      </c>
      <c r="G938" s="167">
        <v>0</v>
      </c>
      <c r="H938" s="157">
        <f t="shared" si="28"/>
        <v>0</v>
      </c>
      <c r="I938" s="427">
        <f t="shared" si="29"/>
        <v>3</v>
      </c>
    </row>
    <row r="939" spans="1:9" ht="22.5" x14ac:dyDescent="0.2">
      <c r="A939" s="163" t="s">
        <v>731</v>
      </c>
      <c r="B939" s="164">
        <v>5</v>
      </c>
      <c r="C939" s="164">
        <v>5</v>
      </c>
      <c r="D939" s="165" t="s">
        <v>1596</v>
      </c>
      <c r="E939" s="166"/>
      <c r="F939" s="167">
        <v>1669.4</v>
      </c>
      <c r="G939" s="167">
        <v>1669.4</v>
      </c>
      <c r="H939" s="157">
        <f t="shared" si="28"/>
        <v>100</v>
      </c>
      <c r="I939" s="427">
        <f t="shared" si="29"/>
        <v>0</v>
      </c>
    </row>
    <row r="940" spans="1:9" x14ac:dyDescent="0.2">
      <c r="A940" s="163" t="s">
        <v>490</v>
      </c>
      <c r="B940" s="164">
        <v>5</v>
      </c>
      <c r="C940" s="164">
        <v>5</v>
      </c>
      <c r="D940" s="165" t="s">
        <v>1596</v>
      </c>
      <c r="E940" s="166">
        <v>200</v>
      </c>
      <c r="F940" s="167">
        <v>1669.4</v>
      </c>
      <c r="G940" s="167">
        <v>1669.4</v>
      </c>
      <c r="H940" s="157">
        <f t="shared" si="28"/>
        <v>100</v>
      </c>
      <c r="I940" s="427">
        <f t="shared" si="29"/>
        <v>0</v>
      </c>
    </row>
    <row r="941" spans="1:9" ht="22.5" x14ac:dyDescent="0.2">
      <c r="A941" s="163" t="s">
        <v>1249</v>
      </c>
      <c r="B941" s="164">
        <v>5</v>
      </c>
      <c r="C941" s="164">
        <v>5</v>
      </c>
      <c r="D941" s="165">
        <v>7500070011</v>
      </c>
      <c r="E941" s="166"/>
      <c r="F941" s="167">
        <v>1200</v>
      </c>
      <c r="G941" s="167">
        <v>1200</v>
      </c>
      <c r="H941" s="157">
        <f t="shared" si="28"/>
        <v>100</v>
      </c>
      <c r="I941" s="427">
        <f t="shared" si="29"/>
        <v>0</v>
      </c>
    </row>
    <row r="942" spans="1:9" x14ac:dyDescent="0.2">
      <c r="A942" s="163" t="s">
        <v>499</v>
      </c>
      <c r="B942" s="164">
        <v>5</v>
      </c>
      <c r="C942" s="164">
        <v>5</v>
      </c>
      <c r="D942" s="165">
        <v>7500070011</v>
      </c>
      <c r="E942" s="166">
        <v>500</v>
      </c>
      <c r="F942" s="167">
        <v>1200</v>
      </c>
      <c r="G942" s="167">
        <v>1200</v>
      </c>
      <c r="H942" s="157">
        <f t="shared" si="28"/>
        <v>100</v>
      </c>
      <c r="I942" s="427">
        <f t="shared" si="29"/>
        <v>0</v>
      </c>
    </row>
    <row r="943" spans="1:9" x14ac:dyDescent="0.2">
      <c r="A943" s="163" t="s">
        <v>487</v>
      </c>
      <c r="B943" s="164">
        <v>5</v>
      </c>
      <c r="C943" s="164">
        <v>5</v>
      </c>
      <c r="D943" s="165">
        <v>8900000000</v>
      </c>
      <c r="E943" s="166"/>
      <c r="F943" s="167">
        <v>65532.2</v>
      </c>
      <c r="G943" s="167">
        <v>64957.599999999999</v>
      </c>
      <c r="H943" s="157">
        <f t="shared" si="28"/>
        <v>99.123179139415427</v>
      </c>
      <c r="I943" s="427">
        <f t="shared" si="29"/>
        <v>574.59999999999854</v>
      </c>
    </row>
    <row r="944" spans="1:9" x14ac:dyDescent="0.2">
      <c r="A944" s="163" t="s">
        <v>487</v>
      </c>
      <c r="B944" s="164">
        <v>5</v>
      </c>
      <c r="C944" s="164">
        <v>5</v>
      </c>
      <c r="D944" s="165">
        <v>8900000110</v>
      </c>
      <c r="E944" s="166"/>
      <c r="F944" s="167">
        <v>51908.1</v>
      </c>
      <c r="G944" s="167">
        <v>51388</v>
      </c>
      <c r="H944" s="157">
        <f t="shared" si="28"/>
        <v>98.99803691524059</v>
      </c>
      <c r="I944" s="427">
        <f t="shared" si="29"/>
        <v>520.09999999999854</v>
      </c>
    </row>
    <row r="945" spans="1:9" ht="33.75" x14ac:dyDescent="0.2">
      <c r="A945" s="163" t="s">
        <v>486</v>
      </c>
      <c r="B945" s="164">
        <v>5</v>
      </c>
      <c r="C945" s="164">
        <v>5</v>
      </c>
      <c r="D945" s="165">
        <v>8900000110</v>
      </c>
      <c r="E945" s="166">
        <v>100</v>
      </c>
      <c r="F945" s="167">
        <v>51908.1</v>
      </c>
      <c r="G945" s="167">
        <v>51388</v>
      </c>
      <c r="H945" s="157">
        <f t="shared" si="28"/>
        <v>98.99803691524059</v>
      </c>
      <c r="I945" s="427">
        <f t="shared" si="29"/>
        <v>520.09999999999854</v>
      </c>
    </row>
    <row r="946" spans="1:9" x14ac:dyDescent="0.2">
      <c r="A946" s="163" t="s">
        <v>487</v>
      </c>
      <c r="B946" s="164">
        <v>5</v>
      </c>
      <c r="C946" s="164">
        <v>5</v>
      </c>
      <c r="D946" s="165">
        <v>8900000190</v>
      </c>
      <c r="E946" s="166"/>
      <c r="F946" s="167">
        <v>4949</v>
      </c>
      <c r="G946" s="167">
        <v>4904.7</v>
      </c>
      <c r="H946" s="157">
        <f t="shared" si="28"/>
        <v>99.104869670640525</v>
      </c>
      <c r="I946" s="427">
        <f t="shared" si="29"/>
        <v>44.300000000000182</v>
      </c>
    </row>
    <row r="947" spans="1:9" ht="33.75" x14ac:dyDescent="0.2">
      <c r="A947" s="163" t="s">
        <v>486</v>
      </c>
      <c r="B947" s="164">
        <v>5</v>
      </c>
      <c r="C947" s="164">
        <v>5</v>
      </c>
      <c r="D947" s="165">
        <v>8900000190</v>
      </c>
      <c r="E947" s="166">
        <v>100</v>
      </c>
      <c r="F947" s="167">
        <v>676.5</v>
      </c>
      <c r="G947" s="167">
        <v>676.5</v>
      </c>
      <c r="H947" s="157">
        <f t="shared" si="28"/>
        <v>100</v>
      </c>
      <c r="I947" s="427">
        <f t="shared" si="29"/>
        <v>0</v>
      </c>
    </row>
    <row r="948" spans="1:9" x14ac:dyDescent="0.2">
      <c r="A948" s="163" t="s">
        <v>490</v>
      </c>
      <c r="B948" s="164">
        <v>5</v>
      </c>
      <c r="C948" s="164">
        <v>5</v>
      </c>
      <c r="D948" s="165">
        <v>8900000190</v>
      </c>
      <c r="E948" s="166">
        <v>200</v>
      </c>
      <c r="F948" s="167">
        <v>4097.3</v>
      </c>
      <c r="G948" s="167">
        <v>4053</v>
      </c>
      <c r="H948" s="157">
        <f t="shared" si="28"/>
        <v>98.918800185487996</v>
      </c>
      <c r="I948" s="427">
        <f t="shared" si="29"/>
        <v>44.300000000000182</v>
      </c>
    </row>
    <row r="949" spans="1:9" x14ac:dyDescent="0.2">
      <c r="A949" s="163" t="s">
        <v>494</v>
      </c>
      <c r="B949" s="164">
        <v>5</v>
      </c>
      <c r="C949" s="164">
        <v>5</v>
      </c>
      <c r="D949" s="165">
        <v>8900000190</v>
      </c>
      <c r="E949" s="166">
        <v>800</v>
      </c>
      <c r="F949" s="167">
        <v>175.2</v>
      </c>
      <c r="G949" s="167">
        <v>175.2</v>
      </c>
      <c r="H949" s="157">
        <f t="shared" si="28"/>
        <v>100</v>
      </c>
      <c r="I949" s="427">
        <f t="shared" si="29"/>
        <v>0</v>
      </c>
    </row>
    <row r="950" spans="1:9" ht="22.5" x14ac:dyDescent="0.2">
      <c r="A950" s="163" t="s">
        <v>1451</v>
      </c>
      <c r="B950" s="164">
        <v>5</v>
      </c>
      <c r="C950" s="164">
        <v>5</v>
      </c>
      <c r="D950" s="165">
        <v>8900000870</v>
      </c>
      <c r="E950" s="166"/>
      <c r="F950" s="167">
        <v>170.7</v>
      </c>
      <c r="G950" s="167">
        <v>170.7</v>
      </c>
      <c r="H950" s="157">
        <f t="shared" si="28"/>
        <v>100</v>
      </c>
      <c r="I950" s="427">
        <f t="shared" si="29"/>
        <v>0</v>
      </c>
    </row>
    <row r="951" spans="1:9" ht="33.75" x14ac:dyDescent="0.2">
      <c r="A951" s="163" t="s">
        <v>486</v>
      </c>
      <c r="B951" s="164">
        <v>5</v>
      </c>
      <c r="C951" s="164">
        <v>5</v>
      </c>
      <c r="D951" s="165">
        <v>8900000870</v>
      </c>
      <c r="E951" s="166">
        <v>100</v>
      </c>
      <c r="F951" s="167">
        <v>170.7</v>
      </c>
      <c r="G951" s="167">
        <v>170.7</v>
      </c>
      <c r="H951" s="157">
        <f t="shared" si="28"/>
        <v>100</v>
      </c>
      <c r="I951" s="427">
        <f t="shared" si="29"/>
        <v>0</v>
      </c>
    </row>
    <row r="952" spans="1:9" ht="22.5" x14ac:dyDescent="0.2">
      <c r="A952" s="163" t="s">
        <v>752</v>
      </c>
      <c r="B952" s="164">
        <v>5</v>
      </c>
      <c r="C952" s="164">
        <v>5</v>
      </c>
      <c r="D952" s="165">
        <v>8900040430</v>
      </c>
      <c r="E952" s="166"/>
      <c r="F952" s="167">
        <v>5872.4</v>
      </c>
      <c r="G952" s="167">
        <v>5862.2</v>
      </c>
      <c r="H952" s="157">
        <f t="shared" si="28"/>
        <v>99.826306109938017</v>
      </c>
      <c r="I952" s="427">
        <f t="shared" si="29"/>
        <v>10.199999999999818</v>
      </c>
    </row>
    <row r="953" spans="1:9" ht="33.75" x14ac:dyDescent="0.2">
      <c r="A953" s="163" t="s">
        <v>486</v>
      </c>
      <c r="B953" s="164">
        <v>5</v>
      </c>
      <c r="C953" s="164">
        <v>5</v>
      </c>
      <c r="D953" s="165">
        <v>8900040430</v>
      </c>
      <c r="E953" s="166">
        <v>100</v>
      </c>
      <c r="F953" s="167">
        <v>5872.4</v>
      </c>
      <c r="G953" s="167">
        <v>5862.2</v>
      </c>
      <c r="H953" s="157">
        <f t="shared" si="28"/>
        <v>99.826306109938017</v>
      </c>
      <c r="I953" s="427">
        <f t="shared" si="29"/>
        <v>10.199999999999818</v>
      </c>
    </row>
    <row r="954" spans="1:9" ht="22.5" x14ac:dyDescent="0.2">
      <c r="A954" s="163" t="s">
        <v>1152</v>
      </c>
      <c r="B954" s="164">
        <v>5</v>
      </c>
      <c r="C954" s="164">
        <v>5</v>
      </c>
      <c r="D954" s="165">
        <v>8900055490</v>
      </c>
      <c r="E954" s="166"/>
      <c r="F954" s="167">
        <v>2632</v>
      </c>
      <c r="G954" s="167">
        <v>2632</v>
      </c>
      <c r="H954" s="157">
        <f t="shared" si="28"/>
        <v>100</v>
      </c>
      <c r="I954" s="427">
        <f t="shared" si="29"/>
        <v>0</v>
      </c>
    </row>
    <row r="955" spans="1:9" ht="33.75" x14ac:dyDescent="0.2">
      <c r="A955" s="163" t="s">
        <v>486</v>
      </c>
      <c r="B955" s="164">
        <v>5</v>
      </c>
      <c r="C955" s="164">
        <v>5</v>
      </c>
      <c r="D955" s="165">
        <v>8900055490</v>
      </c>
      <c r="E955" s="166">
        <v>100</v>
      </c>
      <c r="F955" s="167">
        <v>2632</v>
      </c>
      <c r="G955" s="167">
        <v>2632</v>
      </c>
      <c r="H955" s="157">
        <f t="shared" si="28"/>
        <v>100</v>
      </c>
      <c r="I955" s="427">
        <f t="shared" si="29"/>
        <v>0</v>
      </c>
    </row>
    <row r="956" spans="1:9" x14ac:dyDescent="0.2">
      <c r="A956" s="158" t="s">
        <v>753</v>
      </c>
      <c r="B956" s="159">
        <v>6</v>
      </c>
      <c r="C956" s="159"/>
      <c r="D956" s="160"/>
      <c r="E956" s="161"/>
      <c r="F956" s="162">
        <v>94282.7</v>
      </c>
      <c r="G956" s="162">
        <v>88016.2</v>
      </c>
      <c r="H956" s="151">
        <f t="shared" si="28"/>
        <v>93.353499634609534</v>
      </c>
      <c r="I956" s="427">
        <f t="shared" si="29"/>
        <v>6266.5</v>
      </c>
    </row>
    <row r="957" spans="1:9" x14ac:dyDescent="0.2">
      <c r="A957" s="158" t="s">
        <v>754</v>
      </c>
      <c r="B957" s="159">
        <v>6</v>
      </c>
      <c r="C957" s="159">
        <v>3</v>
      </c>
      <c r="D957" s="160"/>
      <c r="E957" s="161"/>
      <c r="F957" s="162">
        <v>94282.7</v>
      </c>
      <c r="G957" s="162">
        <v>88016.2</v>
      </c>
      <c r="H957" s="151">
        <f t="shared" si="28"/>
        <v>93.353499634609534</v>
      </c>
      <c r="I957" s="427">
        <f t="shared" si="29"/>
        <v>6266.5</v>
      </c>
    </row>
    <row r="958" spans="1:9" ht="22.5" x14ac:dyDescent="0.2">
      <c r="A958" s="163" t="s">
        <v>634</v>
      </c>
      <c r="B958" s="164">
        <v>6</v>
      </c>
      <c r="C958" s="164">
        <v>3</v>
      </c>
      <c r="D958" s="165">
        <v>600000000</v>
      </c>
      <c r="E958" s="166"/>
      <c r="F958" s="167">
        <v>9020</v>
      </c>
      <c r="G958" s="167">
        <v>9017.7999999999993</v>
      </c>
      <c r="H958" s="157">
        <f t="shared" si="28"/>
        <v>99.975609756097555</v>
      </c>
      <c r="I958" s="427">
        <f t="shared" si="29"/>
        <v>2.2000000000007276</v>
      </c>
    </row>
    <row r="959" spans="1:9" x14ac:dyDescent="0.2">
      <c r="A959" s="163" t="s">
        <v>755</v>
      </c>
      <c r="B959" s="164">
        <v>6</v>
      </c>
      <c r="C959" s="164">
        <v>3</v>
      </c>
      <c r="D959" s="165">
        <v>630000000</v>
      </c>
      <c r="E959" s="166"/>
      <c r="F959" s="167">
        <v>7267.1</v>
      </c>
      <c r="G959" s="167">
        <v>7267.1</v>
      </c>
      <c r="H959" s="157">
        <f t="shared" si="28"/>
        <v>100</v>
      </c>
      <c r="I959" s="427">
        <f t="shared" si="29"/>
        <v>0</v>
      </c>
    </row>
    <row r="960" spans="1:9" x14ac:dyDescent="0.2">
      <c r="A960" s="163" t="s">
        <v>756</v>
      </c>
      <c r="B960" s="164">
        <v>6</v>
      </c>
      <c r="C960" s="164">
        <v>3</v>
      </c>
      <c r="D960" s="165">
        <v>630200000</v>
      </c>
      <c r="E960" s="166"/>
      <c r="F960" s="167">
        <v>7267.1</v>
      </c>
      <c r="G960" s="167">
        <v>7267.1</v>
      </c>
      <c r="H960" s="157">
        <f t="shared" si="28"/>
        <v>100</v>
      </c>
      <c r="I960" s="427">
        <f t="shared" si="29"/>
        <v>0</v>
      </c>
    </row>
    <row r="961" spans="1:9" ht="22.5" x14ac:dyDescent="0.2">
      <c r="A961" s="163" t="s">
        <v>1597</v>
      </c>
      <c r="B961" s="164">
        <v>6</v>
      </c>
      <c r="C961" s="164">
        <v>3</v>
      </c>
      <c r="D961" s="165" t="s">
        <v>1598</v>
      </c>
      <c r="E961" s="166"/>
      <c r="F961" s="167">
        <v>742.4</v>
      </c>
      <c r="G961" s="167">
        <v>742.4</v>
      </c>
      <c r="H961" s="157">
        <f t="shared" si="28"/>
        <v>100</v>
      </c>
      <c r="I961" s="427">
        <f t="shared" si="29"/>
        <v>0</v>
      </c>
    </row>
    <row r="962" spans="1:9" x14ac:dyDescent="0.2">
      <c r="A962" s="163" t="s">
        <v>490</v>
      </c>
      <c r="B962" s="164">
        <v>6</v>
      </c>
      <c r="C962" s="164">
        <v>3</v>
      </c>
      <c r="D962" s="165" t="s">
        <v>1598</v>
      </c>
      <c r="E962" s="166">
        <v>200</v>
      </c>
      <c r="F962" s="167">
        <v>742.4</v>
      </c>
      <c r="G962" s="167">
        <v>742.4</v>
      </c>
      <c r="H962" s="157">
        <f t="shared" si="28"/>
        <v>100</v>
      </c>
      <c r="I962" s="427">
        <f t="shared" si="29"/>
        <v>0</v>
      </c>
    </row>
    <row r="963" spans="1:9" ht="22.5" x14ac:dyDescent="0.2">
      <c r="A963" s="163" t="s">
        <v>1597</v>
      </c>
      <c r="B963" s="164">
        <v>6</v>
      </c>
      <c r="C963" s="164">
        <v>3</v>
      </c>
      <c r="D963" s="165" t="s">
        <v>1599</v>
      </c>
      <c r="E963" s="166"/>
      <c r="F963" s="167">
        <v>6524.7</v>
      </c>
      <c r="G963" s="167">
        <v>6524.7</v>
      </c>
      <c r="H963" s="157">
        <f t="shared" si="28"/>
        <v>100</v>
      </c>
      <c r="I963" s="427">
        <f t="shared" si="29"/>
        <v>0</v>
      </c>
    </row>
    <row r="964" spans="1:9" x14ac:dyDescent="0.2">
      <c r="A964" s="163" t="s">
        <v>490</v>
      </c>
      <c r="B964" s="164">
        <v>6</v>
      </c>
      <c r="C964" s="164">
        <v>3</v>
      </c>
      <c r="D964" s="165" t="s">
        <v>1599</v>
      </c>
      <c r="E964" s="166">
        <v>200</v>
      </c>
      <c r="F964" s="167">
        <v>6524.7</v>
      </c>
      <c r="G964" s="167">
        <v>6524.7</v>
      </c>
      <c r="H964" s="157">
        <f t="shared" si="28"/>
        <v>100</v>
      </c>
      <c r="I964" s="427">
        <f t="shared" si="29"/>
        <v>0</v>
      </c>
    </row>
    <row r="965" spans="1:9" x14ac:dyDescent="0.2">
      <c r="A965" s="163" t="s">
        <v>1600</v>
      </c>
      <c r="B965" s="164">
        <v>6</v>
      </c>
      <c r="C965" s="164">
        <v>3</v>
      </c>
      <c r="D965" s="165">
        <v>640000000</v>
      </c>
      <c r="E965" s="166"/>
      <c r="F965" s="167">
        <v>1752.9</v>
      </c>
      <c r="G965" s="167">
        <v>1750.7</v>
      </c>
      <c r="H965" s="157">
        <f t="shared" si="28"/>
        <v>99.874493696160656</v>
      </c>
      <c r="I965" s="427">
        <f t="shared" si="29"/>
        <v>2.2000000000000455</v>
      </c>
    </row>
    <row r="966" spans="1:9" x14ac:dyDescent="0.2">
      <c r="A966" s="163" t="s">
        <v>1250</v>
      </c>
      <c r="B966" s="164">
        <v>6</v>
      </c>
      <c r="C966" s="164">
        <v>3</v>
      </c>
      <c r="D966" s="165">
        <v>640100000</v>
      </c>
      <c r="E966" s="166"/>
      <c r="F966" s="167">
        <v>490.2</v>
      </c>
      <c r="G966" s="167">
        <v>488</v>
      </c>
      <c r="H966" s="157">
        <f t="shared" si="28"/>
        <v>99.551203590371287</v>
      </c>
      <c r="I966" s="427">
        <f t="shared" si="29"/>
        <v>2.1999999999999886</v>
      </c>
    </row>
    <row r="967" spans="1:9" x14ac:dyDescent="0.2">
      <c r="A967" s="163" t="s">
        <v>1251</v>
      </c>
      <c r="B967" s="164">
        <v>6</v>
      </c>
      <c r="C967" s="164">
        <v>3</v>
      </c>
      <c r="D967" s="165" t="s">
        <v>1601</v>
      </c>
      <c r="E967" s="166"/>
      <c r="F967" s="167">
        <v>490.2</v>
      </c>
      <c r="G967" s="167">
        <v>488</v>
      </c>
      <c r="H967" s="157">
        <f t="shared" si="28"/>
        <v>99.551203590371287</v>
      </c>
      <c r="I967" s="427">
        <f t="shared" si="29"/>
        <v>2.1999999999999886</v>
      </c>
    </row>
    <row r="968" spans="1:9" x14ac:dyDescent="0.2">
      <c r="A968" s="163" t="s">
        <v>490</v>
      </c>
      <c r="B968" s="164">
        <v>6</v>
      </c>
      <c r="C968" s="164">
        <v>3</v>
      </c>
      <c r="D968" s="165" t="s">
        <v>1601</v>
      </c>
      <c r="E968" s="166">
        <v>200</v>
      </c>
      <c r="F968" s="167">
        <v>490.2</v>
      </c>
      <c r="G968" s="167">
        <v>488</v>
      </c>
      <c r="H968" s="157">
        <f t="shared" si="28"/>
        <v>99.551203590371287</v>
      </c>
      <c r="I968" s="427">
        <f t="shared" si="29"/>
        <v>2.1999999999999886</v>
      </c>
    </row>
    <row r="969" spans="1:9" ht="22.5" x14ac:dyDescent="0.2">
      <c r="A969" s="163" t="s">
        <v>757</v>
      </c>
      <c r="B969" s="164">
        <v>6</v>
      </c>
      <c r="C969" s="164">
        <v>3</v>
      </c>
      <c r="D969" s="165">
        <v>640300000</v>
      </c>
      <c r="E969" s="166"/>
      <c r="F969" s="167">
        <v>1262.7</v>
      </c>
      <c r="G969" s="167">
        <v>1262.7</v>
      </c>
      <c r="H969" s="157">
        <f t="shared" si="28"/>
        <v>100</v>
      </c>
      <c r="I969" s="427">
        <f t="shared" si="29"/>
        <v>0</v>
      </c>
    </row>
    <row r="970" spans="1:9" ht="22.5" x14ac:dyDescent="0.2">
      <c r="A970" s="163" t="s">
        <v>758</v>
      </c>
      <c r="B970" s="164">
        <v>6</v>
      </c>
      <c r="C970" s="164">
        <v>3</v>
      </c>
      <c r="D970" s="165">
        <v>640302080</v>
      </c>
      <c r="E970" s="166"/>
      <c r="F970" s="167">
        <v>1262.7</v>
      </c>
      <c r="G970" s="167">
        <v>1262.7</v>
      </c>
      <c r="H970" s="157">
        <f t="shared" si="28"/>
        <v>100</v>
      </c>
      <c r="I970" s="427">
        <f t="shared" si="29"/>
        <v>0</v>
      </c>
    </row>
    <row r="971" spans="1:9" x14ac:dyDescent="0.2">
      <c r="A971" s="163" t="s">
        <v>490</v>
      </c>
      <c r="B971" s="164">
        <v>6</v>
      </c>
      <c r="C971" s="164">
        <v>3</v>
      </c>
      <c r="D971" s="165">
        <v>640302080</v>
      </c>
      <c r="E971" s="166">
        <v>200</v>
      </c>
      <c r="F971" s="167">
        <v>1262.7</v>
      </c>
      <c r="G971" s="167">
        <v>1262.7</v>
      </c>
      <c r="H971" s="157">
        <f t="shared" si="28"/>
        <v>100</v>
      </c>
      <c r="I971" s="427">
        <f t="shared" si="29"/>
        <v>0</v>
      </c>
    </row>
    <row r="972" spans="1:9" ht="22.5" x14ac:dyDescent="0.2">
      <c r="A972" s="163" t="s">
        <v>759</v>
      </c>
      <c r="B972" s="164">
        <v>6</v>
      </c>
      <c r="C972" s="164">
        <v>3</v>
      </c>
      <c r="D972" s="165">
        <v>2100000000</v>
      </c>
      <c r="E972" s="166"/>
      <c r="F972" s="167">
        <v>15100</v>
      </c>
      <c r="G972" s="167">
        <v>10500</v>
      </c>
      <c r="H972" s="157">
        <f t="shared" si="28"/>
        <v>69.536423841059602</v>
      </c>
      <c r="I972" s="427">
        <f t="shared" si="29"/>
        <v>4600</v>
      </c>
    </row>
    <row r="973" spans="1:9" ht="22.5" x14ac:dyDescent="0.2">
      <c r="A973" s="163" t="s">
        <v>1602</v>
      </c>
      <c r="B973" s="164">
        <v>6</v>
      </c>
      <c r="C973" s="164">
        <v>3</v>
      </c>
      <c r="D973" s="165">
        <v>2100400000</v>
      </c>
      <c r="E973" s="166"/>
      <c r="F973" s="167">
        <v>15100</v>
      </c>
      <c r="G973" s="167">
        <v>10500</v>
      </c>
      <c r="H973" s="157">
        <f t="shared" si="28"/>
        <v>69.536423841059602</v>
      </c>
      <c r="I973" s="427">
        <f t="shared" si="29"/>
        <v>4600</v>
      </c>
    </row>
    <row r="974" spans="1:9" x14ac:dyDescent="0.2">
      <c r="A974" s="163" t="s">
        <v>1603</v>
      </c>
      <c r="B974" s="164">
        <v>6</v>
      </c>
      <c r="C974" s="164">
        <v>3</v>
      </c>
      <c r="D974" s="165">
        <v>2100402350</v>
      </c>
      <c r="E974" s="166"/>
      <c r="F974" s="167">
        <v>15100</v>
      </c>
      <c r="G974" s="167">
        <v>10500</v>
      </c>
      <c r="H974" s="157">
        <f t="shared" si="28"/>
        <v>69.536423841059602</v>
      </c>
      <c r="I974" s="427">
        <f t="shared" si="29"/>
        <v>4600</v>
      </c>
    </row>
    <row r="975" spans="1:9" x14ac:dyDescent="0.2">
      <c r="A975" s="163" t="s">
        <v>494</v>
      </c>
      <c r="B975" s="164">
        <v>6</v>
      </c>
      <c r="C975" s="164">
        <v>3</v>
      </c>
      <c r="D975" s="165">
        <v>2100402350</v>
      </c>
      <c r="E975" s="166">
        <v>800</v>
      </c>
      <c r="F975" s="167">
        <v>15100</v>
      </c>
      <c r="G975" s="167">
        <v>10500</v>
      </c>
      <c r="H975" s="157">
        <f t="shared" ref="H975:H1038" si="30">+G975/F975*100</f>
        <v>69.536423841059602</v>
      </c>
      <c r="I975" s="427">
        <f t="shared" ref="I975:I1038" si="31">F975-G975</f>
        <v>4600</v>
      </c>
    </row>
    <row r="976" spans="1:9" ht="22.5" x14ac:dyDescent="0.2">
      <c r="A976" s="163" t="s">
        <v>760</v>
      </c>
      <c r="B976" s="164">
        <v>6</v>
      </c>
      <c r="C976" s="164">
        <v>3</v>
      </c>
      <c r="D976" s="165">
        <v>7600000000</v>
      </c>
      <c r="E976" s="166"/>
      <c r="F976" s="167">
        <v>44095.5</v>
      </c>
      <c r="G976" s="167">
        <v>42436.3</v>
      </c>
      <c r="H976" s="157">
        <f t="shared" si="30"/>
        <v>96.237257770067245</v>
      </c>
      <c r="I976" s="427">
        <f t="shared" si="31"/>
        <v>1659.1999999999971</v>
      </c>
    </row>
    <row r="977" spans="1:9" ht="33.75" x14ac:dyDescent="0.2">
      <c r="A977" s="163" t="s">
        <v>761</v>
      </c>
      <c r="B977" s="164">
        <v>6</v>
      </c>
      <c r="C977" s="164">
        <v>3</v>
      </c>
      <c r="D977" s="165">
        <v>7600040595</v>
      </c>
      <c r="E977" s="166"/>
      <c r="F977" s="167">
        <v>16686.7</v>
      </c>
      <c r="G977" s="167">
        <v>16600.5</v>
      </c>
      <c r="H977" s="157">
        <f t="shared" si="30"/>
        <v>99.483420928044481</v>
      </c>
      <c r="I977" s="427">
        <f t="shared" si="31"/>
        <v>86.200000000000728</v>
      </c>
    </row>
    <row r="978" spans="1:9" ht="22.5" x14ac:dyDescent="0.2">
      <c r="A978" s="163" t="s">
        <v>507</v>
      </c>
      <c r="B978" s="164">
        <v>6</v>
      </c>
      <c r="C978" s="164">
        <v>3</v>
      </c>
      <c r="D978" s="165">
        <v>7600040595</v>
      </c>
      <c r="E978" s="166">
        <v>600</v>
      </c>
      <c r="F978" s="167">
        <v>16686.7</v>
      </c>
      <c r="G978" s="167">
        <v>16600.5</v>
      </c>
      <c r="H978" s="157">
        <f t="shared" si="30"/>
        <v>99.483420928044481</v>
      </c>
      <c r="I978" s="427">
        <f t="shared" si="31"/>
        <v>86.200000000000728</v>
      </c>
    </row>
    <row r="979" spans="1:9" ht="22.5" x14ac:dyDescent="0.2">
      <c r="A979" s="163" t="s">
        <v>1597</v>
      </c>
      <c r="B979" s="164">
        <v>6</v>
      </c>
      <c r="C979" s="164">
        <v>3</v>
      </c>
      <c r="D979" s="165" t="s">
        <v>1604</v>
      </c>
      <c r="E979" s="166"/>
      <c r="F979" s="167">
        <v>5503.2</v>
      </c>
      <c r="G979" s="167">
        <v>4349</v>
      </c>
      <c r="H979" s="157">
        <f t="shared" si="30"/>
        <v>79.026748073847941</v>
      </c>
      <c r="I979" s="427">
        <f t="shared" si="31"/>
        <v>1154.1999999999998</v>
      </c>
    </row>
    <row r="980" spans="1:9" ht="22.5" x14ac:dyDescent="0.2">
      <c r="A980" s="163" t="s">
        <v>507</v>
      </c>
      <c r="B980" s="164">
        <v>6</v>
      </c>
      <c r="C980" s="164">
        <v>3</v>
      </c>
      <c r="D980" s="165" t="s">
        <v>1604</v>
      </c>
      <c r="E980" s="166">
        <v>600</v>
      </c>
      <c r="F980" s="167">
        <v>5503.2</v>
      </c>
      <c r="G980" s="167">
        <v>4349</v>
      </c>
      <c r="H980" s="157">
        <f t="shared" si="30"/>
        <v>79.026748073847941</v>
      </c>
      <c r="I980" s="427">
        <f t="shared" si="31"/>
        <v>1154.1999999999998</v>
      </c>
    </row>
    <row r="981" spans="1:9" ht="22.5" x14ac:dyDescent="0.2">
      <c r="A981" s="163" t="s">
        <v>1605</v>
      </c>
      <c r="B981" s="164">
        <v>6</v>
      </c>
      <c r="C981" s="164">
        <v>3</v>
      </c>
      <c r="D981" s="165">
        <v>7600040610</v>
      </c>
      <c r="E981" s="166"/>
      <c r="F981" s="167">
        <v>18009.900000000001</v>
      </c>
      <c r="G981" s="167">
        <v>17951.8</v>
      </c>
      <c r="H981" s="157">
        <f t="shared" si="30"/>
        <v>99.677399652413385</v>
      </c>
      <c r="I981" s="427">
        <f t="shared" si="31"/>
        <v>58.100000000002183</v>
      </c>
    </row>
    <row r="982" spans="1:9" ht="22.5" x14ac:dyDescent="0.2">
      <c r="A982" s="163" t="s">
        <v>507</v>
      </c>
      <c r="B982" s="164">
        <v>6</v>
      </c>
      <c r="C982" s="164">
        <v>3</v>
      </c>
      <c r="D982" s="165">
        <v>7600040610</v>
      </c>
      <c r="E982" s="166">
        <v>600</v>
      </c>
      <c r="F982" s="167">
        <v>18009.900000000001</v>
      </c>
      <c r="G982" s="167">
        <v>17951.8</v>
      </c>
      <c r="H982" s="157">
        <f t="shared" si="30"/>
        <v>99.677399652413385</v>
      </c>
      <c r="I982" s="427">
        <f t="shared" si="31"/>
        <v>58.100000000002183</v>
      </c>
    </row>
    <row r="983" spans="1:9" ht="22.5" x14ac:dyDescent="0.2">
      <c r="A983" s="163" t="s">
        <v>1597</v>
      </c>
      <c r="B983" s="164">
        <v>6</v>
      </c>
      <c r="C983" s="164">
        <v>3</v>
      </c>
      <c r="D983" s="165" t="s">
        <v>1606</v>
      </c>
      <c r="E983" s="166"/>
      <c r="F983" s="167">
        <v>2970.5</v>
      </c>
      <c r="G983" s="167">
        <v>2727.5</v>
      </c>
      <c r="H983" s="157">
        <f t="shared" si="30"/>
        <v>91.819558996801888</v>
      </c>
      <c r="I983" s="427">
        <f t="shared" si="31"/>
        <v>243</v>
      </c>
    </row>
    <row r="984" spans="1:9" ht="22.5" x14ac:dyDescent="0.2">
      <c r="A984" s="163" t="s">
        <v>507</v>
      </c>
      <c r="B984" s="164">
        <v>6</v>
      </c>
      <c r="C984" s="164">
        <v>3</v>
      </c>
      <c r="D984" s="165" t="s">
        <v>1606</v>
      </c>
      <c r="E984" s="166">
        <v>600</v>
      </c>
      <c r="F984" s="167">
        <v>2970.5</v>
      </c>
      <c r="G984" s="167">
        <v>2727.5</v>
      </c>
      <c r="H984" s="157">
        <f t="shared" si="30"/>
        <v>91.819558996801888</v>
      </c>
      <c r="I984" s="427">
        <f t="shared" si="31"/>
        <v>243</v>
      </c>
    </row>
    <row r="985" spans="1:9" x14ac:dyDescent="0.2">
      <c r="A985" s="163" t="s">
        <v>1252</v>
      </c>
      <c r="B985" s="164">
        <v>6</v>
      </c>
      <c r="C985" s="164">
        <v>3</v>
      </c>
      <c r="D985" s="165">
        <v>7600046000</v>
      </c>
      <c r="E985" s="166"/>
      <c r="F985" s="167">
        <v>925.2</v>
      </c>
      <c r="G985" s="167">
        <v>807.5</v>
      </c>
      <c r="H985" s="157">
        <f t="shared" si="30"/>
        <v>87.278426286208386</v>
      </c>
      <c r="I985" s="427">
        <f t="shared" si="31"/>
        <v>117.70000000000005</v>
      </c>
    </row>
    <row r="986" spans="1:9" ht="22.5" x14ac:dyDescent="0.2">
      <c r="A986" s="163" t="s">
        <v>507</v>
      </c>
      <c r="B986" s="164">
        <v>6</v>
      </c>
      <c r="C986" s="164">
        <v>3</v>
      </c>
      <c r="D986" s="165">
        <v>7600046000</v>
      </c>
      <c r="E986" s="166">
        <v>600</v>
      </c>
      <c r="F986" s="167">
        <v>925.2</v>
      </c>
      <c r="G986" s="167">
        <v>807.5</v>
      </c>
      <c r="H986" s="157">
        <f t="shared" si="30"/>
        <v>87.278426286208386</v>
      </c>
      <c r="I986" s="427">
        <f t="shared" si="31"/>
        <v>117.70000000000005</v>
      </c>
    </row>
    <row r="987" spans="1:9" x14ac:dyDescent="0.2">
      <c r="A987" s="163" t="s">
        <v>762</v>
      </c>
      <c r="B987" s="164">
        <v>6</v>
      </c>
      <c r="C987" s="164">
        <v>3</v>
      </c>
      <c r="D987" s="165">
        <v>8300000000</v>
      </c>
      <c r="E987" s="166"/>
      <c r="F987" s="167">
        <v>25829.599999999999</v>
      </c>
      <c r="G987" s="167">
        <v>25824.5</v>
      </c>
      <c r="H987" s="157">
        <f t="shared" si="30"/>
        <v>99.980255211075672</v>
      </c>
      <c r="I987" s="427">
        <f t="shared" si="31"/>
        <v>5.0999999999985448</v>
      </c>
    </row>
    <row r="988" spans="1:9" ht="22.5" x14ac:dyDescent="0.2">
      <c r="A988" s="163" t="s">
        <v>763</v>
      </c>
      <c r="B988" s="164">
        <v>6</v>
      </c>
      <c r="C988" s="164">
        <v>3</v>
      </c>
      <c r="D988" s="165">
        <v>8300040620</v>
      </c>
      <c r="E988" s="166"/>
      <c r="F988" s="167">
        <v>25829.599999999999</v>
      </c>
      <c r="G988" s="167">
        <v>25824.5</v>
      </c>
      <c r="H988" s="157">
        <f t="shared" si="30"/>
        <v>99.980255211075672</v>
      </c>
      <c r="I988" s="427">
        <f t="shared" si="31"/>
        <v>5.0999999999985448</v>
      </c>
    </row>
    <row r="989" spans="1:9" ht="33.75" x14ac:dyDescent="0.2">
      <c r="A989" s="163" t="s">
        <v>486</v>
      </c>
      <c r="B989" s="164">
        <v>6</v>
      </c>
      <c r="C989" s="164">
        <v>3</v>
      </c>
      <c r="D989" s="165">
        <v>8300040620</v>
      </c>
      <c r="E989" s="166">
        <v>100</v>
      </c>
      <c r="F989" s="167">
        <v>13847.7</v>
      </c>
      <c r="G989" s="167">
        <v>13847.7</v>
      </c>
      <c r="H989" s="157">
        <f t="shared" si="30"/>
        <v>100</v>
      </c>
      <c r="I989" s="427">
        <f t="shared" si="31"/>
        <v>0</v>
      </c>
    </row>
    <row r="990" spans="1:9" x14ac:dyDescent="0.2">
      <c r="A990" s="163" t="s">
        <v>490</v>
      </c>
      <c r="B990" s="164">
        <v>6</v>
      </c>
      <c r="C990" s="164">
        <v>3</v>
      </c>
      <c r="D990" s="165">
        <v>8300040620</v>
      </c>
      <c r="E990" s="166">
        <v>200</v>
      </c>
      <c r="F990" s="167">
        <v>8944.2000000000007</v>
      </c>
      <c r="G990" s="167">
        <v>8939.1</v>
      </c>
      <c r="H990" s="157">
        <f t="shared" si="30"/>
        <v>99.942979808143818</v>
      </c>
      <c r="I990" s="427">
        <f t="shared" si="31"/>
        <v>5.1000000000003638</v>
      </c>
    </row>
    <row r="991" spans="1:9" x14ac:dyDescent="0.2">
      <c r="A991" s="163" t="s">
        <v>501</v>
      </c>
      <c r="B991" s="164">
        <v>6</v>
      </c>
      <c r="C991" s="164">
        <v>3</v>
      </c>
      <c r="D991" s="165">
        <v>8300040620</v>
      </c>
      <c r="E991" s="166">
        <v>300</v>
      </c>
      <c r="F991" s="167">
        <v>2007</v>
      </c>
      <c r="G991" s="167">
        <v>2007</v>
      </c>
      <c r="H991" s="157">
        <f t="shared" si="30"/>
        <v>100</v>
      </c>
      <c r="I991" s="427">
        <f t="shared" si="31"/>
        <v>0</v>
      </c>
    </row>
    <row r="992" spans="1:9" x14ac:dyDescent="0.2">
      <c r="A992" s="163" t="s">
        <v>494</v>
      </c>
      <c r="B992" s="164">
        <v>6</v>
      </c>
      <c r="C992" s="164">
        <v>3</v>
      </c>
      <c r="D992" s="165">
        <v>8300040620</v>
      </c>
      <c r="E992" s="166">
        <v>800</v>
      </c>
      <c r="F992" s="167">
        <v>1030.7</v>
      </c>
      <c r="G992" s="167">
        <v>1030.7</v>
      </c>
      <c r="H992" s="157">
        <f t="shared" si="30"/>
        <v>100</v>
      </c>
      <c r="I992" s="427">
        <f t="shared" si="31"/>
        <v>0</v>
      </c>
    </row>
    <row r="993" spans="1:9" x14ac:dyDescent="0.2">
      <c r="A993" s="163" t="s">
        <v>491</v>
      </c>
      <c r="B993" s="164">
        <v>6</v>
      </c>
      <c r="C993" s="164">
        <v>3</v>
      </c>
      <c r="D993" s="165">
        <v>9900000000</v>
      </c>
      <c r="E993" s="166"/>
      <c r="F993" s="167">
        <v>237.6</v>
      </c>
      <c r="G993" s="167">
        <v>237.6</v>
      </c>
      <c r="H993" s="157">
        <f t="shared" si="30"/>
        <v>100</v>
      </c>
      <c r="I993" s="427">
        <f t="shared" si="31"/>
        <v>0</v>
      </c>
    </row>
    <row r="994" spans="1:9" ht="22.5" x14ac:dyDescent="0.2">
      <c r="A994" s="163" t="s">
        <v>1253</v>
      </c>
      <c r="B994" s="164">
        <v>6</v>
      </c>
      <c r="C994" s="164">
        <v>3</v>
      </c>
      <c r="D994" s="165">
        <v>9900059100</v>
      </c>
      <c r="E994" s="166"/>
      <c r="F994" s="167">
        <v>237.6</v>
      </c>
      <c r="G994" s="167">
        <v>237.6</v>
      </c>
      <c r="H994" s="157">
        <f t="shared" si="30"/>
        <v>100</v>
      </c>
      <c r="I994" s="427">
        <f t="shared" si="31"/>
        <v>0</v>
      </c>
    </row>
    <row r="995" spans="1:9" x14ac:dyDescent="0.2">
      <c r="A995" s="163" t="s">
        <v>490</v>
      </c>
      <c r="B995" s="164">
        <v>6</v>
      </c>
      <c r="C995" s="164">
        <v>3</v>
      </c>
      <c r="D995" s="165">
        <v>9900059100</v>
      </c>
      <c r="E995" s="166">
        <v>200</v>
      </c>
      <c r="F995" s="167">
        <v>237.6</v>
      </c>
      <c r="G995" s="167">
        <v>237.6</v>
      </c>
      <c r="H995" s="157">
        <f t="shared" si="30"/>
        <v>100</v>
      </c>
      <c r="I995" s="427">
        <f t="shared" si="31"/>
        <v>0</v>
      </c>
    </row>
    <row r="996" spans="1:9" x14ac:dyDescent="0.2">
      <c r="A996" s="158" t="s">
        <v>764</v>
      </c>
      <c r="B996" s="159">
        <v>7</v>
      </c>
      <c r="C996" s="159"/>
      <c r="D996" s="160"/>
      <c r="E996" s="161"/>
      <c r="F996" s="162">
        <v>21410141.300000001</v>
      </c>
      <c r="G996" s="162">
        <v>21357888.399999999</v>
      </c>
      <c r="H996" s="151">
        <f t="shared" si="30"/>
        <v>99.755943226773553</v>
      </c>
      <c r="I996" s="427">
        <f t="shared" si="31"/>
        <v>52252.900000002235</v>
      </c>
    </row>
    <row r="997" spans="1:9" x14ac:dyDescent="0.2">
      <c r="A997" s="158" t="s">
        <v>765</v>
      </c>
      <c r="B997" s="159">
        <v>7</v>
      </c>
      <c r="C997" s="159">
        <v>1</v>
      </c>
      <c r="D997" s="160"/>
      <c r="E997" s="161"/>
      <c r="F997" s="162">
        <v>4159862.2</v>
      </c>
      <c r="G997" s="162">
        <v>4157502.3</v>
      </c>
      <c r="H997" s="151">
        <f t="shared" si="30"/>
        <v>99.94326975542603</v>
      </c>
      <c r="I997" s="427">
        <f t="shared" si="31"/>
        <v>2359.9000000003725</v>
      </c>
    </row>
    <row r="998" spans="1:9" x14ac:dyDescent="0.2">
      <c r="A998" s="163" t="s">
        <v>506</v>
      </c>
      <c r="B998" s="164">
        <v>7</v>
      </c>
      <c r="C998" s="164">
        <v>1</v>
      </c>
      <c r="D998" s="165">
        <v>700000000</v>
      </c>
      <c r="E998" s="166"/>
      <c r="F998" s="167">
        <v>4080985.1</v>
      </c>
      <c r="G998" s="167">
        <v>4078625.3</v>
      </c>
      <c r="H998" s="157">
        <f t="shared" si="30"/>
        <v>99.94217572615004</v>
      </c>
      <c r="I998" s="427">
        <f t="shared" si="31"/>
        <v>2359.8000000002794</v>
      </c>
    </row>
    <row r="999" spans="1:9" x14ac:dyDescent="0.2">
      <c r="A999" s="163" t="s">
        <v>766</v>
      </c>
      <c r="B999" s="164">
        <v>7</v>
      </c>
      <c r="C999" s="164">
        <v>1</v>
      </c>
      <c r="D999" s="165">
        <v>710000000</v>
      </c>
      <c r="E999" s="166"/>
      <c r="F999" s="167">
        <v>4080985.1</v>
      </c>
      <c r="G999" s="167">
        <v>4078625.3</v>
      </c>
      <c r="H999" s="157">
        <f t="shared" si="30"/>
        <v>99.94217572615004</v>
      </c>
      <c r="I999" s="427">
        <f t="shared" si="31"/>
        <v>2359.8000000002794</v>
      </c>
    </row>
    <row r="1000" spans="1:9" ht="45" x14ac:dyDescent="0.2">
      <c r="A1000" s="163" t="s">
        <v>767</v>
      </c>
      <c r="B1000" s="164">
        <v>7</v>
      </c>
      <c r="C1000" s="164">
        <v>1</v>
      </c>
      <c r="D1000" s="165">
        <v>710100000</v>
      </c>
      <c r="E1000" s="166"/>
      <c r="F1000" s="167">
        <v>4062474.8</v>
      </c>
      <c r="G1000" s="167">
        <v>4060115.4</v>
      </c>
      <c r="H1000" s="157">
        <f t="shared" si="30"/>
        <v>99.941922101276788</v>
      </c>
      <c r="I1000" s="427">
        <f t="shared" si="31"/>
        <v>2359.3999999999069</v>
      </c>
    </row>
    <row r="1001" spans="1:9" ht="22.5" x14ac:dyDescent="0.2">
      <c r="A1001" s="163" t="s">
        <v>768</v>
      </c>
      <c r="B1001" s="164">
        <v>7</v>
      </c>
      <c r="C1001" s="164">
        <v>1</v>
      </c>
      <c r="D1001" s="165">
        <v>710162110</v>
      </c>
      <c r="E1001" s="166"/>
      <c r="F1001" s="167">
        <v>39650</v>
      </c>
      <c r="G1001" s="167">
        <v>38888</v>
      </c>
      <c r="H1001" s="157">
        <f t="shared" si="30"/>
        <v>98.078184110970994</v>
      </c>
      <c r="I1001" s="427">
        <f t="shared" si="31"/>
        <v>762</v>
      </c>
    </row>
    <row r="1002" spans="1:9" x14ac:dyDescent="0.2">
      <c r="A1002" s="163" t="s">
        <v>494</v>
      </c>
      <c r="B1002" s="164">
        <v>7</v>
      </c>
      <c r="C1002" s="164">
        <v>1</v>
      </c>
      <c r="D1002" s="165">
        <v>710162110</v>
      </c>
      <c r="E1002" s="166">
        <v>800</v>
      </c>
      <c r="F1002" s="167">
        <v>39650</v>
      </c>
      <c r="G1002" s="167">
        <v>38888</v>
      </c>
      <c r="H1002" s="157">
        <f t="shared" si="30"/>
        <v>98.078184110970994</v>
      </c>
      <c r="I1002" s="427">
        <f t="shared" si="31"/>
        <v>762</v>
      </c>
    </row>
    <row r="1003" spans="1:9" ht="45" x14ac:dyDescent="0.2">
      <c r="A1003" s="163" t="s">
        <v>1255</v>
      </c>
      <c r="B1003" s="164">
        <v>7</v>
      </c>
      <c r="C1003" s="164">
        <v>1</v>
      </c>
      <c r="D1003" s="165">
        <v>710176020</v>
      </c>
      <c r="E1003" s="166"/>
      <c r="F1003" s="167">
        <v>3996240.3</v>
      </c>
      <c r="G1003" s="167">
        <v>3994674.9</v>
      </c>
      <c r="H1003" s="157">
        <f t="shared" si="30"/>
        <v>99.960828181428425</v>
      </c>
      <c r="I1003" s="427">
        <f t="shared" si="31"/>
        <v>1565.3999999999069</v>
      </c>
    </row>
    <row r="1004" spans="1:9" x14ac:dyDescent="0.2">
      <c r="A1004" s="163" t="s">
        <v>499</v>
      </c>
      <c r="B1004" s="164">
        <v>7</v>
      </c>
      <c r="C1004" s="164">
        <v>1</v>
      </c>
      <c r="D1004" s="165">
        <v>710176020</v>
      </c>
      <c r="E1004" s="166">
        <v>500</v>
      </c>
      <c r="F1004" s="167">
        <v>3996240.3</v>
      </c>
      <c r="G1004" s="167">
        <v>3994674.9</v>
      </c>
      <c r="H1004" s="157">
        <f t="shared" si="30"/>
        <v>99.960828181428425</v>
      </c>
      <c r="I1004" s="427">
        <f t="shared" si="31"/>
        <v>1565.3999999999069</v>
      </c>
    </row>
    <row r="1005" spans="1:9" ht="45" x14ac:dyDescent="0.2">
      <c r="A1005" s="163" t="s">
        <v>1257</v>
      </c>
      <c r="B1005" s="164">
        <v>7</v>
      </c>
      <c r="C1005" s="164">
        <v>1</v>
      </c>
      <c r="D1005" s="165" t="s">
        <v>769</v>
      </c>
      <c r="E1005" s="166"/>
      <c r="F1005" s="167">
        <v>26584.5</v>
      </c>
      <c r="G1005" s="167">
        <v>26552.5</v>
      </c>
      <c r="H1005" s="157">
        <f t="shared" si="30"/>
        <v>99.879629107186517</v>
      </c>
      <c r="I1005" s="427">
        <f t="shared" si="31"/>
        <v>32</v>
      </c>
    </row>
    <row r="1006" spans="1:9" x14ac:dyDescent="0.2">
      <c r="A1006" s="163" t="s">
        <v>499</v>
      </c>
      <c r="B1006" s="164">
        <v>7</v>
      </c>
      <c r="C1006" s="164">
        <v>1</v>
      </c>
      <c r="D1006" s="165" t="s">
        <v>769</v>
      </c>
      <c r="E1006" s="166">
        <v>500</v>
      </c>
      <c r="F1006" s="167">
        <v>26584.5</v>
      </c>
      <c r="G1006" s="167">
        <v>26552.5</v>
      </c>
      <c r="H1006" s="157">
        <f t="shared" si="30"/>
        <v>99.879629107186517</v>
      </c>
      <c r="I1006" s="427">
        <f t="shared" si="31"/>
        <v>32</v>
      </c>
    </row>
    <row r="1007" spans="1:9" x14ac:dyDescent="0.2">
      <c r="A1007" s="163" t="s">
        <v>1168</v>
      </c>
      <c r="B1007" s="164">
        <v>7</v>
      </c>
      <c r="C1007" s="164">
        <v>1</v>
      </c>
      <c r="D1007" s="165" t="s">
        <v>770</v>
      </c>
      <c r="E1007" s="166"/>
      <c r="F1007" s="167">
        <v>18510.3</v>
      </c>
      <c r="G1007" s="167">
        <v>18509.900000000001</v>
      </c>
      <c r="H1007" s="157">
        <f t="shared" si="30"/>
        <v>99.997839040966397</v>
      </c>
      <c r="I1007" s="427">
        <f t="shared" si="31"/>
        <v>0.39999999999781721</v>
      </c>
    </row>
    <row r="1008" spans="1:9" ht="56.25" x14ac:dyDescent="0.2">
      <c r="A1008" s="163" t="s">
        <v>1256</v>
      </c>
      <c r="B1008" s="164">
        <v>7</v>
      </c>
      <c r="C1008" s="164">
        <v>1</v>
      </c>
      <c r="D1008" s="165" t="s">
        <v>771</v>
      </c>
      <c r="E1008" s="166"/>
      <c r="F1008" s="167">
        <v>18510.3</v>
      </c>
      <c r="G1008" s="167">
        <v>18509.900000000001</v>
      </c>
      <c r="H1008" s="157">
        <f t="shared" si="30"/>
        <v>99.997839040966397</v>
      </c>
      <c r="I1008" s="427">
        <f t="shared" si="31"/>
        <v>0.39999999999781721</v>
      </c>
    </row>
    <row r="1009" spans="1:9" x14ac:dyDescent="0.2">
      <c r="A1009" s="163" t="s">
        <v>490</v>
      </c>
      <c r="B1009" s="164">
        <v>7</v>
      </c>
      <c r="C1009" s="164">
        <v>1</v>
      </c>
      <c r="D1009" s="165" t="s">
        <v>771</v>
      </c>
      <c r="E1009" s="166">
        <v>200</v>
      </c>
      <c r="F1009" s="167">
        <v>18510.3</v>
      </c>
      <c r="G1009" s="167">
        <v>18509.900000000001</v>
      </c>
      <c r="H1009" s="157">
        <f t="shared" si="30"/>
        <v>99.997839040966397</v>
      </c>
      <c r="I1009" s="427">
        <f t="shared" si="31"/>
        <v>0.39999999999781721</v>
      </c>
    </row>
    <row r="1010" spans="1:9" x14ac:dyDescent="0.2">
      <c r="A1010" s="163" t="s">
        <v>681</v>
      </c>
      <c r="B1010" s="164">
        <v>7</v>
      </c>
      <c r="C1010" s="164">
        <v>1</v>
      </c>
      <c r="D1010" s="165">
        <v>3100000000</v>
      </c>
      <c r="E1010" s="166"/>
      <c r="F1010" s="167">
        <v>78877.100000000006</v>
      </c>
      <c r="G1010" s="167">
        <v>78877</v>
      </c>
      <c r="H1010" s="157">
        <f t="shared" si="30"/>
        <v>99.999873220491111</v>
      </c>
      <c r="I1010" s="427">
        <f t="shared" si="31"/>
        <v>0.10000000000582077</v>
      </c>
    </row>
    <row r="1011" spans="1:9" x14ac:dyDescent="0.2">
      <c r="A1011" s="163" t="s">
        <v>682</v>
      </c>
      <c r="B1011" s="164">
        <v>7</v>
      </c>
      <c r="C1011" s="164">
        <v>1</v>
      </c>
      <c r="D1011" s="165">
        <v>3120000000</v>
      </c>
      <c r="E1011" s="166"/>
      <c r="F1011" s="167">
        <v>78877.100000000006</v>
      </c>
      <c r="G1011" s="167">
        <v>78877</v>
      </c>
      <c r="H1011" s="157">
        <f t="shared" si="30"/>
        <v>99.999873220491111</v>
      </c>
      <c r="I1011" s="427">
        <f t="shared" si="31"/>
        <v>0.10000000000582077</v>
      </c>
    </row>
    <row r="1012" spans="1:9" x14ac:dyDescent="0.2">
      <c r="A1012" s="163" t="s">
        <v>1306</v>
      </c>
      <c r="B1012" s="164">
        <v>7</v>
      </c>
      <c r="C1012" s="164">
        <v>1</v>
      </c>
      <c r="D1012" s="165">
        <v>3120300000</v>
      </c>
      <c r="E1012" s="166"/>
      <c r="F1012" s="167">
        <v>78877.100000000006</v>
      </c>
      <c r="G1012" s="167">
        <v>78877</v>
      </c>
      <c r="H1012" s="157">
        <f t="shared" si="30"/>
        <v>99.999873220491111</v>
      </c>
      <c r="I1012" s="427">
        <f t="shared" si="31"/>
        <v>0.10000000000582077</v>
      </c>
    </row>
    <row r="1013" spans="1:9" x14ac:dyDescent="0.2">
      <c r="A1013" s="163" t="s">
        <v>1587</v>
      </c>
      <c r="B1013" s="164">
        <v>7</v>
      </c>
      <c r="C1013" s="164">
        <v>1</v>
      </c>
      <c r="D1013" s="165" t="s">
        <v>1588</v>
      </c>
      <c r="E1013" s="166"/>
      <c r="F1013" s="167">
        <v>78877.100000000006</v>
      </c>
      <c r="G1013" s="167">
        <v>78877</v>
      </c>
      <c r="H1013" s="157">
        <f t="shared" si="30"/>
        <v>99.999873220491111</v>
      </c>
      <c r="I1013" s="427">
        <f t="shared" si="31"/>
        <v>0.10000000000582077</v>
      </c>
    </row>
    <row r="1014" spans="1:9" x14ac:dyDescent="0.2">
      <c r="A1014" s="163" t="s">
        <v>499</v>
      </c>
      <c r="B1014" s="164">
        <v>7</v>
      </c>
      <c r="C1014" s="164">
        <v>1</v>
      </c>
      <c r="D1014" s="165" t="s">
        <v>1588</v>
      </c>
      <c r="E1014" s="166">
        <v>500</v>
      </c>
      <c r="F1014" s="167">
        <v>78877.100000000006</v>
      </c>
      <c r="G1014" s="167">
        <v>78877</v>
      </c>
      <c r="H1014" s="157">
        <f t="shared" si="30"/>
        <v>99.999873220491111</v>
      </c>
      <c r="I1014" s="427">
        <f t="shared" si="31"/>
        <v>0.10000000000582077</v>
      </c>
    </row>
    <row r="1015" spans="1:9" x14ac:dyDescent="0.2">
      <c r="A1015" s="158" t="s">
        <v>772</v>
      </c>
      <c r="B1015" s="159">
        <v>7</v>
      </c>
      <c r="C1015" s="159">
        <v>2</v>
      </c>
      <c r="D1015" s="160"/>
      <c r="E1015" s="161"/>
      <c r="F1015" s="162">
        <v>14967884.800000001</v>
      </c>
      <c r="G1015" s="162">
        <v>14936836.800000001</v>
      </c>
      <c r="H1015" s="151">
        <f t="shared" si="30"/>
        <v>99.792569221270327</v>
      </c>
      <c r="I1015" s="427">
        <f t="shared" si="31"/>
        <v>31048</v>
      </c>
    </row>
    <row r="1016" spans="1:9" ht="22.5" x14ac:dyDescent="0.2">
      <c r="A1016" s="163" t="s">
        <v>773</v>
      </c>
      <c r="B1016" s="164">
        <v>7</v>
      </c>
      <c r="C1016" s="164">
        <v>2</v>
      </c>
      <c r="D1016" s="165">
        <v>100000000</v>
      </c>
      <c r="E1016" s="166"/>
      <c r="F1016" s="167">
        <v>83671.100000000006</v>
      </c>
      <c r="G1016" s="167">
        <v>83021</v>
      </c>
      <c r="H1016" s="157">
        <f t="shared" si="30"/>
        <v>99.223029217973703</v>
      </c>
      <c r="I1016" s="427">
        <f t="shared" si="31"/>
        <v>650.10000000000582</v>
      </c>
    </row>
    <row r="1017" spans="1:9" x14ac:dyDescent="0.2">
      <c r="A1017" s="163" t="s">
        <v>774</v>
      </c>
      <c r="B1017" s="164">
        <v>7</v>
      </c>
      <c r="C1017" s="164">
        <v>2</v>
      </c>
      <c r="D1017" s="165">
        <v>150000000</v>
      </c>
      <c r="E1017" s="166"/>
      <c r="F1017" s="167">
        <v>83671.100000000006</v>
      </c>
      <c r="G1017" s="167">
        <v>83021</v>
      </c>
      <c r="H1017" s="157">
        <f t="shared" si="30"/>
        <v>99.223029217973703</v>
      </c>
      <c r="I1017" s="427">
        <f t="shared" si="31"/>
        <v>650.10000000000582</v>
      </c>
    </row>
    <row r="1018" spans="1:9" ht="22.5" x14ac:dyDescent="0.2">
      <c r="A1018" s="163" t="s">
        <v>775</v>
      </c>
      <c r="B1018" s="164">
        <v>7</v>
      </c>
      <c r="C1018" s="164">
        <v>2</v>
      </c>
      <c r="D1018" s="165">
        <v>150400000</v>
      </c>
      <c r="E1018" s="166"/>
      <c r="F1018" s="167">
        <v>83671.100000000006</v>
      </c>
      <c r="G1018" s="167">
        <v>83021</v>
      </c>
      <c r="H1018" s="157">
        <f t="shared" si="30"/>
        <v>99.223029217973703</v>
      </c>
      <c r="I1018" s="427">
        <f t="shared" si="31"/>
        <v>650.10000000000582</v>
      </c>
    </row>
    <row r="1019" spans="1:9" ht="22.5" x14ac:dyDescent="0.2">
      <c r="A1019" s="163" t="s">
        <v>776</v>
      </c>
      <c r="B1019" s="164">
        <v>7</v>
      </c>
      <c r="C1019" s="164">
        <v>2</v>
      </c>
      <c r="D1019" s="165">
        <v>150440593</v>
      </c>
      <c r="E1019" s="166"/>
      <c r="F1019" s="167">
        <v>83671.100000000006</v>
      </c>
      <c r="G1019" s="167">
        <v>83021</v>
      </c>
      <c r="H1019" s="157">
        <f t="shared" si="30"/>
        <v>99.223029217973703</v>
      </c>
      <c r="I1019" s="427">
        <f t="shared" si="31"/>
        <v>650.10000000000582</v>
      </c>
    </row>
    <row r="1020" spans="1:9" ht="22.5" x14ac:dyDescent="0.2">
      <c r="A1020" s="163" t="s">
        <v>507</v>
      </c>
      <c r="B1020" s="164">
        <v>7</v>
      </c>
      <c r="C1020" s="164">
        <v>2</v>
      </c>
      <c r="D1020" s="165">
        <v>150440593</v>
      </c>
      <c r="E1020" s="166">
        <v>600</v>
      </c>
      <c r="F1020" s="167">
        <v>83671.100000000006</v>
      </c>
      <c r="G1020" s="167">
        <v>83021</v>
      </c>
      <c r="H1020" s="157">
        <f t="shared" si="30"/>
        <v>99.223029217973703</v>
      </c>
      <c r="I1020" s="427">
        <f t="shared" si="31"/>
        <v>650.10000000000582</v>
      </c>
    </row>
    <row r="1021" spans="1:9" x14ac:dyDescent="0.2">
      <c r="A1021" s="163" t="s">
        <v>506</v>
      </c>
      <c r="B1021" s="164">
        <v>7</v>
      </c>
      <c r="C1021" s="164">
        <v>2</v>
      </c>
      <c r="D1021" s="165">
        <v>700000000</v>
      </c>
      <c r="E1021" s="166"/>
      <c r="F1021" s="167">
        <v>14503751.6</v>
      </c>
      <c r="G1021" s="167">
        <v>14474483.199999999</v>
      </c>
      <c r="H1021" s="157">
        <f t="shared" si="30"/>
        <v>99.798201177135439</v>
      </c>
      <c r="I1021" s="427">
        <f t="shared" si="31"/>
        <v>29268.400000000373</v>
      </c>
    </row>
    <row r="1022" spans="1:9" x14ac:dyDescent="0.2">
      <c r="A1022" s="163" t="s">
        <v>777</v>
      </c>
      <c r="B1022" s="164">
        <v>7</v>
      </c>
      <c r="C1022" s="164">
        <v>2</v>
      </c>
      <c r="D1022" s="165">
        <v>720000000</v>
      </c>
      <c r="E1022" s="166"/>
      <c r="F1022" s="167">
        <v>9722177.5</v>
      </c>
      <c r="G1022" s="167">
        <v>9697458</v>
      </c>
      <c r="H1022" s="157">
        <f t="shared" si="30"/>
        <v>99.745741116123426</v>
      </c>
      <c r="I1022" s="427">
        <f t="shared" si="31"/>
        <v>24719.5</v>
      </c>
    </row>
    <row r="1023" spans="1:9" ht="22.5" x14ac:dyDescent="0.2">
      <c r="A1023" s="163" t="s">
        <v>778</v>
      </c>
      <c r="B1023" s="164">
        <v>7</v>
      </c>
      <c r="C1023" s="164">
        <v>2</v>
      </c>
      <c r="D1023" s="165">
        <v>720100000</v>
      </c>
      <c r="E1023" s="166"/>
      <c r="F1023" s="167">
        <v>8103935.9000000004</v>
      </c>
      <c r="G1023" s="167">
        <v>8080524.4000000004</v>
      </c>
      <c r="H1023" s="157">
        <f t="shared" si="30"/>
        <v>99.711109511613984</v>
      </c>
      <c r="I1023" s="427">
        <f t="shared" si="31"/>
        <v>23411.5</v>
      </c>
    </row>
    <row r="1024" spans="1:9" ht="22.5" x14ac:dyDescent="0.2">
      <c r="A1024" s="163" t="s">
        <v>779</v>
      </c>
      <c r="B1024" s="164">
        <v>7</v>
      </c>
      <c r="C1024" s="164">
        <v>2</v>
      </c>
      <c r="D1024" s="165">
        <v>720142110</v>
      </c>
      <c r="E1024" s="166"/>
      <c r="F1024" s="167">
        <v>92696.7</v>
      </c>
      <c r="G1024" s="167">
        <v>92312.1</v>
      </c>
      <c r="H1024" s="157">
        <f t="shared" si="30"/>
        <v>99.585098498652073</v>
      </c>
      <c r="I1024" s="427">
        <f t="shared" si="31"/>
        <v>384.59999999999127</v>
      </c>
    </row>
    <row r="1025" spans="1:9" ht="22.5" x14ac:dyDescent="0.2">
      <c r="A1025" s="163" t="s">
        <v>507</v>
      </c>
      <c r="B1025" s="164">
        <v>7</v>
      </c>
      <c r="C1025" s="164">
        <v>2</v>
      </c>
      <c r="D1025" s="165">
        <v>720142110</v>
      </c>
      <c r="E1025" s="166">
        <v>600</v>
      </c>
      <c r="F1025" s="167">
        <v>92696.7</v>
      </c>
      <c r="G1025" s="167">
        <v>92312.1</v>
      </c>
      <c r="H1025" s="157">
        <f t="shared" si="30"/>
        <v>99.585098498652073</v>
      </c>
      <c r="I1025" s="427">
        <f t="shared" si="31"/>
        <v>384.59999999999127</v>
      </c>
    </row>
    <row r="1026" spans="1:9" ht="22.5" x14ac:dyDescent="0.2">
      <c r="A1026" s="163" t="s">
        <v>780</v>
      </c>
      <c r="B1026" s="164">
        <v>7</v>
      </c>
      <c r="C1026" s="164">
        <v>2</v>
      </c>
      <c r="D1026" s="165">
        <v>720142120</v>
      </c>
      <c r="E1026" s="166"/>
      <c r="F1026" s="167">
        <v>150311.29999999999</v>
      </c>
      <c r="G1026" s="167">
        <v>149239.29999999999</v>
      </c>
      <c r="H1026" s="157">
        <f t="shared" si="30"/>
        <v>99.286813433188328</v>
      </c>
      <c r="I1026" s="427">
        <f t="shared" si="31"/>
        <v>1072</v>
      </c>
    </row>
    <row r="1027" spans="1:9" ht="22.5" x14ac:dyDescent="0.2">
      <c r="A1027" s="163" t="s">
        <v>507</v>
      </c>
      <c r="B1027" s="164">
        <v>7</v>
      </c>
      <c r="C1027" s="164">
        <v>2</v>
      </c>
      <c r="D1027" s="165">
        <v>720142120</v>
      </c>
      <c r="E1027" s="166">
        <v>600</v>
      </c>
      <c r="F1027" s="167">
        <v>150311.29999999999</v>
      </c>
      <c r="G1027" s="167">
        <v>149239.29999999999</v>
      </c>
      <c r="H1027" s="157">
        <f t="shared" si="30"/>
        <v>99.286813433188328</v>
      </c>
      <c r="I1027" s="427">
        <f t="shared" si="31"/>
        <v>1072</v>
      </c>
    </row>
    <row r="1028" spans="1:9" ht="22.5" x14ac:dyDescent="0.2">
      <c r="A1028" s="163" t="s">
        <v>781</v>
      </c>
      <c r="B1028" s="164">
        <v>7</v>
      </c>
      <c r="C1028" s="164">
        <v>2</v>
      </c>
      <c r="D1028" s="165">
        <v>720142130</v>
      </c>
      <c r="E1028" s="166"/>
      <c r="F1028" s="167">
        <v>44176.9</v>
      </c>
      <c r="G1028" s="167">
        <v>44153.8</v>
      </c>
      <c r="H1028" s="157">
        <f t="shared" si="30"/>
        <v>99.947710228648916</v>
      </c>
      <c r="I1028" s="427">
        <f t="shared" si="31"/>
        <v>23.099999999998545</v>
      </c>
    </row>
    <row r="1029" spans="1:9" ht="22.5" x14ac:dyDescent="0.2">
      <c r="A1029" s="163" t="s">
        <v>507</v>
      </c>
      <c r="B1029" s="164">
        <v>7</v>
      </c>
      <c r="C1029" s="164">
        <v>2</v>
      </c>
      <c r="D1029" s="165">
        <v>720142130</v>
      </c>
      <c r="E1029" s="166">
        <v>600</v>
      </c>
      <c r="F1029" s="167">
        <v>44176.9</v>
      </c>
      <c r="G1029" s="167">
        <v>44153.8</v>
      </c>
      <c r="H1029" s="157">
        <f t="shared" si="30"/>
        <v>99.947710228648916</v>
      </c>
      <c r="I1029" s="427">
        <f t="shared" si="31"/>
        <v>23.099999999998545</v>
      </c>
    </row>
    <row r="1030" spans="1:9" ht="22.5" x14ac:dyDescent="0.2">
      <c r="A1030" s="163" t="s">
        <v>782</v>
      </c>
      <c r="B1030" s="164">
        <v>7</v>
      </c>
      <c r="C1030" s="164">
        <v>2</v>
      </c>
      <c r="D1030" s="165">
        <v>720142140</v>
      </c>
      <c r="E1030" s="166"/>
      <c r="F1030" s="167">
        <v>506029.7</v>
      </c>
      <c r="G1030" s="167">
        <v>497391.6</v>
      </c>
      <c r="H1030" s="157">
        <f t="shared" si="30"/>
        <v>98.292965808133388</v>
      </c>
      <c r="I1030" s="427">
        <f t="shared" si="31"/>
        <v>8638.1000000000349</v>
      </c>
    </row>
    <row r="1031" spans="1:9" ht="22.5" x14ac:dyDescent="0.2">
      <c r="A1031" s="163" t="s">
        <v>507</v>
      </c>
      <c r="B1031" s="164">
        <v>7</v>
      </c>
      <c r="C1031" s="164">
        <v>2</v>
      </c>
      <c r="D1031" s="165">
        <v>720142140</v>
      </c>
      <c r="E1031" s="166">
        <v>600</v>
      </c>
      <c r="F1031" s="167">
        <v>506029.7</v>
      </c>
      <c r="G1031" s="167">
        <v>497391.6</v>
      </c>
      <c r="H1031" s="157">
        <f t="shared" si="30"/>
        <v>98.292965808133388</v>
      </c>
      <c r="I1031" s="427">
        <f t="shared" si="31"/>
        <v>8638.1000000000349</v>
      </c>
    </row>
    <row r="1032" spans="1:9" ht="22.5" x14ac:dyDescent="0.2">
      <c r="A1032" s="163" t="s">
        <v>783</v>
      </c>
      <c r="B1032" s="164">
        <v>7</v>
      </c>
      <c r="C1032" s="164">
        <v>2</v>
      </c>
      <c r="D1032" s="165">
        <v>720142150</v>
      </c>
      <c r="E1032" s="166"/>
      <c r="F1032" s="167">
        <v>60750.6</v>
      </c>
      <c r="G1032" s="167">
        <v>57698.7</v>
      </c>
      <c r="H1032" s="157">
        <f t="shared" si="30"/>
        <v>94.976345912632965</v>
      </c>
      <c r="I1032" s="427">
        <f t="shared" si="31"/>
        <v>3051.9000000000015</v>
      </c>
    </row>
    <row r="1033" spans="1:9" ht="22.5" x14ac:dyDescent="0.2">
      <c r="A1033" s="163" t="s">
        <v>507</v>
      </c>
      <c r="B1033" s="164">
        <v>7</v>
      </c>
      <c r="C1033" s="164">
        <v>2</v>
      </c>
      <c r="D1033" s="165">
        <v>720142150</v>
      </c>
      <c r="E1033" s="166">
        <v>600</v>
      </c>
      <c r="F1033" s="167">
        <v>60750.6</v>
      </c>
      <c r="G1033" s="167">
        <v>57698.7</v>
      </c>
      <c r="H1033" s="157">
        <f t="shared" si="30"/>
        <v>94.976345912632965</v>
      </c>
      <c r="I1033" s="427">
        <f t="shared" si="31"/>
        <v>3051.9000000000015</v>
      </c>
    </row>
    <row r="1034" spans="1:9" ht="45" x14ac:dyDescent="0.2">
      <c r="A1034" s="163" t="s">
        <v>1255</v>
      </c>
      <c r="B1034" s="164">
        <v>7</v>
      </c>
      <c r="C1034" s="164">
        <v>2</v>
      </c>
      <c r="D1034" s="165">
        <v>720176020</v>
      </c>
      <c r="E1034" s="166"/>
      <c r="F1034" s="167">
        <v>7178817.2000000002</v>
      </c>
      <c r="G1034" s="167">
        <v>7168586.4000000004</v>
      </c>
      <c r="H1034" s="157">
        <f t="shared" si="30"/>
        <v>99.857486272251094</v>
      </c>
      <c r="I1034" s="427">
        <f t="shared" si="31"/>
        <v>10230.799999999814</v>
      </c>
    </row>
    <row r="1035" spans="1:9" x14ac:dyDescent="0.2">
      <c r="A1035" s="163" t="s">
        <v>499</v>
      </c>
      <c r="B1035" s="164">
        <v>7</v>
      </c>
      <c r="C1035" s="164">
        <v>2</v>
      </c>
      <c r="D1035" s="165">
        <v>720176020</v>
      </c>
      <c r="E1035" s="166">
        <v>500</v>
      </c>
      <c r="F1035" s="167">
        <v>7178817.2000000002</v>
      </c>
      <c r="G1035" s="167">
        <v>7168586.4000000004</v>
      </c>
      <c r="H1035" s="157">
        <f t="shared" si="30"/>
        <v>99.857486272251094</v>
      </c>
      <c r="I1035" s="427">
        <f t="shared" si="31"/>
        <v>10230.799999999814</v>
      </c>
    </row>
    <row r="1036" spans="1:9" ht="45" x14ac:dyDescent="0.2">
      <c r="A1036" s="163" t="s">
        <v>1257</v>
      </c>
      <c r="B1036" s="164">
        <v>7</v>
      </c>
      <c r="C1036" s="164">
        <v>2</v>
      </c>
      <c r="D1036" s="165" t="s">
        <v>784</v>
      </c>
      <c r="E1036" s="166"/>
      <c r="F1036" s="167">
        <v>71153.5</v>
      </c>
      <c r="G1036" s="167">
        <v>71142.5</v>
      </c>
      <c r="H1036" s="157">
        <f t="shared" si="30"/>
        <v>99.984540465331989</v>
      </c>
      <c r="I1036" s="427">
        <f t="shared" si="31"/>
        <v>11</v>
      </c>
    </row>
    <row r="1037" spans="1:9" x14ac:dyDescent="0.2">
      <c r="A1037" s="163" t="s">
        <v>499</v>
      </c>
      <c r="B1037" s="164">
        <v>7</v>
      </c>
      <c r="C1037" s="164">
        <v>2</v>
      </c>
      <c r="D1037" s="165" t="s">
        <v>784</v>
      </c>
      <c r="E1037" s="166">
        <v>500</v>
      </c>
      <c r="F1037" s="167">
        <v>71153.5</v>
      </c>
      <c r="G1037" s="167">
        <v>71142.5</v>
      </c>
      <c r="H1037" s="157">
        <f t="shared" si="30"/>
        <v>99.984540465331989</v>
      </c>
      <c r="I1037" s="427">
        <f t="shared" si="31"/>
        <v>11</v>
      </c>
    </row>
    <row r="1038" spans="1:9" x14ac:dyDescent="0.2">
      <c r="A1038" s="163" t="s">
        <v>785</v>
      </c>
      <c r="B1038" s="164">
        <v>7</v>
      </c>
      <c r="C1038" s="164">
        <v>2</v>
      </c>
      <c r="D1038" s="165">
        <v>720200000</v>
      </c>
      <c r="E1038" s="166"/>
      <c r="F1038" s="167">
        <v>485555.1</v>
      </c>
      <c r="G1038" s="167">
        <v>485555</v>
      </c>
      <c r="H1038" s="157">
        <f t="shared" si="30"/>
        <v>99.999979405015011</v>
      </c>
      <c r="I1038" s="427">
        <f t="shared" si="31"/>
        <v>9.9999999976716936E-2</v>
      </c>
    </row>
    <row r="1039" spans="1:9" ht="33.75" x14ac:dyDescent="0.2">
      <c r="A1039" s="163" t="s">
        <v>1607</v>
      </c>
      <c r="B1039" s="164">
        <v>7</v>
      </c>
      <c r="C1039" s="164">
        <v>2</v>
      </c>
      <c r="D1039" s="165">
        <v>720277010</v>
      </c>
      <c r="E1039" s="166"/>
      <c r="F1039" s="167">
        <v>55915</v>
      </c>
      <c r="G1039" s="167">
        <v>55914.9</v>
      </c>
      <c r="H1039" s="157">
        <f t="shared" ref="H1039:H1102" si="32">+G1039/F1039*100</f>
        <v>99.999821157113473</v>
      </c>
      <c r="I1039" s="427">
        <f t="shared" ref="I1039:I1102" si="33">F1039-G1039</f>
        <v>9.9999999998544808E-2</v>
      </c>
    </row>
    <row r="1040" spans="1:9" x14ac:dyDescent="0.2">
      <c r="A1040" s="163" t="s">
        <v>499</v>
      </c>
      <c r="B1040" s="164">
        <v>7</v>
      </c>
      <c r="C1040" s="164">
        <v>2</v>
      </c>
      <c r="D1040" s="165">
        <v>720277010</v>
      </c>
      <c r="E1040" s="166">
        <v>500</v>
      </c>
      <c r="F1040" s="167">
        <v>55915</v>
      </c>
      <c r="G1040" s="167">
        <v>55914.9</v>
      </c>
      <c r="H1040" s="157">
        <f t="shared" si="32"/>
        <v>99.999821157113473</v>
      </c>
      <c r="I1040" s="427">
        <f t="shared" si="33"/>
        <v>9.9999999998544808E-2</v>
      </c>
    </row>
    <row r="1041" spans="1:9" ht="22.5" x14ac:dyDescent="0.2">
      <c r="A1041" s="163" t="s">
        <v>786</v>
      </c>
      <c r="B1041" s="164">
        <v>7</v>
      </c>
      <c r="C1041" s="164">
        <v>2</v>
      </c>
      <c r="D1041" s="165" t="s">
        <v>787</v>
      </c>
      <c r="E1041" s="166"/>
      <c r="F1041" s="167">
        <v>429640.1</v>
      </c>
      <c r="G1041" s="167">
        <v>429640.1</v>
      </c>
      <c r="H1041" s="157">
        <f t="shared" si="32"/>
        <v>100</v>
      </c>
      <c r="I1041" s="427">
        <f t="shared" si="33"/>
        <v>0</v>
      </c>
    </row>
    <row r="1042" spans="1:9" x14ac:dyDescent="0.2">
      <c r="A1042" s="163" t="s">
        <v>499</v>
      </c>
      <c r="B1042" s="164">
        <v>7</v>
      </c>
      <c r="C1042" s="164">
        <v>2</v>
      </c>
      <c r="D1042" s="165" t="s">
        <v>787</v>
      </c>
      <c r="E1042" s="166">
        <v>500</v>
      </c>
      <c r="F1042" s="167">
        <v>422408</v>
      </c>
      <c r="G1042" s="167">
        <v>422408</v>
      </c>
      <c r="H1042" s="157">
        <f t="shared" si="32"/>
        <v>100</v>
      </c>
      <c r="I1042" s="427">
        <f t="shared" si="33"/>
        <v>0</v>
      </c>
    </row>
    <row r="1043" spans="1:9" ht="22.5" x14ac:dyDescent="0.2">
      <c r="A1043" s="163" t="s">
        <v>507</v>
      </c>
      <c r="B1043" s="164">
        <v>7</v>
      </c>
      <c r="C1043" s="164">
        <v>2</v>
      </c>
      <c r="D1043" s="165" t="s">
        <v>787</v>
      </c>
      <c r="E1043" s="166">
        <v>600</v>
      </c>
      <c r="F1043" s="167">
        <v>7232.1</v>
      </c>
      <c r="G1043" s="167">
        <v>7232.1</v>
      </c>
      <c r="H1043" s="157">
        <f t="shared" si="32"/>
        <v>100</v>
      </c>
      <c r="I1043" s="427">
        <f t="shared" si="33"/>
        <v>0</v>
      </c>
    </row>
    <row r="1044" spans="1:9" x14ac:dyDescent="0.2">
      <c r="A1044" s="163" t="s">
        <v>788</v>
      </c>
      <c r="B1044" s="164">
        <v>7</v>
      </c>
      <c r="C1044" s="164">
        <v>2</v>
      </c>
      <c r="D1044" s="165">
        <v>720500000</v>
      </c>
      <c r="E1044" s="166"/>
      <c r="F1044" s="167">
        <v>589421.4</v>
      </c>
      <c r="G1044" s="167">
        <v>588866.69999999995</v>
      </c>
      <c r="H1044" s="157">
        <f t="shared" si="32"/>
        <v>99.905890759989362</v>
      </c>
      <c r="I1044" s="427">
        <f t="shared" si="33"/>
        <v>554.70000000006985</v>
      </c>
    </row>
    <row r="1045" spans="1:9" x14ac:dyDescent="0.2">
      <c r="A1045" s="163" t="s">
        <v>1254</v>
      </c>
      <c r="B1045" s="164">
        <v>7</v>
      </c>
      <c r="C1045" s="164">
        <v>2</v>
      </c>
      <c r="D1045" s="165">
        <v>720500330</v>
      </c>
      <c r="E1045" s="166"/>
      <c r="F1045" s="167">
        <v>10000</v>
      </c>
      <c r="G1045" s="167">
        <v>10000</v>
      </c>
      <c r="H1045" s="157">
        <f t="shared" si="32"/>
        <v>100</v>
      </c>
      <c r="I1045" s="427">
        <f t="shared" si="33"/>
        <v>0</v>
      </c>
    </row>
    <row r="1046" spans="1:9" x14ac:dyDescent="0.2">
      <c r="A1046" s="163" t="s">
        <v>490</v>
      </c>
      <c r="B1046" s="164">
        <v>7</v>
      </c>
      <c r="C1046" s="164">
        <v>2</v>
      </c>
      <c r="D1046" s="165">
        <v>720500330</v>
      </c>
      <c r="E1046" s="166">
        <v>200</v>
      </c>
      <c r="F1046" s="167">
        <v>10000</v>
      </c>
      <c r="G1046" s="167">
        <v>10000</v>
      </c>
      <c r="H1046" s="157">
        <f t="shared" si="32"/>
        <v>100</v>
      </c>
      <c r="I1046" s="427">
        <f t="shared" si="33"/>
        <v>0</v>
      </c>
    </row>
    <row r="1047" spans="1:9" x14ac:dyDescent="0.2">
      <c r="A1047" s="163" t="s">
        <v>789</v>
      </c>
      <c r="B1047" s="164">
        <v>7</v>
      </c>
      <c r="C1047" s="164">
        <v>2</v>
      </c>
      <c r="D1047" s="165">
        <v>720543690</v>
      </c>
      <c r="E1047" s="166"/>
      <c r="F1047" s="167">
        <v>5749.8</v>
      </c>
      <c r="G1047" s="167">
        <v>5749.8</v>
      </c>
      <c r="H1047" s="157">
        <f t="shared" si="32"/>
        <v>100</v>
      </c>
      <c r="I1047" s="427">
        <f t="shared" si="33"/>
        <v>0</v>
      </c>
    </row>
    <row r="1048" spans="1:9" x14ac:dyDescent="0.2">
      <c r="A1048" s="163" t="s">
        <v>490</v>
      </c>
      <c r="B1048" s="164">
        <v>7</v>
      </c>
      <c r="C1048" s="164">
        <v>2</v>
      </c>
      <c r="D1048" s="165">
        <v>720543690</v>
      </c>
      <c r="E1048" s="166">
        <v>200</v>
      </c>
      <c r="F1048" s="167">
        <v>749.8</v>
      </c>
      <c r="G1048" s="167">
        <v>749.8</v>
      </c>
      <c r="H1048" s="157">
        <f t="shared" si="32"/>
        <v>100</v>
      </c>
      <c r="I1048" s="427">
        <f t="shared" si="33"/>
        <v>0</v>
      </c>
    </row>
    <row r="1049" spans="1:9" x14ac:dyDescent="0.2">
      <c r="A1049" s="163" t="s">
        <v>651</v>
      </c>
      <c r="B1049" s="164">
        <v>7</v>
      </c>
      <c r="C1049" s="164">
        <v>2</v>
      </c>
      <c r="D1049" s="165">
        <v>720543690</v>
      </c>
      <c r="E1049" s="166">
        <v>400</v>
      </c>
      <c r="F1049" s="167">
        <v>5000</v>
      </c>
      <c r="G1049" s="167">
        <v>5000</v>
      </c>
      <c r="H1049" s="157">
        <f t="shared" si="32"/>
        <v>100</v>
      </c>
      <c r="I1049" s="427">
        <f t="shared" si="33"/>
        <v>0</v>
      </c>
    </row>
    <row r="1050" spans="1:9" x14ac:dyDescent="0.2">
      <c r="A1050" s="163" t="s">
        <v>1258</v>
      </c>
      <c r="B1050" s="164">
        <v>7</v>
      </c>
      <c r="C1050" s="164">
        <v>2</v>
      </c>
      <c r="D1050" s="165" t="s">
        <v>1259</v>
      </c>
      <c r="E1050" s="166"/>
      <c r="F1050" s="167">
        <v>573671.6</v>
      </c>
      <c r="G1050" s="167">
        <v>573116.9</v>
      </c>
      <c r="H1050" s="157">
        <f t="shared" si="32"/>
        <v>99.903307048841199</v>
      </c>
      <c r="I1050" s="427">
        <f t="shared" si="33"/>
        <v>554.69999999995343</v>
      </c>
    </row>
    <row r="1051" spans="1:9" x14ac:dyDescent="0.2">
      <c r="A1051" s="163" t="s">
        <v>490</v>
      </c>
      <c r="B1051" s="164">
        <v>7</v>
      </c>
      <c r="C1051" s="164">
        <v>2</v>
      </c>
      <c r="D1051" s="165" t="s">
        <v>1259</v>
      </c>
      <c r="E1051" s="166">
        <v>200</v>
      </c>
      <c r="F1051" s="167">
        <v>573671.6</v>
      </c>
      <c r="G1051" s="167">
        <v>573116.9</v>
      </c>
      <c r="H1051" s="157">
        <f t="shared" si="32"/>
        <v>99.903307048841199</v>
      </c>
      <c r="I1051" s="427">
        <f t="shared" si="33"/>
        <v>554.69999999995343</v>
      </c>
    </row>
    <row r="1052" spans="1:9" ht="22.5" x14ac:dyDescent="0.2">
      <c r="A1052" s="163" t="s">
        <v>790</v>
      </c>
      <c r="B1052" s="164">
        <v>7</v>
      </c>
      <c r="C1052" s="164">
        <v>2</v>
      </c>
      <c r="D1052" s="165">
        <v>720600000</v>
      </c>
      <c r="E1052" s="166"/>
      <c r="F1052" s="167">
        <v>3235.3</v>
      </c>
      <c r="G1052" s="167">
        <v>3103.5</v>
      </c>
      <c r="H1052" s="157">
        <f t="shared" si="32"/>
        <v>95.926189225110491</v>
      </c>
      <c r="I1052" s="427">
        <f t="shared" si="33"/>
        <v>131.80000000000018</v>
      </c>
    </row>
    <row r="1053" spans="1:9" x14ac:dyDescent="0.2">
      <c r="A1053" s="163" t="s">
        <v>791</v>
      </c>
      <c r="B1053" s="164">
        <v>7</v>
      </c>
      <c r="C1053" s="164">
        <v>2</v>
      </c>
      <c r="D1053" s="165">
        <v>720643680</v>
      </c>
      <c r="E1053" s="166"/>
      <c r="F1053" s="167">
        <v>3235.3</v>
      </c>
      <c r="G1053" s="167">
        <v>3103.5</v>
      </c>
      <c r="H1053" s="157">
        <f t="shared" si="32"/>
        <v>95.926189225110491</v>
      </c>
      <c r="I1053" s="427">
        <f t="shared" si="33"/>
        <v>131.80000000000018</v>
      </c>
    </row>
    <row r="1054" spans="1:9" x14ac:dyDescent="0.2">
      <c r="A1054" s="163" t="s">
        <v>490</v>
      </c>
      <c r="B1054" s="164">
        <v>7</v>
      </c>
      <c r="C1054" s="164">
        <v>2</v>
      </c>
      <c r="D1054" s="165">
        <v>720643680</v>
      </c>
      <c r="E1054" s="166">
        <v>200</v>
      </c>
      <c r="F1054" s="167">
        <v>3235.3</v>
      </c>
      <c r="G1054" s="167">
        <v>3103.5</v>
      </c>
      <c r="H1054" s="157">
        <f t="shared" si="32"/>
        <v>95.926189225110491</v>
      </c>
      <c r="I1054" s="427">
        <f t="shared" si="33"/>
        <v>131.80000000000018</v>
      </c>
    </row>
    <row r="1055" spans="1:9" x14ac:dyDescent="0.2">
      <c r="A1055" s="163" t="s">
        <v>792</v>
      </c>
      <c r="B1055" s="164">
        <v>7</v>
      </c>
      <c r="C1055" s="164">
        <v>2</v>
      </c>
      <c r="D1055" s="165">
        <v>720800000</v>
      </c>
      <c r="E1055" s="166"/>
      <c r="F1055" s="167">
        <v>540029.80000000005</v>
      </c>
      <c r="G1055" s="167">
        <v>539408.4</v>
      </c>
      <c r="H1055" s="157">
        <f t="shared" si="32"/>
        <v>99.884932275959585</v>
      </c>
      <c r="I1055" s="427">
        <f t="shared" si="33"/>
        <v>621.40000000002328</v>
      </c>
    </row>
    <row r="1056" spans="1:9" x14ac:dyDescent="0.2">
      <c r="A1056" s="163" t="s">
        <v>793</v>
      </c>
      <c r="B1056" s="164">
        <v>7</v>
      </c>
      <c r="C1056" s="164">
        <v>2</v>
      </c>
      <c r="D1056" s="165">
        <v>720843720</v>
      </c>
      <c r="E1056" s="166"/>
      <c r="F1056" s="167">
        <v>420</v>
      </c>
      <c r="G1056" s="167">
        <v>420</v>
      </c>
      <c r="H1056" s="157">
        <f t="shared" si="32"/>
        <v>100</v>
      </c>
      <c r="I1056" s="427">
        <f t="shared" si="33"/>
        <v>0</v>
      </c>
    </row>
    <row r="1057" spans="1:9" x14ac:dyDescent="0.2">
      <c r="A1057" s="163" t="s">
        <v>501</v>
      </c>
      <c r="B1057" s="164">
        <v>7</v>
      </c>
      <c r="C1057" s="164">
        <v>2</v>
      </c>
      <c r="D1057" s="165">
        <v>720843720</v>
      </c>
      <c r="E1057" s="166">
        <v>300</v>
      </c>
      <c r="F1057" s="167">
        <v>420</v>
      </c>
      <c r="G1057" s="167">
        <v>420</v>
      </c>
      <c r="H1057" s="157">
        <f t="shared" si="32"/>
        <v>100</v>
      </c>
      <c r="I1057" s="427">
        <f t="shared" si="33"/>
        <v>0</v>
      </c>
    </row>
    <row r="1058" spans="1:9" ht="45" x14ac:dyDescent="0.2">
      <c r="A1058" s="163" t="s">
        <v>1608</v>
      </c>
      <c r="B1058" s="164">
        <v>7</v>
      </c>
      <c r="C1058" s="164">
        <v>2</v>
      </c>
      <c r="D1058" s="165" t="s">
        <v>794</v>
      </c>
      <c r="E1058" s="166"/>
      <c r="F1058" s="167">
        <v>539609.80000000005</v>
      </c>
      <c r="G1058" s="167">
        <v>538988.4</v>
      </c>
      <c r="H1058" s="157">
        <f t="shared" si="32"/>
        <v>99.884842714124161</v>
      </c>
      <c r="I1058" s="427">
        <f t="shared" si="33"/>
        <v>621.40000000002328</v>
      </c>
    </row>
    <row r="1059" spans="1:9" x14ac:dyDescent="0.2">
      <c r="A1059" s="163" t="s">
        <v>499</v>
      </c>
      <c r="B1059" s="164">
        <v>7</v>
      </c>
      <c r="C1059" s="164">
        <v>2</v>
      </c>
      <c r="D1059" s="165" t="s">
        <v>794</v>
      </c>
      <c r="E1059" s="166">
        <v>500</v>
      </c>
      <c r="F1059" s="167">
        <v>514474.9</v>
      </c>
      <c r="G1059" s="167">
        <v>513853.5</v>
      </c>
      <c r="H1059" s="157">
        <f t="shared" si="32"/>
        <v>99.879216653718188</v>
      </c>
      <c r="I1059" s="427">
        <f t="shared" si="33"/>
        <v>621.40000000002328</v>
      </c>
    </row>
    <row r="1060" spans="1:9" ht="22.5" x14ac:dyDescent="0.2">
      <c r="A1060" s="163" t="s">
        <v>507</v>
      </c>
      <c r="B1060" s="164">
        <v>7</v>
      </c>
      <c r="C1060" s="164">
        <v>2</v>
      </c>
      <c r="D1060" s="165" t="s">
        <v>794</v>
      </c>
      <c r="E1060" s="166">
        <v>600</v>
      </c>
      <c r="F1060" s="167">
        <v>25134.9</v>
      </c>
      <c r="G1060" s="167">
        <v>25134.9</v>
      </c>
      <c r="H1060" s="157">
        <f t="shared" si="32"/>
        <v>100</v>
      </c>
      <c r="I1060" s="427">
        <f t="shared" si="33"/>
        <v>0</v>
      </c>
    </row>
    <row r="1061" spans="1:9" x14ac:dyDescent="0.2">
      <c r="A1061" s="163" t="s">
        <v>1260</v>
      </c>
      <c r="B1061" s="164">
        <v>7</v>
      </c>
      <c r="C1061" s="164">
        <v>2</v>
      </c>
      <c r="D1061" s="165" t="s">
        <v>1261</v>
      </c>
      <c r="E1061" s="166"/>
      <c r="F1061" s="167">
        <v>4781574.0999999996</v>
      </c>
      <c r="G1061" s="167">
        <v>4777025.2</v>
      </c>
      <c r="H1061" s="157">
        <f t="shared" si="32"/>
        <v>99.904866056556571</v>
      </c>
      <c r="I1061" s="427">
        <f t="shared" si="33"/>
        <v>4548.8999999994412</v>
      </c>
    </row>
    <row r="1062" spans="1:9" x14ac:dyDescent="0.2">
      <c r="A1062" s="163" t="s">
        <v>795</v>
      </c>
      <c r="B1062" s="164">
        <v>7</v>
      </c>
      <c r="C1062" s="164">
        <v>2</v>
      </c>
      <c r="D1062" s="165" t="s">
        <v>1262</v>
      </c>
      <c r="E1062" s="166"/>
      <c r="F1062" s="167">
        <v>4750305.0999999996</v>
      </c>
      <c r="G1062" s="167">
        <v>4745757</v>
      </c>
      <c r="H1062" s="157">
        <f t="shared" si="32"/>
        <v>99.904256676060669</v>
      </c>
      <c r="I1062" s="427">
        <f t="shared" si="33"/>
        <v>4548.0999999996275</v>
      </c>
    </row>
    <row r="1063" spans="1:9" ht="33.75" x14ac:dyDescent="0.2">
      <c r="A1063" s="163" t="s">
        <v>1609</v>
      </c>
      <c r="B1063" s="164">
        <v>7</v>
      </c>
      <c r="C1063" s="164">
        <v>2</v>
      </c>
      <c r="D1063" s="165" t="s">
        <v>1610</v>
      </c>
      <c r="E1063" s="166"/>
      <c r="F1063" s="167">
        <v>21357.5</v>
      </c>
      <c r="G1063" s="167">
        <v>21356.799999999999</v>
      </c>
      <c r="H1063" s="157">
        <f t="shared" si="32"/>
        <v>99.996722462835066</v>
      </c>
      <c r="I1063" s="427">
        <f t="shared" si="33"/>
        <v>0.7000000000007276</v>
      </c>
    </row>
    <row r="1064" spans="1:9" x14ac:dyDescent="0.2">
      <c r="A1064" s="163" t="s">
        <v>490</v>
      </c>
      <c r="B1064" s="164">
        <v>7</v>
      </c>
      <c r="C1064" s="164">
        <v>2</v>
      </c>
      <c r="D1064" s="165" t="s">
        <v>1610</v>
      </c>
      <c r="E1064" s="166">
        <v>200</v>
      </c>
      <c r="F1064" s="167">
        <v>21357.5</v>
      </c>
      <c r="G1064" s="167">
        <v>21356.799999999999</v>
      </c>
      <c r="H1064" s="157">
        <f t="shared" si="32"/>
        <v>99.996722462835066</v>
      </c>
      <c r="I1064" s="427">
        <f t="shared" si="33"/>
        <v>0.7000000000007276</v>
      </c>
    </row>
    <row r="1065" spans="1:9" ht="22.5" x14ac:dyDescent="0.2">
      <c r="A1065" s="163" t="s">
        <v>1611</v>
      </c>
      <c r="B1065" s="164">
        <v>7</v>
      </c>
      <c r="C1065" s="164">
        <v>2</v>
      </c>
      <c r="D1065" s="165" t="s">
        <v>1612</v>
      </c>
      <c r="E1065" s="166"/>
      <c r="F1065" s="167">
        <v>205805.8</v>
      </c>
      <c r="G1065" s="167">
        <v>205805.8</v>
      </c>
      <c r="H1065" s="157">
        <f t="shared" si="32"/>
        <v>100</v>
      </c>
      <c r="I1065" s="427">
        <f t="shared" si="33"/>
        <v>0</v>
      </c>
    </row>
    <row r="1066" spans="1:9" x14ac:dyDescent="0.2">
      <c r="A1066" s="163" t="s">
        <v>651</v>
      </c>
      <c r="B1066" s="164">
        <v>7</v>
      </c>
      <c r="C1066" s="164">
        <v>2</v>
      </c>
      <c r="D1066" s="165" t="s">
        <v>1612</v>
      </c>
      <c r="E1066" s="166">
        <v>400</v>
      </c>
      <c r="F1066" s="167">
        <v>205805.8</v>
      </c>
      <c r="G1066" s="167">
        <v>205805.8</v>
      </c>
      <c r="H1066" s="157">
        <f t="shared" si="32"/>
        <v>100</v>
      </c>
      <c r="I1066" s="427">
        <f t="shared" si="33"/>
        <v>0</v>
      </c>
    </row>
    <row r="1067" spans="1:9" x14ac:dyDescent="0.2">
      <c r="A1067" s="163" t="s">
        <v>1613</v>
      </c>
      <c r="B1067" s="164">
        <v>7</v>
      </c>
      <c r="C1067" s="164">
        <v>2</v>
      </c>
      <c r="D1067" s="165" t="s">
        <v>1614</v>
      </c>
      <c r="E1067" s="166"/>
      <c r="F1067" s="167">
        <v>357842.9</v>
      </c>
      <c r="G1067" s="167">
        <v>357842.9</v>
      </c>
      <c r="H1067" s="157">
        <f t="shared" si="32"/>
        <v>100</v>
      </c>
      <c r="I1067" s="427">
        <f t="shared" si="33"/>
        <v>0</v>
      </c>
    </row>
    <row r="1068" spans="1:9" x14ac:dyDescent="0.2">
      <c r="A1068" s="163" t="s">
        <v>490</v>
      </c>
      <c r="B1068" s="164">
        <v>7</v>
      </c>
      <c r="C1068" s="164">
        <v>2</v>
      </c>
      <c r="D1068" s="165" t="s">
        <v>1614</v>
      </c>
      <c r="E1068" s="166">
        <v>200</v>
      </c>
      <c r="F1068" s="167">
        <v>50000</v>
      </c>
      <c r="G1068" s="167">
        <v>50000</v>
      </c>
      <c r="H1068" s="157">
        <f t="shared" si="32"/>
        <v>100</v>
      </c>
      <c r="I1068" s="427">
        <f t="shared" si="33"/>
        <v>0</v>
      </c>
    </row>
    <row r="1069" spans="1:9" x14ac:dyDescent="0.2">
      <c r="A1069" s="163" t="s">
        <v>651</v>
      </c>
      <c r="B1069" s="164">
        <v>7</v>
      </c>
      <c r="C1069" s="164">
        <v>2</v>
      </c>
      <c r="D1069" s="165" t="s">
        <v>1614</v>
      </c>
      <c r="E1069" s="166">
        <v>400</v>
      </c>
      <c r="F1069" s="167">
        <v>307842.90000000002</v>
      </c>
      <c r="G1069" s="167">
        <v>307842.90000000002</v>
      </c>
      <c r="H1069" s="157">
        <f t="shared" si="32"/>
        <v>100</v>
      </c>
      <c r="I1069" s="427">
        <f t="shared" si="33"/>
        <v>0</v>
      </c>
    </row>
    <row r="1070" spans="1:9" ht="22.5" x14ac:dyDescent="0.2">
      <c r="A1070" s="163" t="s">
        <v>1263</v>
      </c>
      <c r="B1070" s="164">
        <v>7</v>
      </c>
      <c r="C1070" s="164">
        <v>2</v>
      </c>
      <c r="D1070" s="165" t="s">
        <v>1264</v>
      </c>
      <c r="E1070" s="166"/>
      <c r="F1070" s="167">
        <v>1243298.3999999999</v>
      </c>
      <c r="G1070" s="167">
        <v>1243236</v>
      </c>
      <c r="H1070" s="157">
        <f t="shared" si="32"/>
        <v>99.994981092230162</v>
      </c>
      <c r="I1070" s="427">
        <f t="shared" si="33"/>
        <v>62.399999999906868</v>
      </c>
    </row>
    <row r="1071" spans="1:9" x14ac:dyDescent="0.2">
      <c r="A1071" s="163" t="s">
        <v>651</v>
      </c>
      <c r="B1071" s="164">
        <v>7</v>
      </c>
      <c r="C1071" s="164">
        <v>2</v>
      </c>
      <c r="D1071" s="165" t="s">
        <v>1264</v>
      </c>
      <c r="E1071" s="166">
        <v>400</v>
      </c>
      <c r="F1071" s="167">
        <v>1243298.3999999999</v>
      </c>
      <c r="G1071" s="167">
        <v>1243236</v>
      </c>
      <c r="H1071" s="157">
        <f t="shared" si="32"/>
        <v>99.994981092230162</v>
      </c>
      <c r="I1071" s="427">
        <f t="shared" si="33"/>
        <v>62.399999999906868</v>
      </c>
    </row>
    <row r="1072" spans="1:9" ht="22.5" x14ac:dyDescent="0.2">
      <c r="A1072" s="163" t="s">
        <v>1265</v>
      </c>
      <c r="B1072" s="164">
        <v>7</v>
      </c>
      <c r="C1072" s="164">
        <v>2</v>
      </c>
      <c r="D1072" s="165" t="s">
        <v>1266</v>
      </c>
      <c r="E1072" s="166"/>
      <c r="F1072" s="167">
        <v>2684931</v>
      </c>
      <c r="G1072" s="167">
        <v>2680446</v>
      </c>
      <c r="H1072" s="157">
        <f t="shared" si="32"/>
        <v>99.832956601119363</v>
      </c>
      <c r="I1072" s="427">
        <f t="shared" si="33"/>
        <v>4485</v>
      </c>
    </row>
    <row r="1073" spans="1:9" x14ac:dyDescent="0.2">
      <c r="A1073" s="163" t="s">
        <v>490</v>
      </c>
      <c r="B1073" s="164">
        <v>7</v>
      </c>
      <c r="C1073" s="164">
        <v>2</v>
      </c>
      <c r="D1073" s="165" t="s">
        <v>1266</v>
      </c>
      <c r="E1073" s="166">
        <v>200</v>
      </c>
      <c r="F1073" s="167">
        <v>137000</v>
      </c>
      <c r="G1073" s="167">
        <v>136999.29999999999</v>
      </c>
      <c r="H1073" s="157">
        <f t="shared" si="32"/>
        <v>99.999489051094884</v>
      </c>
      <c r="I1073" s="427">
        <f t="shared" si="33"/>
        <v>0.70000000001164153</v>
      </c>
    </row>
    <row r="1074" spans="1:9" x14ac:dyDescent="0.2">
      <c r="A1074" s="163" t="s">
        <v>651</v>
      </c>
      <c r="B1074" s="164">
        <v>7</v>
      </c>
      <c r="C1074" s="164">
        <v>2</v>
      </c>
      <c r="D1074" s="165" t="s">
        <v>1266</v>
      </c>
      <c r="E1074" s="166">
        <v>400</v>
      </c>
      <c r="F1074" s="167">
        <v>2547931</v>
      </c>
      <c r="G1074" s="167">
        <v>2543446.7000000002</v>
      </c>
      <c r="H1074" s="157">
        <f t="shared" si="32"/>
        <v>99.824002298335401</v>
      </c>
      <c r="I1074" s="427">
        <f t="shared" si="33"/>
        <v>4484.2999999998137</v>
      </c>
    </row>
    <row r="1075" spans="1:9" x14ac:dyDescent="0.2">
      <c r="A1075" s="163" t="s">
        <v>1615</v>
      </c>
      <c r="B1075" s="164">
        <v>7</v>
      </c>
      <c r="C1075" s="164">
        <v>2</v>
      </c>
      <c r="D1075" s="165" t="s">
        <v>1267</v>
      </c>
      <c r="E1075" s="166"/>
      <c r="F1075" s="167">
        <v>237069.5</v>
      </c>
      <c r="G1075" s="167">
        <v>237069.5</v>
      </c>
      <c r="H1075" s="157">
        <f t="shared" si="32"/>
        <v>100</v>
      </c>
      <c r="I1075" s="427">
        <f t="shared" si="33"/>
        <v>0</v>
      </c>
    </row>
    <row r="1076" spans="1:9" x14ac:dyDescent="0.2">
      <c r="A1076" s="163" t="s">
        <v>651</v>
      </c>
      <c r="B1076" s="164">
        <v>7</v>
      </c>
      <c r="C1076" s="164">
        <v>2</v>
      </c>
      <c r="D1076" s="165" t="s">
        <v>1267</v>
      </c>
      <c r="E1076" s="166">
        <v>400</v>
      </c>
      <c r="F1076" s="167">
        <v>237069.5</v>
      </c>
      <c r="G1076" s="167">
        <v>237069.5</v>
      </c>
      <c r="H1076" s="157">
        <f t="shared" si="32"/>
        <v>100</v>
      </c>
      <c r="I1076" s="427">
        <f t="shared" si="33"/>
        <v>0</v>
      </c>
    </row>
    <row r="1077" spans="1:9" x14ac:dyDescent="0.2">
      <c r="A1077" s="163" t="s">
        <v>796</v>
      </c>
      <c r="B1077" s="164">
        <v>7</v>
      </c>
      <c r="C1077" s="164">
        <v>2</v>
      </c>
      <c r="D1077" s="165" t="s">
        <v>1268</v>
      </c>
      <c r="E1077" s="166"/>
      <c r="F1077" s="167">
        <v>20024.099999999999</v>
      </c>
      <c r="G1077" s="167">
        <v>20023.3</v>
      </c>
      <c r="H1077" s="157">
        <f t="shared" si="32"/>
        <v>99.996004814198898</v>
      </c>
      <c r="I1077" s="427">
        <f t="shared" si="33"/>
        <v>0.7999999999992724</v>
      </c>
    </row>
    <row r="1078" spans="1:9" ht="33.75" x14ac:dyDescent="0.2">
      <c r="A1078" s="163" t="s">
        <v>1616</v>
      </c>
      <c r="B1078" s="164">
        <v>7</v>
      </c>
      <c r="C1078" s="164">
        <v>2</v>
      </c>
      <c r="D1078" s="165" t="s">
        <v>1617</v>
      </c>
      <c r="E1078" s="166"/>
      <c r="F1078" s="167">
        <v>20024.099999999999</v>
      </c>
      <c r="G1078" s="167">
        <v>20023.3</v>
      </c>
      <c r="H1078" s="157">
        <f t="shared" si="32"/>
        <v>99.996004814198898</v>
      </c>
      <c r="I1078" s="427">
        <f t="shared" si="33"/>
        <v>0.7999999999992724</v>
      </c>
    </row>
    <row r="1079" spans="1:9" x14ac:dyDescent="0.2">
      <c r="A1079" s="163" t="s">
        <v>499</v>
      </c>
      <c r="B1079" s="164">
        <v>7</v>
      </c>
      <c r="C1079" s="164">
        <v>2</v>
      </c>
      <c r="D1079" s="165" t="s">
        <v>1617</v>
      </c>
      <c r="E1079" s="166">
        <v>500</v>
      </c>
      <c r="F1079" s="167">
        <v>18624.099999999999</v>
      </c>
      <c r="G1079" s="167">
        <v>18623.3</v>
      </c>
      <c r="H1079" s="157">
        <f t="shared" si="32"/>
        <v>99.995704490418333</v>
      </c>
      <c r="I1079" s="427">
        <f t="shared" si="33"/>
        <v>0.7999999999992724</v>
      </c>
    </row>
    <row r="1080" spans="1:9" ht="22.5" x14ac:dyDescent="0.2">
      <c r="A1080" s="163" t="s">
        <v>507</v>
      </c>
      <c r="B1080" s="164">
        <v>7</v>
      </c>
      <c r="C1080" s="164">
        <v>2</v>
      </c>
      <c r="D1080" s="165" t="s">
        <v>1617</v>
      </c>
      <c r="E1080" s="166">
        <v>600</v>
      </c>
      <c r="F1080" s="167">
        <v>1400</v>
      </c>
      <c r="G1080" s="167">
        <v>1400</v>
      </c>
      <c r="H1080" s="157">
        <f t="shared" si="32"/>
        <v>100</v>
      </c>
      <c r="I1080" s="427">
        <f t="shared" si="33"/>
        <v>0</v>
      </c>
    </row>
    <row r="1081" spans="1:9" x14ac:dyDescent="0.2">
      <c r="A1081" s="163" t="s">
        <v>1618</v>
      </c>
      <c r="B1081" s="164">
        <v>7</v>
      </c>
      <c r="C1081" s="164">
        <v>2</v>
      </c>
      <c r="D1081" s="165" t="s">
        <v>1619</v>
      </c>
      <c r="E1081" s="166"/>
      <c r="F1081" s="167">
        <v>11244.9</v>
      </c>
      <c r="G1081" s="167">
        <v>11244.9</v>
      </c>
      <c r="H1081" s="157">
        <f t="shared" si="32"/>
        <v>100</v>
      </c>
      <c r="I1081" s="427">
        <f t="shared" si="33"/>
        <v>0</v>
      </c>
    </row>
    <row r="1082" spans="1:9" ht="22.5" x14ac:dyDescent="0.2">
      <c r="A1082" s="163" t="s">
        <v>1620</v>
      </c>
      <c r="B1082" s="164">
        <v>7</v>
      </c>
      <c r="C1082" s="164">
        <v>2</v>
      </c>
      <c r="D1082" s="165" t="s">
        <v>1621</v>
      </c>
      <c r="E1082" s="166"/>
      <c r="F1082" s="167">
        <v>11244.9</v>
      </c>
      <c r="G1082" s="167">
        <v>11244.9</v>
      </c>
      <c r="H1082" s="157">
        <f t="shared" si="32"/>
        <v>100</v>
      </c>
      <c r="I1082" s="427">
        <f t="shared" si="33"/>
        <v>0</v>
      </c>
    </row>
    <row r="1083" spans="1:9" x14ac:dyDescent="0.2">
      <c r="A1083" s="163" t="s">
        <v>499</v>
      </c>
      <c r="B1083" s="164">
        <v>7</v>
      </c>
      <c r="C1083" s="164">
        <v>2</v>
      </c>
      <c r="D1083" s="165" t="s">
        <v>1621</v>
      </c>
      <c r="E1083" s="166">
        <v>500</v>
      </c>
      <c r="F1083" s="167">
        <v>10824.9</v>
      </c>
      <c r="G1083" s="167">
        <v>10824.9</v>
      </c>
      <c r="H1083" s="157">
        <f t="shared" si="32"/>
        <v>100</v>
      </c>
      <c r="I1083" s="427">
        <f t="shared" si="33"/>
        <v>0</v>
      </c>
    </row>
    <row r="1084" spans="1:9" ht="22.5" x14ac:dyDescent="0.2">
      <c r="A1084" s="163" t="s">
        <v>507</v>
      </c>
      <c r="B1084" s="164">
        <v>7</v>
      </c>
      <c r="C1084" s="164">
        <v>2</v>
      </c>
      <c r="D1084" s="165" t="s">
        <v>1621</v>
      </c>
      <c r="E1084" s="166">
        <v>600</v>
      </c>
      <c r="F1084" s="167">
        <v>420</v>
      </c>
      <c r="G1084" s="167">
        <v>420</v>
      </c>
      <c r="H1084" s="157">
        <f t="shared" si="32"/>
        <v>100</v>
      </c>
      <c r="I1084" s="427">
        <f t="shared" si="33"/>
        <v>0</v>
      </c>
    </row>
    <row r="1085" spans="1:9" x14ac:dyDescent="0.2">
      <c r="A1085" s="163" t="s">
        <v>1622</v>
      </c>
      <c r="B1085" s="164">
        <v>7</v>
      </c>
      <c r="C1085" s="164">
        <v>2</v>
      </c>
      <c r="D1085" s="165">
        <v>800000000</v>
      </c>
      <c r="E1085" s="166"/>
      <c r="F1085" s="167">
        <v>94885</v>
      </c>
      <c r="G1085" s="167">
        <v>93755.5</v>
      </c>
      <c r="H1085" s="157">
        <f t="shared" si="32"/>
        <v>98.809611635137273</v>
      </c>
      <c r="I1085" s="427">
        <f t="shared" si="33"/>
        <v>1129.5</v>
      </c>
    </row>
    <row r="1086" spans="1:9" x14ac:dyDescent="0.2">
      <c r="A1086" s="163" t="s">
        <v>797</v>
      </c>
      <c r="B1086" s="164">
        <v>7</v>
      </c>
      <c r="C1086" s="164">
        <v>2</v>
      </c>
      <c r="D1086" s="165">
        <v>820000000</v>
      </c>
      <c r="E1086" s="166"/>
      <c r="F1086" s="167">
        <v>94885</v>
      </c>
      <c r="G1086" s="167">
        <v>93755.5</v>
      </c>
      <c r="H1086" s="157">
        <f t="shared" si="32"/>
        <v>98.809611635137273</v>
      </c>
      <c r="I1086" s="427">
        <f t="shared" si="33"/>
        <v>1129.5</v>
      </c>
    </row>
    <row r="1087" spans="1:9" x14ac:dyDescent="0.2">
      <c r="A1087" s="163" t="s">
        <v>798</v>
      </c>
      <c r="B1087" s="164">
        <v>7</v>
      </c>
      <c r="C1087" s="164">
        <v>2</v>
      </c>
      <c r="D1087" s="165">
        <v>820200000</v>
      </c>
      <c r="E1087" s="166"/>
      <c r="F1087" s="167">
        <v>94885</v>
      </c>
      <c r="G1087" s="167">
        <v>93755.5</v>
      </c>
      <c r="H1087" s="157">
        <f t="shared" si="32"/>
        <v>98.809611635137273</v>
      </c>
      <c r="I1087" s="427">
        <f t="shared" si="33"/>
        <v>1129.5</v>
      </c>
    </row>
    <row r="1088" spans="1:9" x14ac:dyDescent="0.2">
      <c r="A1088" s="163" t="s">
        <v>799</v>
      </c>
      <c r="B1088" s="164">
        <v>7</v>
      </c>
      <c r="C1088" s="164">
        <v>2</v>
      </c>
      <c r="D1088" s="165">
        <v>820242201</v>
      </c>
      <c r="E1088" s="166"/>
      <c r="F1088" s="167">
        <v>94885</v>
      </c>
      <c r="G1088" s="167">
        <v>93755.5</v>
      </c>
      <c r="H1088" s="157">
        <f t="shared" si="32"/>
        <v>98.809611635137273</v>
      </c>
      <c r="I1088" s="427">
        <f t="shared" si="33"/>
        <v>1129.5</v>
      </c>
    </row>
    <row r="1089" spans="1:9" ht="22.5" x14ac:dyDescent="0.2">
      <c r="A1089" s="163" t="s">
        <v>507</v>
      </c>
      <c r="B1089" s="164">
        <v>7</v>
      </c>
      <c r="C1089" s="164">
        <v>2</v>
      </c>
      <c r="D1089" s="165">
        <v>820242201</v>
      </c>
      <c r="E1089" s="166">
        <v>600</v>
      </c>
      <c r="F1089" s="167">
        <v>94885</v>
      </c>
      <c r="G1089" s="167">
        <v>93755.5</v>
      </c>
      <c r="H1089" s="157">
        <f t="shared" si="32"/>
        <v>98.809611635137273</v>
      </c>
      <c r="I1089" s="427">
        <f t="shared" si="33"/>
        <v>1129.5</v>
      </c>
    </row>
    <row r="1090" spans="1:9" x14ac:dyDescent="0.2">
      <c r="A1090" s="163" t="s">
        <v>681</v>
      </c>
      <c r="B1090" s="164">
        <v>7</v>
      </c>
      <c r="C1090" s="164">
        <v>2</v>
      </c>
      <c r="D1090" s="165">
        <v>3100000000</v>
      </c>
      <c r="E1090" s="166"/>
      <c r="F1090" s="167">
        <v>255337.1</v>
      </c>
      <c r="G1090" s="167">
        <v>255337.1</v>
      </c>
      <c r="H1090" s="157">
        <f t="shared" si="32"/>
        <v>100</v>
      </c>
      <c r="I1090" s="427">
        <f t="shared" si="33"/>
        <v>0</v>
      </c>
    </row>
    <row r="1091" spans="1:9" x14ac:dyDescent="0.2">
      <c r="A1091" s="163" t="s">
        <v>682</v>
      </c>
      <c r="B1091" s="164">
        <v>7</v>
      </c>
      <c r="C1091" s="164">
        <v>2</v>
      </c>
      <c r="D1091" s="165">
        <v>3120000000</v>
      </c>
      <c r="E1091" s="166"/>
      <c r="F1091" s="167">
        <v>255337.1</v>
      </c>
      <c r="G1091" s="167">
        <v>255337.1</v>
      </c>
      <c r="H1091" s="157">
        <f t="shared" si="32"/>
        <v>100</v>
      </c>
      <c r="I1091" s="427">
        <f t="shared" si="33"/>
        <v>0</v>
      </c>
    </row>
    <row r="1092" spans="1:9" x14ac:dyDescent="0.2">
      <c r="A1092" s="163" t="s">
        <v>1306</v>
      </c>
      <c r="B1092" s="164">
        <v>7</v>
      </c>
      <c r="C1092" s="164">
        <v>2</v>
      </c>
      <c r="D1092" s="165">
        <v>3120300000</v>
      </c>
      <c r="E1092" s="166"/>
      <c r="F1092" s="167">
        <v>255337.1</v>
      </c>
      <c r="G1092" s="167">
        <v>255337.1</v>
      </c>
      <c r="H1092" s="157">
        <f t="shared" si="32"/>
        <v>100</v>
      </c>
      <c r="I1092" s="427">
        <f t="shared" si="33"/>
        <v>0</v>
      </c>
    </row>
    <row r="1093" spans="1:9" x14ac:dyDescent="0.2">
      <c r="A1093" s="163" t="s">
        <v>1587</v>
      </c>
      <c r="B1093" s="164">
        <v>7</v>
      </c>
      <c r="C1093" s="164">
        <v>2</v>
      </c>
      <c r="D1093" s="165" t="s">
        <v>1588</v>
      </c>
      <c r="E1093" s="166"/>
      <c r="F1093" s="167">
        <v>255337.1</v>
      </c>
      <c r="G1093" s="167">
        <v>255337.1</v>
      </c>
      <c r="H1093" s="157">
        <f t="shared" si="32"/>
        <v>100</v>
      </c>
      <c r="I1093" s="427">
        <f t="shared" si="33"/>
        <v>0</v>
      </c>
    </row>
    <row r="1094" spans="1:9" x14ac:dyDescent="0.2">
      <c r="A1094" s="163" t="s">
        <v>499</v>
      </c>
      <c r="B1094" s="164">
        <v>7</v>
      </c>
      <c r="C1094" s="164">
        <v>2</v>
      </c>
      <c r="D1094" s="165" t="s">
        <v>1588</v>
      </c>
      <c r="E1094" s="166">
        <v>500</v>
      </c>
      <c r="F1094" s="167">
        <v>255337.1</v>
      </c>
      <c r="G1094" s="167">
        <v>255337.1</v>
      </c>
      <c r="H1094" s="157">
        <f t="shared" si="32"/>
        <v>100</v>
      </c>
      <c r="I1094" s="427">
        <f t="shared" si="33"/>
        <v>0</v>
      </c>
    </row>
    <row r="1095" spans="1:9" x14ac:dyDescent="0.2">
      <c r="A1095" s="163" t="s">
        <v>857</v>
      </c>
      <c r="B1095" s="164">
        <v>7</v>
      </c>
      <c r="C1095" s="164">
        <v>2</v>
      </c>
      <c r="D1095" s="165">
        <v>7200000000</v>
      </c>
      <c r="E1095" s="166"/>
      <c r="F1095" s="167">
        <v>180</v>
      </c>
      <c r="G1095" s="167">
        <v>180</v>
      </c>
      <c r="H1095" s="157">
        <f t="shared" si="32"/>
        <v>100</v>
      </c>
      <c r="I1095" s="427">
        <f t="shared" si="33"/>
        <v>0</v>
      </c>
    </row>
    <row r="1096" spans="1:9" ht="22.5" x14ac:dyDescent="0.2">
      <c r="A1096" s="163" t="s">
        <v>1152</v>
      </c>
      <c r="B1096" s="164">
        <v>7</v>
      </c>
      <c r="C1096" s="164">
        <v>2</v>
      </c>
      <c r="D1096" s="165">
        <v>7200055490</v>
      </c>
      <c r="E1096" s="166"/>
      <c r="F1096" s="167">
        <v>180</v>
      </c>
      <c r="G1096" s="167">
        <v>180</v>
      </c>
      <c r="H1096" s="157">
        <f t="shared" si="32"/>
        <v>100</v>
      </c>
      <c r="I1096" s="427">
        <f t="shared" si="33"/>
        <v>0</v>
      </c>
    </row>
    <row r="1097" spans="1:9" ht="22.5" x14ac:dyDescent="0.2">
      <c r="A1097" s="163" t="s">
        <v>507</v>
      </c>
      <c r="B1097" s="164">
        <v>7</v>
      </c>
      <c r="C1097" s="164">
        <v>2</v>
      </c>
      <c r="D1097" s="165">
        <v>7200055490</v>
      </c>
      <c r="E1097" s="166">
        <v>600</v>
      </c>
      <c r="F1097" s="167">
        <v>180</v>
      </c>
      <c r="G1097" s="167">
        <v>180</v>
      </c>
      <c r="H1097" s="157">
        <f t="shared" si="32"/>
        <v>100</v>
      </c>
      <c r="I1097" s="427">
        <f t="shared" si="33"/>
        <v>0</v>
      </c>
    </row>
    <row r="1098" spans="1:9" x14ac:dyDescent="0.2">
      <c r="A1098" s="163" t="s">
        <v>955</v>
      </c>
      <c r="B1098" s="164">
        <v>7</v>
      </c>
      <c r="C1098" s="164">
        <v>2</v>
      </c>
      <c r="D1098" s="165">
        <v>8600000000</v>
      </c>
      <c r="E1098" s="166"/>
      <c r="F1098" s="167">
        <v>30</v>
      </c>
      <c r="G1098" s="167">
        <v>30</v>
      </c>
      <c r="H1098" s="157">
        <f t="shared" si="32"/>
        <v>100</v>
      </c>
      <c r="I1098" s="427">
        <f t="shared" si="33"/>
        <v>0</v>
      </c>
    </row>
    <row r="1099" spans="1:9" ht="22.5" x14ac:dyDescent="0.2">
      <c r="A1099" s="163" t="s">
        <v>1152</v>
      </c>
      <c r="B1099" s="164">
        <v>7</v>
      </c>
      <c r="C1099" s="164">
        <v>2</v>
      </c>
      <c r="D1099" s="165">
        <v>8600055490</v>
      </c>
      <c r="E1099" s="166"/>
      <c r="F1099" s="167">
        <v>30</v>
      </c>
      <c r="G1099" s="167">
        <v>30</v>
      </c>
      <c r="H1099" s="157">
        <f t="shared" si="32"/>
        <v>100</v>
      </c>
      <c r="I1099" s="427">
        <f t="shared" si="33"/>
        <v>0</v>
      </c>
    </row>
    <row r="1100" spans="1:9" ht="22.5" x14ac:dyDescent="0.2">
      <c r="A1100" s="163" t="s">
        <v>507</v>
      </c>
      <c r="B1100" s="164">
        <v>7</v>
      </c>
      <c r="C1100" s="164">
        <v>2</v>
      </c>
      <c r="D1100" s="165">
        <v>8600055490</v>
      </c>
      <c r="E1100" s="166">
        <v>600</v>
      </c>
      <c r="F1100" s="167">
        <v>30</v>
      </c>
      <c r="G1100" s="167">
        <v>30</v>
      </c>
      <c r="H1100" s="157">
        <f t="shared" si="32"/>
        <v>100</v>
      </c>
      <c r="I1100" s="427">
        <f t="shared" si="33"/>
        <v>0</v>
      </c>
    </row>
    <row r="1101" spans="1:9" x14ac:dyDescent="0.2">
      <c r="A1101" s="163" t="s">
        <v>508</v>
      </c>
      <c r="B1101" s="164">
        <v>7</v>
      </c>
      <c r="C1101" s="164">
        <v>2</v>
      </c>
      <c r="D1101" s="165">
        <v>8800000000</v>
      </c>
      <c r="E1101" s="166"/>
      <c r="F1101" s="167">
        <v>30</v>
      </c>
      <c r="G1101" s="167">
        <v>30</v>
      </c>
      <c r="H1101" s="157">
        <f t="shared" si="32"/>
        <v>100</v>
      </c>
      <c r="I1101" s="427">
        <f t="shared" si="33"/>
        <v>0</v>
      </c>
    </row>
    <row r="1102" spans="1:9" ht="22.5" x14ac:dyDescent="0.2">
      <c r="A1102" s="163" t="s">
        <v>1152</v>
      </c>
      <c r="B1102" s="164">
        <v>7</v>
      </c>
      <c r="C1102" s="164">
        <v>2</v>
      </c>
      <c r="D1102" s="165">
        <v>8800055490</v>
      </c>
      <c r="E1102" s="166"/>
      <c r="F1102" s="167">
        <v>30</v>
      </c>
      <c r="G1102" s="167">
        <v>30</v>
      </c>
      <c r="H1102" s="157">
        <f t="shared" si="32"/>
        <v>100</v>
      </c>
      <c r="I1102" s="427">
        <f t="shared" si="33"/>
        <v>0</v>
      </c>
    </row>
    <row r="1103" spans="1:9" ht="22.5" x14ac:dyDescent="0.2">
      <c r="A1103" s="163" t="s">
        <v>507</v>
      </c>
      <c r="B1103" s="164">
        <v>7</v>
      </c>
      <c r="C1103" s="164">
        <v>2</v>
      </c>
      <c r="D1103" s="165">
        <v>8800055490</v>
      </c>
      <c r="E1103" s="166">
        <v>600</v>
      </c>
      <c r="F1103" s="167">
        <v>30</v>
      </c>
      <c r="G1103" s="167">
        <v>30</v>
      </c>
      <c r="H1103" s="157">
        <f t="shared" ref="H1103:H1166" si="34">+G1103/F1103*100</f>
        <v>100</v>
      </c>
      <c r="I1103" s="427">
        <f t="shared" ref="I1103:I1166" si="35">F1103-G1103</f>
        <v>0</v>
      </c>
    </row>
    <row r="1104" spans="1:9" x14ac:dyDescent="0.2">
      <c r="A1104" s="163" t="s">
        <v>510</v>
      </c>
      <c r="B1104" s="164">
        <v>7</v>
      </c>
      <c r="C1104" s="164">
        <v>2</v>
      </c>
      <c r="D1104" s="165">
        <v>9700000000</v>
      </c>
      <c r="E1104" s="166"/>
      <c r="F1104" s="167">
        <v>30000</v>
      </c>
      <c r="G1104" s="167">
        <v>30000</v>
      </c>
      <c r="H1104" s="157">
        <f t="shared" si="34"/>
        <v>100</v>
      </c>
      <c r="I1104" s="427">
        <f t="shared" si="35"/>
        <v>0</v>
      </c>
    </row>
    <row r="1105" spans="1:9" x14ac:dyDescent="0.2">
      <c r="A1105" s="163" t="s">
        <v>511</v>
      </c>
      <c r="B1105" s="164">
        <v>7</v>
      </c>
      <c r="C1105" s="164">
        <v>2</v>
      </c>
      <c r="D1105" s="165">
        <v>9700004000</v>
      </c>
      <c r="E1105" s="166"/>
      <c r="F1105" s="167">
        <v>30000</v>
      </c>
      <c r="G1105" s="167">
        <v>30000</v>
      </c>
      <c r="H1105" s="157">
        <f t="shared" si="34"/>
        <v>100</v>
      </c>
      <c r="I1105" s="427">
        <f t="shared" si="35"/>
        <v>0</v>
      </c>
    </row>
    <row r="1106" spans="1:9" x14ac:dyDescent="0.2">
      <c r="A1106" s="163" t="s">
        <v>490</v>
      </c>
      <c r="B1106" s="164">
        <v>7</v>
      </c>
      <c r="C1106" s="164">
        <v>2</v>
      </c>
      <c r="D1106" s="165">
        <v>9700004000</v>
      </c>
      <c r="E1106" s="166">
        <v>200</v>
      </c>
      <c r="F1106" s="167">
        <v>30000</v>
      </c>
      <c r="G1106" s="167">
        <v>30000</v>
      </c>
      <c r="H1106" s="157">
        <f t="shared" si="34"/>
        <v>100</v>
      </c>
      <c r="I1106" s="427">
        <f t="shared" si="35"/>
        <v>0</v>
      </c>
    </row>
    <row r="1107" spans="1:9" x14ac:dyDescent="0.2">
      <c r="A1107" s="158" t="s">
        <v>800</v>
      </c>
      <c r="B1107" s="159">
        <v>7</v>
      </c>
      <c r="C1107" s="159">
        <v>3</v>
      </c>
      <c r="D1107" s="160"/>
      <c r="E1107" s="161"/>
      <c r="F1107" s="162">
        <v>256235.1</v>
      </c>
      <c r="G1107" s="162">
        <v>256142.2</v>
      </c>
      <c r="H1107" s="151">
        <f t="shared" si="34"/>
        <v>99.963744233323226</v>
      </c>
      <c r="I1107" s="427">
        <f t="shared" si="35"/>
        <v>92.899999999994179</v>
      </c>
    </row>
    <row r="1108" spans="1:9" x14ac:dyDescent="0.2">
      <c r="A1108" s="163" t="s">
        <v>506</v>
      </c>
      <c r="B1108" s="164">
        <v>7</v>
      </c>
      <c r="C1108" s="164">
        <v>3</v>
      </c>
      <c r="D1108" s="165">
        <v>700000000</v>
      </c>
      <c r="E1108" s="166"/>
      <c r="F1108" s="167">
        <v>256205.1</v>
      </c>
      <c r="G1108" s="167">
        <v>256112.2</v>
      </c>
      <c r="H1108" s="157">
        <f t="shared" si="34"/>
        <v>99.963739988001805</v>
      </c>
      <c r="I1108" s="427">
        <f t="shared" si="35"/>
        <v>92.899999999994179</v>
      </c>
    </row>
    <row r="1109" spans="1:9" x14ac:dyDescent="0.2">
      <c r="A1109" s="163" t="s">
        <v>801</v>
      </c>
      <c r="B1109" s="164">
        <v>7</v>
      </c>
      <c r="C1109" s="164">
        <v>3</v>
      </c>
      <c r="D1109" s="165">
        <v>730000000</v>
      </c>
      <c r="E1109" s="166"/>
      <c r="F1109" s="167">
        <v>73645.399999999994</v>
      </c>
      <c r="G1109" s="167">
        <v>73553.899999999994</v>
      </c>
      <c r="H1109" s="157">
        <f t="shared" si="34"/>
        <v>99.875755987475117</v>
      </c>
      <c r="I1109" s="427">
        <f t="shared" si="35"/>
        <v>91.5</v>
      </c>
    </row>
    <row r="1110" spans="1:9" x14ac:dyDescent="0.2">
      <c r="A1110" s="163" t="s">
        <v>1269</v>
      </c>
      <c r="B1110" s="164">
        <v>7</v>
      </c>
      <c r="C1110" s="164">
        <v>3</v>
      </c>
      <c r="D1110" s="165">
        <v>730100000</v>
      </c>
      <c r="E1110" s="166"/>
      <c r="F1110" s="167">
        <v>73645.399999999994</v>
      </c>
      <c r="G1110" s="167">
        <v>73553.899999999994</v>
      </c>
      <c r="H1110" s="157">
        <f t="shared" si="34"/>
        <v>99.875755987475117</v>
      </c>
      <c r="I1110" s="427">
        <f t="shared" si="35"/>
        <v>91.5</v>
      </c>
    </row>
    <row r="1111" spans="1:9" x14ac:dyDescent="0.2">
      <c r="A1111" s="163" t="s">
        <v>802</v>
      </c>
      <c r="B1111" s="164">
        <v>7</v>
      </c>
      <c r="C1111" s="164">
        <v>3</v>
      </c>
      <c r="D1111" s="165">
        <v>730142310</v>
      </c>
      <c r="E1111" s="166"/>
      <c r="F1111" s="167">
        <v>73645.399999999994</v>
      </c>
      <c r="G1111" s="167">
        <v>73553.899999999994</v>
      </c>
      <c r="H1111" s="157">
        <f t="shared" si="34"/>
        <v>99.875755987475117</v>
      </c>
      <c r="I1111" s="427">
        <f t="shared" si="35"/>
        <v>91.5</v>
      </c>
    </row>
    <row r="1112" spans="1:9" ht="22.5" x14ac:dyDescent="0.2">
      <c r="A1112" s="163" t="s">
        <v>507</v>
      </c>
      <c r="B1112" s="164">
        <v>7</v>
      </c>
      <c r="C1112" s="164">
        <v>3</v>
      </c>
      <c r="D1112" s="165">
        <v>730142310</v>
      </c>
      <c r="E1112" s="166">
        <v>600</v>
      </c>
      <c r="F1112" s="167">
        <v>73645.399999999994</v>
      </c>
      <c r="G1112" s="167">
        <v>73553.899999999994</v>
      </c>
      <c r="H1112" s="157">
        <f t="shared" si="34"/>
        <v>99.875755987475117</v>
      </c>
      <c r="I1112" s="427">
        <f t="shared" si="35"/>
        <v>91.5</v>
      </c>
    </row>
    <row r="1113" spans="1:9" x14ac:dyDescent="0.2">
      <c r="A1113" s="163" t="s">
        <v>1260</v>
      </c>
      <c r="B1113" s="164">
        <v>7</v>
      </c>
      <c r="C1113" s="164">
        <v>3</v>
      </c>
      <c r="D1113" s="165" t="s">
        <v>1261</v>
      </c>
      <c r="E1113" s="166"/>
      <c r="F1113" s="167">
        <v>182559.7</v>
      </c>
      <c r="G1113" s="167">
        <v>182558.3</v>
      </c>
      <c r="H1113" s="157">
        <f t="shared" si="34"/>
        <v>99.999233127574144</v>
      </c>
      <c r="I1113" s="427">
        <f t="shared" si="35"/>
        <v>1.4000000000232831</v>
      </c>
    </row>
    <row r="1114" spans="1:9" x14ac:dyDescent="0.2">
      <c r="A1114" s="163" t="s">
        <v>796</v>
      </c>
      <c r="B1114" s="164">
        <v>7</v>
      </c>
      <c r="C1114" s="164">
        <v>3</v>
      </c>
      <c r="D1114" s="165" t="s">
        <v>1268</v>
      </c>
      <c r="E1114" s="166"/>
      <c r="F1114" s="167">
        <v>182559.7</v>
      </c>
      <c r="G1114" s="167">
        <v>182558.3</v>
      </c>
      <c r="H1114" s="157">
        <f t="shared" si="34"/>
        <v>99.999233127574144</v>
      </c>
      <c r="I1114" s="427">
        <f t="shared" si="35"/>
        <v>1.4000000000232831</v>
      </c>
    </row>
    <row r="1115" spans="1:9" ht="33.75" x14ac:dyDescent="0.2">
      <c r="A1115" s="163" t="s">
        <v>1623</v>
      </c>
      <c r="B1115" s="164">
        <v>7</v>
      </c>
      <c r="C1115" s="164">
        <v>3</v>
      </c>
      <c r="D1115" s="165" t="s">
        <v>1624</v>
      </c>
      <c r="E1115" s="166"/>
      <c r="F1115" s="167">
        <v>182559.7</v>
      </c>
      <c r="G1115" s="167">
        <v>182558.3</v>
      </c>
      <c r="H1115" s="157">
        <f t="shared" si="34"/>
        <v>99.999233127574144</v>
      </c>
      <c r="I1115" s="427">
        <f t="shared" si="35"/>
        <v>1.4000000000232831</v>
      </c>
    </row>
    <row r="1116" spans="1:9" x14ac:dyDescent="0.2">
      <c r="A1116" s="163" t="s">
        <v>490</v>
      </c>
      <c r="B1116" s="164">
        <v>7</v>
      </c>
      <c r="C1116" s="164">
        <v>3</v>
      </c>
      <c r="D1116" s="165" t="s">
        <v>1624</v>
      </c>
      <c r="E1116" s="166">
        <v>200</v>
      </c>
      <c r="F1116" s="167">
        <v>182559.7</v>
      </c>
      <c r="G1116" s="167">
        <v>182558.3</v>
      </c>
      <c r="H1116" s="157">
        <f t="shared" si="34"/>
        <v>99.999233127574144</v>
      </c>
      <c r="I1116" s="427">
        <f t="shared" si="35"/>
        <v>1.4000000000232831</v>
      </c>
    </row>
    <row r="1117" spans="1:9" x14ac:dyDescent="0.2">
      <c r="A1117" s="163" t="s">
        <v>857</v>
      </c>
      <c r="B1117" s="164">
        <v>7</v>
      </c>
      <c r="C1117" s="164">
        <v>3</v>
      </c>
      <c r="D1117" s="165">
        <v>7200000000</v>
      </c>
      <c r="E1117" s="166"/>
      <c r="F1117" s="167">
        <v>30</v>
      </c>
      <c r="G1117" s="167">
        <v>30</v>
      </c>
      <c r="H1117" s="157">
        <f t="shared" si="34"/>
        <v>100</v>
      </c>
      <c r="I1117" s="427">
        <f t="shared" si="35"/>
        <v>0</v>
      </c>
    </row>
    <row r="1118" spans="1:9" ht="22.5" x14ac:dyDescent="0.2">
      <c r="A1118" s="163" t="s">
        <v>1152</v>
      </c>
      <c r="B1118" s="164">
        <v>7</v>
      </c>
      <c r="C1118" s="164">
        <v>3</v>
      </c>
      <c r="D1118" s="165">
        <v>7200055490</v>
      </c>
      <c r="E1118" s="166"/>
      <c r="F1118" s="167">
        <v>30</v>
      </c>
      <c r="G1118" s="167">
        <v>30</v>
      </c>
      <c r="H1118" s="157">
        <f t="shared" si="34"/>
        <v>100</v>
      </c>
      <c r="I1118" s="427">
        <f t="shared" si="35"/>
        <v>0</v>
      </c>
    </row>
    <row r="1119" spans="1:9" ht="22.5" x14ac:dyDescent="0.2">
      <c r="A1119" s="163" t="s">
        <v>507</v>
      </c>
      <c r="B1119" s="164">
        <v>7</v>
      </c>
      <c r="C1119" s="164">
        <v>3</v>
      </c>
      <c r="D1119" s="165">
        <v>7200055490</v>
      </c>
      <c r="E1119" s="166">
        <v>600</v>
      </c>
      <c r="F1119" s="167">
        <v>30</v>
      </c>
      <c r="G1119" s="167">
        <v>30</v>
      </c>
      <c r="H1119" s="157">
        <f t="shared" si="34"/>
        <v>100</v>
      </c>
      <c r="I1119" s="427">
        <f t="shared" si="35"/>
        <v>0</v>
      </c>
    </row>
    <row r="1120" spans="1:9" x14ac:dyDescent="0.2">
      <c r="A1120" s="158" t="s">
        <v>804</v>
      </c>
      <c r="B1120" s="159">
        <v>7</v>
      </c>
      <c r="C1120" s="159">
        <v>4</v>
      </c>
      <c r="D1120" s="160"/>
      <c r="E1120" s="161"/>
      <c r="F1120" s="162">
        <v>1128563.3999999999</v>
      </c>
      <c r="G1120" s="162">
        <v>1123132.5</v>
      </c>
      <c r="H1120" s="151">
        <f t="shared" si="34"/>
        <v>99.518777589278557</v>
      </c>
      <c r="I1120" s="427">
        <f t="shared" si="35"/>
        <v>5430.8999999999069</v>
      </c>
    </row>
    <row r="1121" spans="1:9" x14ac:dyDescent="0.2">
      <c r="A1121" s="163" t="s">
        <v>506</v>
      </c>
      <c r="B1121" s="164">
        <v>7</v>
      </c>
      <c r="C1121" s="164">
        <v>4</v>
      </c>
      <c r="D1121" s="165">
        <v>700000000</v>
      </c>
      <c r="E1121" s="166"/>
      <c r="F1121" s="167">
        <v>901039.9</v>
      </c>
      <c r="G1121" s="167">
        <v>895820.9</v>
      </c>
      <c r="H1121" s="157">
        <f t="shared" si="34"/>
        <v>99.420780367217915</v>
      </c>
      <c r="I1121" s="427">
        <f t="shared" si="35"/>
        <v>5219</v>
      </c>
    </row>
    <row r="1122" spans="1:9" x14ac:dyDescent="0.2">
      <c r="A1122" s="163" t="s">
        <v>805</v>
      </c>
      <c r="B1122" s="164">
        <v>7</v>
      </c>
      <c r="C1122" s="164">
        <v>4</v>
      </c>
      <c r="D1122" s="165">
        <v>740000000</v>
      </c>
      <c r="E1122" s="166"/>
      <c r="F1122" s="167">
        <v>901039.9</v>
      </c>
      <c r="G1122" s="167">
        <v>895820.9</v>
      </c>
      <c r="H1122" s="157">
        <f t="shared" si="34"/>
        <v>99.420780367217915</v>
      </c>
      <c r="I1122" s="427">
        <f t="shared" si="35"/>
        <v>5219</v>
      </c>
    </row>
    <row r="1123" spans="1:9" ht="22.5" x14ac:dyDescent="0.2">
      <c r="A1123" s="163" t="s">
        <v>806</v>
      </c>
      <c r="B1123" s="164">
        <v>7</v>
      </c>
      <c r="C1123" s="164">
        <v>4</v>
      </c>
      <c r="D1123" s="165">
        <v>740100000</v>
      </c>
      <c r="E1123" s="166"/>
      <c r="F1123" s="167">
        <v>850927.6</v>
      </c>
      <c r="G1123" s="167">
        <v>845708.6</v>
      </c>
      <c r="H1123" s="157">
        <f t="shared" si="34"/>
        <v>99.386669324158717</v>
      </c>
      <c r="I1123" s="427">
        <f t="shared" si="35"/>
        <v>5219</v>
      </c>
    </row>
    <row r="1124" spans="1:9" x14ac:dyDescent="0.2">
      <c r="A1124" s="163" t="s">
        <v>1254</v>
      </c>
      <c r="B1124" s="164">
        <v>7</v>
      </c>
      <c r="C1124" s="164">
        <v>4</v>
      </c>
      <c r="D1124" s="165">
        <v>740100330</v>
      </c>
      <c r="E1124" s="166"/>
      <c r="F1124" s="167">
        <v>20000</v>
      </c>
      <c r="G1124" s="167">
        <v>20000</v>
      </c>
      <c r="H1124" s="157">
        <f t="shared" si="34"/>
        <v>100</v>
      </c>
      <c r="I1124" s="427">
        <f t="shared" si="35"/>
        <v>0</v>
      </c>
    </row>
    <row r="1125" spans="1:9" x14ac:dyDescent="0.2">
      <c r="A1125" s="163" t="s">
        <v>490</v>
      </c>
      <c r="B1125" s="164">
        <v>7</v>
      </c>
      <c r="C1125" s="164">
        <v>4</v>
      </c>
      <c r="D1125" s="165">
        <v>740100330</v>
      </c>
      <c r="E1125" s="166">
        <v>200</v>
      </c>
      <c r="F1125" s="167">
        <v>20000</v>
      </c>
      <c r="G1125" s="167">
        <v>20000</v>
      </c>
      <c r="H1125" s="157">
        <f t="shared" si="34"/>
        <v>100</v>
      </c>
      <c r="I1125" s="427">
        <f t="shared" si="35"/>
        <v>0</v>
      </c>
    </row>
    <row r="1126" spans="1:9" ht="22.5" x14ac:dyDescent="0.2">
      <c r="A1126" s="163" t="s">
        <v>807</v>
      </c>
      <c r="B1126" s="164">
        <v>7</v>
      </c>
      <c r="C1126" s="164">
        <v>4</v>
      </c>
      <c r="D1126" s="165">
        <v>740142710</v>
      </c>
      <c r="E1126" s="166"/>
      <c r="F1126" s="167">
        <v>830927.6</v>
      </c>
      <c r="G1126" s="167">
        <v>825708.6</v>
      </c>
      <c r="H1126" s="157">
        <f t="shared" si="34"/>
        <v>99.371906770216796</v>
      </c>
      <c r="I1126" s="427">
        <f t="shared" si="35"/>
        <v>5219</v>
      </c>
    </row>
    <row r="1127" spans="1:9" x14ac:dyDescent="0.2">
      <c r="A1127" s="163" t="s">
        <v>501</v>
      </c>
      <c r="B1127" s="164">
        <v>7</v>
      </c>
      <c r="C1127" s="164">
        <v>4</v>
      </c>
      <c r="D1127" s="165">
        <v>740142710</v>
      </c>
      <c r="E1127" s="166">
        <v>300</v>
      </c>
      <c r="F1127" s="167">
        <v>45849</v>
      </c>
      <c r="G1127" s="167">
        <v>45351</v>
      </c>
      <c r="H1127" s="157">
        <f t="shared" si="34"/>
        <v>98.913825819538047</v>
      </c>
      <c r="I1127" s="427">
        <f t="shared" si="35"/>
        <v>498</v>
      </c>
    </row>
    <row r="1128" spans="1:9" ht="22.5" x14ac:dyDescent="0.2">
      <c r="A1128" s="163" t="s">
        <v>507</v>
      </c>
      <c r="B1128" s="164">
        <v>7</v>
      </c>
      <c r="C1128" s="164">
        <v>4</v>
      </c>
      <c r="D1128" s="165">
        <v>740142710</v>
      </c>
      <c r="E1128" s="166">
        <v>600</v>
      </c>
      <c r="F1128" s="167">
        <v>785078.6</v>
      </c>
      <c r="G1128" s="167">
        <v>780357.6</v>
      </c>
      <c r="H1128" s="157">
        <f t="shared" si="34"/>
        <v>99.39865893682493</v>
      </c>
      <c r="I1128" s="427">
        <f t="shared" si="35"/>
        <v>4721</v>
      </c>
    </row>
    <row r="1129" spans="1:9" x14ac:dyDescent="0.2">
      <c r="A1129" s="163" t="s">
        <v>808</v>
      </c>
      <c r="B1129" s="164">
        <v>7</v>
      </c>
      <c r="C1129" s="164">
        <v>4</v>
      </c>
      <c r="D1129" s="165">
        <v>740800000</v>
      </c>
      <c r="E1129" s="166"/>
      <c r="F1129" s="167">
        <v>50112.3</v>
      </c>
      <c r="G1129" s="167">
        <v>50112.3</v>
      </c>
      <c r="H1129" s="157">
        <f t="shared" si="34"/>
        <v>100</v>
      </c>
      <c r="I1129" s="427">
        <f t="shared" si="35"/>
        <v>0</v>
      </c>
    </row>
    <row r="1130" spans="1:9" ht="56.25" x14ac:dyDescent="0.2">
      <c r="A1130" s="163" t="s">
        <v>1270</v>
      </c>
      <c r="B1130" s="164">
        <v>7</v>
      </c>
      <c r="C1130" s="164">
        <v>4</v>
      </c>
      <c r="D1130" s="165" t="s">
        <v>1271</v>
      </c>
      <c r="E1130" s="166"/>
      <c r="F1130" s="167">
        <v>50112.3</v>
      </c>
      <c r="G1130" s="167">
        <v>50112.3</v>
      </c>
      <c r="H1130" s="157">
        <f t="shared" si="34"/>
        <v>100</v>
      </c>
      <c r="I1130" s="427">
        <f t="shared" si="35"/>
        <v>0</v>
      </c>
    </row>
    <row r="1131" spans="1:9" ht="22.5" x14ac:dyDescent="0.2">
      <c r="A1131" s="163" t="s">
        <v>507</v>
      </c>
      <c r="B1131" s="164">
        <v>7</v>
      </c>
      <c r="C1131" s="164">
        <v>4</v>
      </c>
      <c r="D1131" s="165" t="s">
        <v>1271</v>
      </c>
      <c r="E1131" s="166">
        <v>600</v>
      </c>
      <c r="F1131" s="167">
        <v>50112.3</v>
      </c>
      <c r="G1131" s="167">
        <v>50112.3</v>
      </c>
      <c r="H1131" s="157">
        <f t="shared" si="34"/>
        <v>100</v>
      </c>
      <c r="I1131" s="427">
        <f t="shared" si="35"/>
        <v>0</v>
      </c>
    </row>
    <row r="1132" spans="1:9" x14ac:dyDescent="0.2">
      <c r="A1132" s="163" t="s">
        <v>1622</v>
      </c>
      <c r="B1132" s="164">
        <v>7</v>
      </c>
      <c r="C1132" s="164">
        <v>4</v>
      </c>
      <c r="D1132" s="165">
        <v>800000000</v>
      </c>
      <c r="E1132" s="166"/>
      <c r="F1132" s="167">
        <v>131181.1</v>
      </c>
      <c r="G1132" s="167">
        <v>131139.20000000001</v>
      </c>
      <c r="H1132" s="157">
        <f t="shared" si="34"/>
        <v>99.968059423194362</v>
      </c>
      <c r="I1132" s="427">
        <f t="shared" si="35"/>
        <v>41.899999999994179</v>
      </c>
    </row>
    <row r="1133" spans="1:9" x14ac:dyDescent="0.2">
      <c r="A1133" s="163" t="s">
        <v>797</v>
      </c>
      <c r="B1133" s="164">
        <v>7</v>
      </c>
      <c r="C1133" s="164">
        <v>4</v>
      </c>
      <c r="D1133" s="165">
        <v>820000000</v>
      </c>
      <c r="E1133" s="166"/>
      <c r="F1133" s="167">
        <v>131181.1</v>
      </c>
      <c r="G1133" s="167">
        <v>131139.20000000001</v>
      </c>
      <c r="H1133" s="157">
        <f t="shared" si="34"/>
        <v>99.968059423194362</v>
      </c>
      <c r="I1133" s="427">
        <f t="shared" si="35"/>
        <v>41.899999999994179</v>
      </c>
    </row>
    <row r="1134" spans="1:9" x14ac:dyDescent="0.2">
      <c r="A1134" s="163" t="s">
        <v>798</v>
      </c>
      <c r="B1134" s="164">
        <v>7</v>
      </c>
      <c r="C1134" s="164">
        <v>4</v>
      </c>
      <c r="D1134" s="165">
        <v>820200000</v>
      </c>
      <c r="E1134" s="166"/>
      <c r="F1134" s="167">
        <v>131181.1</v>
      </c>
      <c r="G1134" s="167">
        <v>131139.20000000001</v>
      </c>
      <c r="H1134" s="157">
        <f t="shared" si="34"/>
        <v>99.968059423194362</v>
      </c>
      <c r="I1134" s="427">
        <f t="shared" si="35"/>
        <v>41.899999999994179</v>
      </c>
    </row>
    <row r="1135" spans="1:9" x14ac:dyDescent="0.2">
      <c r="A1135" s="163" t="s">
        <v>809</v>
      </c>
      <c r="B1135" s="164">
        <v>7</v>
      </c>
      <c r="C1135" s="164">
        <v>4</v>
      </c>
      <c r="D1135" s="165">
        <v>820242700</v>
      </c>
      <c r="E1135" s="166"/>
      <c r="F1135" s="167">
        <v>131181.1</v>
      </c>
      <c r="G1135" s="167">
        <v>131139.20000000001</v>
      </c>
      <c r="H1135" s="157">
        <f t="shared" si="34"/>
        <v>99.968059423194362</v>
      </c>
      <c r="I1135" s="427">
        <f t="shared" si="35"/>
        <v>41.899999999994179</v>
      </c>
    </row>
    <row r="1136" spans="1:9" x14ac:dyDescent="0.2">
      <c r="A1136" s="163" t="s">
        <v>501</v>
      </c>
      <c r="B1136" s="164">
        <v>7</v>
      </c>
      <c r="C1136" s="164">
        <v>4</v>
      </c>
      <c r="D1136" s="165">
        <v>820242700</v>
      </c>
      <c r="E1136" s="166">
        <v>300</v>
      </c>
      <c r="F1136" s="167">
        <v>2845</v>
      </c>
      <c r="G1136" s="167">
        <v>2845</v>
      </c>
      <c r="H1136" s="157">
        <f t="shared" si="34"/>
        <v>100</v>
      </c>
      <c r="I1136" s="427">
        <f t="shared" si="35"/>
        <v>0</v>
      </c>
    </row>
    <row r="1137" spans="1:9" ht="22.5" x14ac:dyDescent="0.2">
      <c r="A1137" s="163" t="s">
        <v>507</v>
      </c>
      <c r="B1137" s="164">
        <v>7</v>
      </c>
      <c r="C1137" s="164">
        <v>4</v>
      </c>
      <c r="D1137" s="165">
        <v>820242700</v>
      </c>
      <c r="E1137" s="166">
        <v>600</v>
      </c>
      <c r="F1137" s="167">
        <v>128336.1</v>
      </c>
      <c r="G1137" s="167">
        <v>128294.2</v>
      </c>
      <c r="H1137" s="157">
        <f t="shared" si="34"/>
        <v>99.967351353204577</v>
      </c>
      <c r="I1137" s="427">
        <f t="shared" si="35"/>
        <v>41.900000000008731</v>
      </c>
    </row>
    <row r="1138" spans="1:9" ht="22.5" x14ac:dyDescent="0.2">
      <c r="A1138" s="163" t="s">
        <v>810</v>
      </c>
      <c r="B1138" s="164">
        <v>7</v>
      </c>
      <c r="C1138" s="164">
        <v>4</v>
      </c>
      <c r="D1138" s="165">
        <v>900000000</v>
      </c>
      <c r="E1138" s="166"/>
      <c r="F1138" s="167">
        <v>72696.399999999994</v>
      </c>
      <c r="G1138" s="167">
        <v>72696.399999999994</v>
      </c>
      <c r="H1138" s="157">
        <f t="shared" si="34"/>
        <v>100</v>
      </c>
      <c r="I1138" s="427">
        <f t="shared" si="35"/>
        <v>0</v>
      </c>
    </row>
    <row r="1139" spans="1:9" x14ac:dyDescent="0.2">
      <c r="A1139" s="163" t="s">
        <v>811</v>
      </c>
      <c r="B1139" s="164">
        <v>7</v>
      </c>
      <c r="C1139" s="164">
        <v>4</v>
      </c>
      <c r="D1139" s="165">
        <v>930000000</v>
      </c>
      <c r="E1139" s="166"/>
      <c r="F1139" s="167">
        <v>72696.399999999994</v>
      </c>
      <c r="G1139" s="167">
        <v>72696.399999999994</v>
      </c>
      <c r="H1139" s="157">
        <f t="shared" si="34"/>
        <v>100</v>
      </c>
      <c r="I1139" s="427">
        <f t="shared" si="35"/>
        <v>0</v>
      </c>
    </row>
    <row r="1140" spans="1:9" x14ac:dyDescent="0.2">
      <c r="A1140" s="163" t="s">
        <v>812</v>
      </c>
      <c r="B1140" s="164">
        <v>7</v>
      </c>
      <c r="C1140" s="164">
        <v>4</v>
      </c>
      <c r="D1140" s="165">
        <v>930042790</v>
      </c>
      <c r="E1140" s="166"/>
      <c r="F1140" s="167">
        <v>72696.399999999994</v>
      </c>
      <c r="G1140" s="167">
        <v>72696.399999999994</v>
      </c>
      <c r="H1140" s="157">
        <f t="shared" si="34"/>
        <v>100</v>
      </c>
      <c r="I1140" s="427">
        <f t="shared" si="35"/>
        <v>0</v>
      </c>
    </row>
    <row r="1141" spans="1:9" x14ac:dyDescent="0.2">
      <c r="A1141" s="163" t="s">
        <v>501</v>
      </c>
      <c r="B1141" s="164">
        <v>7</v>
      </c>
      <c r="C1141" s="164">
        <v>4</v>
      </c>
      <c r="D1141" s="165">
        <v>930042790</v>
      </c>
      <c r="E1141" s="166">
        <v>300</v>
      </c>
      <c r="F1141" s="167">
        <v>3888.5</v>
      </c>
      <c r="G1141" s="167">
        <v>3888.5</v>
      </c>
      <c r="H1141" s="157">
        <f t="shared" si="34"/>
        <v>100</v>
      </c>
      <c r="I1141" s="427">
        <f t="shared" si="35"/>
        <v>0</v>
      </c>
    </row>
    <row r="1142" spans="1:9" ht="22.5" x14ac:dyDescent="0.2">
      <c r="A1142" s="163" t="s">
        <v>507</v>
      </c>
      <c r="B1142" s="164">
        <v>7</v>
      </c>
      <c r="C1142" s="164">
        <v>4</v>
      </c>
      <c r="D1142" s="165">
        <v>930042790</v>
      </c>
      <c r="E1142" s="166">
        <v>600</v>
      </c>
      <c r="F1142" s="167">
        <v>68807.899999999994</v>
      </c>
      <c r="G1142" s="167">
        <v>68807.899999999994</v>
      </c>
      <c r="H1142" s="157">
        <f t="shared" si="34"/>
        <v>100</v>
      </c>
      <c r="I1142" s="427">
        <f t="shared" si="35"/>
        <v>0</v>
      </c>
    </row>
    <row r="1143" spans="1:9" x14ac:dyDescent="0.2">
      <c r="A1143" s="163" t="s">
        <v>813</v>
      </c>
      <c r="B1143" s="164">
        <v>7</v>
      </c>
      <c r="C1143" s="164">
        <v>4</v>
      </c>
      <c r="D1143" s="165">
        <v>1100000000</v>
      </c>
      <c r="E1143" s="166"/>
      <c r="F1143" s="167">
        <v>23436</v>
      </c>
      <c r="G1143" s="167">
        <v>23266</v>
      </c>
      <c r="H1143" s="157">
        <f t="shared" si="34"/>
        <v>99.274620242362175</v>
      </c>
      <c r="I1143" s="427">
        <f t="shared" si="35"/>
        <v>170</v>
      </c>
    </row>
    <row r="1144" spans="1:9" ht="22.5" x14ac:dyDescent="0.2">
      <c r="A1144" s="163" t="s">
        <v>1625</v>
      </c>
      <c r="B1144" s="164">
        <v>7</v>
      </c>
      <c r="C1144" s="164">
        <v>4</v>
      </c>
      <c r="D1144" s="165">
        <v>1140000000</v>
      </c>
      <c r="E1144" s="166"/>
      <c r="F1144" s="167">
        <v>23436</v>
      </c>
      <c r="G1144" s="167">
        <v>23266</v>
      </c>
      <c r="H1144" s="157">
        <f t="shared" si="34"/>
        <v>99.274620242362175</v>
      </c>
      <c r="I1144" s="427">
        <f t="shared" si="35"/>
        <v>170</v>
      </c>
    </row>
    <row r="1145" spans="1:9" ht="22.5" x14ac:dyDescent="0.2">
      <c r="A1145" s="163" t="s">
        <v>814</v>
      </c>
      <c r="B1145" s="164">
        <v>7</v>
      </c>
      <c r="C1145" s="164">
        <v>4</v>
      </c>
      <c r="D1145" s="165">
        <v>1140100000</v>
      </c>
      <c r="E1145" s="166"/>
      <c r="F1145" s="167">
        <v>23436</v>
      </c>
      <c r="G1145" s="167">
        <v>23266</v>
      </c>
      <c r="H1145" s="157">
        <f t="shared" si="34"/>
        <v>99.274620242362175</v>
      </c>
      <c r="I1145" s="427">
        <f t="shared" si="35"/>
        <v>170</v>
      </c>
    </row>
    <row r="1146" spans="1:9" ht="33.75" x14ac:dyDescent="0.2">
      <c r="A1146" s="163" t="s">
        <v>815</v>
      </c>
      <c r="B1146" s="164">
        <v>7</v>
      </c>
      <c r="C1146" s="164">
        <v>4</v>
      </c>
      <c r="D1146" s="165">
        <v>1140142701</v>
      </c>
      <c r="E1146" s="166"/>
      <c r="F1146" s="167">
        <v>23436</v>
      </c>
      <c r="G1146" s="167">
        <v>23266</v>
      </c>
      <c r="H1146" s="157">
        <f t="shared" si="34"/>
        <v>99.274620242362175</v>
      </c>
      <c r="I1146" s="427">
        <f t="shared" si="35"/>
        <v>170</v>
      </c>
    </row>
    <row r="1147" spans="1:9" x14ac:dyDescent="0.2">
      <c r="A1147" s="163" t="s">
        <v>501</v>
      </c>
      <c r="B1147" s="164">
        <v>7</v>
      </c>
      <c r="C1147" s="164">
        <v>4</v>
      </c>
      <c r="D1147" s="165">
        <v>1140142701</v>
      </c>
      <c r="E1147" s="166">
        <v>300</v>
      </c>
      <c r="F1147" s="167">
        <v>1045</v>
      </c>
      <c r="G1147" s="167">
        <v>957.9</v>
      </c>
      <c r="H1147" s="157">
        <f t="shared" si="34"/>
        <v>91.665071770334933</v>
      </c>
      <c r="I1147" s="427">
        <f t="shared" si="35"/>
        <v>87.100000000000023</v>
      </c>
    </row>
    <row r="1148" spans="1:9" ht="22.5" x14ac:dyDescent="0.2">
      <c r="A1148" s="163" t="s">
        <v>507</v>
      </c>
      <c r="B1148" s="164">
        <v>7</v>
      </c>
      <c r="C1148" s="164">
        <v>4</v>
      </c>
      <c r="D1148" s="165">
        <v>1140142701</v>
      </c>
      <c r="E1148" s="166">
        <v>600</v>
      </c>
      <c r="F1148" s="167">
        <v>22391</v>
      </c>
      <c r="G1148" s="167">
        <v>22308.1</v>
      </c>
      <c r="H1148" s="157">
        <f t="shared" si="34"/>
        <v>99.629761957929517</v>
      </c>
      <c r="I1148" s="427">
        <f t="shared" si="35"/>
        <v>82.900000000001455</v>
      </c>
    </row>
    <row r="1149" spans="1:9" x14ac:dyDescent="0.2">
      <c r="A1149" s="163" t="s">
        <v>857</v>
      </c>
      <c r="B1149" s="164">
        <v>7</v>
      </c>
      <c r="C1149" s="164">
        <v>4</v>
      </c>
      <c r="D1149" s="165">
        <v>7200000000</v>
      </c>
      <c r="E1149" s="166"/>
      <c r="F1149" s="167">
        <v>150</v>
      </c>
      <c r="G1149" s="167">
        <v>150</v>
      </c>
      <c r="H1149" s="157">
        <f t="shared" si="34"/>
        <v>100</v>
      </c>
      <c r="I1149" s="427">
        <f t="shared" si="35"/>
        <v>0</v>
      </c>
    </row>
    <row r="1150" spans="1:9" ht="22.5" x14ac:dyDescent="0.2">
      <c r="A1150" s="163" t="s">
        <v>1152</v>
      </c>
      <c r="B1150" s="164">
        <v>7</v>
      </c>
      <c r="C1150" s="164">
        <v>4</v>
      </c>
      <c r="D1150" s="165">
        <v>7200055490</v>
      </c>
      <c r="E1150" s="166"/>
      <c r="F1150" s="167">
        <v>150</v>
      </c>
      <c r="G1150" s="167">
        <v>150</v>
      </c>
      <c r="H1150" s="157">
        <f t="shared" si="34"/>
        <v>100</v>
      </c>
      <c r="I1150" s="427">
        <f t="shared" si="35"/>
        <v>0</v>
      </c>
    </row>
    <row r="1151" spans="1:9" ht="22.5" x14ac:dyDescent="0.2">
      <c r="A1151" s="163" t="s">
        <v>507</v>
      </c>
      <c r="B1151" s="164">
        <v>7</v>
      </c>
      <c r="C1151" s="164">
        <v>4</v>
      </c>
      <c r="D1151" s="165">
        <v>7200055490</v>
      </c>
      <c r="E1151" s="166">
        <v>600</v>
      </c>
      <c r="F1151" s="167">
        <v>150</v>
      </c>
      <c r="G1151" s="167">
        <v>150</v>
      </c>
      <c r="H1151" s="157">
        <f t="shared" si="34"/>
        <v>100</v>
      </c>
      <c r="I1151" s="427">
        <f t="shared" si="35"/>
        <v>0</v>
      </c>
    </row>
    <row r="1152" spans="1:9" x14ac:dyDescent="0.2">
      <c r="A1152" s="163" t="s">
        <v>508</v>
      </c>
      <c r="B1152" s="164">
        <v>7</v>
      </c>
      <c r="C1152" s="164">
        <v>4</v>
      </c>
      <c r="D1152" s="165">
        <v>8800000000</v>
      </c>
      <c r="E1152" s="166"/>
      <c r="F1152" s="167">
        <v>30</v>
      </c>
      <c r="G1152" s="167">
        <v>30</v>
      </c>
      <c r="H1152" s="157">
        <f t="shared" si="34"/>
        <v>100</v>
      </c>
      <c r="I1152" s="427">
        <f t="shared" si="35"/>
        <v>0</v>
      </c>
    </row>
    <row r="1153" spans="1:9" ht="22.5" x14ac:dyDescent="0.2">
      <c r="A1153" s="163" t="s">
        <v>1152</v>
      </c>
      <c r="B1153" s="164">
        <v>7</v>
      </c>
      <c r="C1153" s="164">
        <v>4</v>
      </c>
      <c r="D1153" s="165">
        <v>8800055490</v>
      </c>
      <c r="E1153" s="166"/>
      <c r="F1153" s="167">
        <v>30</v>
      </c>
      <c r="G1153" s="167">
        <v>30</v>
      </c>
      <c r="H1153" s="157">
        <f t="shared" si="34"/>
        <v>100</v>
      </c>
      <c r="I1153" s="427">
        <f t="shared" si="35"/>
        <v>0</v>
      </c>
    </row>
    <row r="1154" spans="1:9" ht="22.5" x14ac:dyDescent="0.2">
      <c r="A1154" s="163" t="s">
        <v>507</v>
      </c>
      <c r="B1154" s="164">
        <v>7</v>
      </c>
      <c r="C1154" s="164">
        <v>4</v>
      </c>
      <c r="D1154" s="165">
        <v>8800055490</v>
      </c>
      <c r="E1154" s="166">
        <v>600</v>
      </c>
      <c r="F1154" s="167">
        <v>30</v>
      </c>
      <c r="G1154" s="167">
        <v>30</v>
      </c>
      <c r="H1154" s="157">
        <f t="shared" si="34"/>
        <v>100</v>
      </c>
      <c r="I1154" s="427">
        <f t="shared" si="35"/>
        <v>0</v>
      </c>
    </row>
    <row r="1155" spans="1:9" x14ac:dyDescent="0.2">
      <c r="A1155" s="163" t="s">
        <v>1305</v>
      </c>
      <c r="B1155" s="164">
        <v>7</v>
      </c>
      <c r="C1155" s="164">
        <v>4</v>
      </c>
      <c r="D1155" s="165">
        <v>9200000000</v>
      </c>
      <c r="E1155" s="166"/>
      <c r="F1155" s="167">
        <v>30</v>
      </c>
      <c r="G1155" s="167">
        <v>30</v>
      </c>
      <c r="H1155" s="157">
        <f t="shared" si="34"/>
        <v>100</v>
      </c>
      <c r="I1155" s="427">
        <f t="shared" si="35"/>
        <v>0</v>
      </c>
    </row>
    <row r="1156" spans="1:9" ht="22.5" x14ac:dyDescent="0.2">
      <c r="A1156" s="163" t="s">
        <v>1152</v>
      </c>
      <c r="B1156" s="164">
        <v>7</v>
      </c>
      <c r="C1156" s="164">
        <v>4</v>
      </c>
      <c r="D1156" s="165">
        <v>9200055490</v>
      </c>
      <c r="E1156" s="166"/>
      <c r="F1156" s="167">
        <v>30</v>
      </c>
      <c r="G1156" s="167">
        <v>30</v>
      </c>
      <c r="H1156" s="157">
        <f t="shared" si="34"/>
        <v>100</v>
      </c>
      <c r="I1156" s="427">
        <f t="shared" si="35"/>
        <v>0</v>
      </c>
    </row>
    <row r="1157" spans="1:9" ht="22.5" x14ac:dyDescent="0.2">
      <c r="A1157" s="163" t="s">
        <v>507</v>
      </c>
      <c r="B1157" s="164">
        <v>7</v>
      </c>
      <c r="C1157" s="164">
        <v>4</v>
      </c>
      <c r="D1157" s="165">
        <v>9200055490</v>
      </c>
      <c r="E1157" s="166">
        <v>600</v>
      </c>
      <c r="F1157" s="167">
        <v>30</v>
      </c>
      <c r="G1157" s="167">
        <v>30</v>
      </c>
      <c r="H1157" s="157">
        <f t="shared" si="34"/>
        <v>100</v>
      </c>
      <c r="I1157" s="427">
        <f t="shared" si="35"/>
        <v>0</v>
      </c>
    </row>
    <row r="1158" spans="1:9" x14ac:dyDescent="0.2">
      <c r="A1158" s="158" t="s">
        <v>816</v>
      </c>
      <c r="B1158" s="159">
        <v>7</v>
      </c>
      <c r="C1158" s="159">
        <v>5</v>
      </c>
      <c r="D1158" s="160"/>
      <c r="E1158" s="161"/>
      <c r="F1158" s="162">
        <v>58900</v>
      </c>
      <c r="G1158" s="162">
        <v>58558.400000000001</v>
      </c>
      <c r="H1158" s="151">
        <f t="shared" si="34"/>
        <v>99.420033955857392</v>
      </c>
      <c r="I1158" s="427">
        <f t="shared" si="35"/>
        <v>341.59999999999854</v>
      </c>
    </row>
    <row r="1159" spans="1:9" x14ac:dyDescent="0.2">
      <c r="A1159" s="163" t="s">
        <v>506</v>
      </c>
      <c r="B1159" s="164">
        <v>7</v>
      </c>
      <c r="C1159" s="164">
        <v>5</v>
      </c>
      <c r="D1159" s="165">
        <v>700000000</v>
      </c>
      <c r="E1159" s="166"/>
      <c r="F1159" s="167">
        <v>55960.800000000003</v>
      </c>
      <c r="G1159" s="167">
        <v>55888.800000000003</v>
      </c>
      <c r="H1159" s="157">
        <f t="shared" si="34"/>
        <v>99.87133850838444</v>
      </c>
      <c r="I1159" s="427">
        <f t="shared" si="35"/>
        <v>72</v>
      </c>
    </row>
    <row r="1160" spans="1:9" x14ac:dyDescent="0.2">
      <c r="A1160" s="163" t="s">
        <v>777</v>
      </c>
      <c r="B1160" s="164">
        <v>7</v>
      </c>
      <c r="C1160" s="164">
        <v>5</v>
      </c>
      <c r="D1160" s="165">
        <v>720000000</v>
      </c>
      <c r="E1160" s="166"/>
      <c r="F1160" s="167">
        <v>55960.800000000003</v>
      </c>
      <c r="G1160" s="167">
        <v>55888.800000000003</v>
      </c>
      <c r="H1160" s="157">
        <f t="shared" si="34"/>
        <v>99.87133850838444</v>
      </c>
      <c r="I1160" s="427">
        <f t="shared" si="35"/>
        <v>72</v>
      </c>
    </row>
    <row r="1161" spans="1:9" x14ac:dyDescent="0.2">
      <c r="A1161" s="163" t="s">
        <v>817</v>
      </c>
      <c r="B1161" s="164">
        <v>7</v>
      </c>
      <c r="C1161" s="164">
        <v>5</v>
      </c>
      <c r="D1161" s="165">
        <v>720700000</v>
      </c>
      <c r="E1161" s="166"/>
      <c r="F1161" s="167">
        <v>55960.800000000003</v>
      </c>
      <c r="G1161" s="167">
        <v>55888.800000000003</v>
      </c>
      <c r="H1161" s="157">
        <f t="shared" si="34"/>
        <v>99.87133850838444</v>
      </c>
      <c r="I1161" s="427">
        <f t="shared" si="35"/>
        <v>72</v>
      </c>
    </row>
    <row r="1162" spans="1:9" ht="33.75" x14ac:dyDescent="0.2">
      <c r="A1162" s="163" t="s">
        <v>818</v>
      </c>
      <c r="B1162" s="164">
        <v>7</v>
      </c>
      <c r="C1162" s="164">
        <v>5</v>
      </c>
      <c r="D1162" s="165">
        <v>720742910</v>
      </c>
      <c r="E1162" s="166"/>
      <c r="F1162" s="167">
        <v>55960.800000000003</v>
      </c>
      <c r="G1162" s="167">
        <v>55888.800000000003</v>
      </c>
      <c r="H1162" s="157">
        <f t="shared" si="34"/>
        <v>99.87133850838444</v>
      </c>
      <c r="I1162" s="427">
        <f t="shared" si="35"/>
        <v>72</v>
      </c>
    </row>
    <row r="1163" spans="1:9" ht="22.5" x14ac:dyDescent="0.2">
      <c r="A1163" s="163" t="s">
        <v>507</v>
      </c>
      <c r="B1163" s="164">
        <v>7</v>
      </c>
      <c r="C1163" s="164">
        <v>5</v>
      </c>
      <c r="D1163" s="165">
        <v>720742910</v>
      </c>
      <c r="E1163" s="166">
        <v>600</v>
      </c>
      <c r="F1163" s="167">
        <v>55960.800000000003</v>
      </c>
      <c r="G1163" s="167">
        <v>55888.800000000003</v>
      </c>
      <c r="H1163" s="157">
        <f t="shared" si="34"/>
        <v>99.87133850838444</v>
      </c>
      <c r="I1163" s="427">
        <f t="shared" si="35"/>
        <v>72</v>
      </c>
    </row>
    <row r="1164" spans="1:9" ht="22.5" x14ac:dyDescent="0.2">
      <c r="A1164" s="163" t="s">
        <v>810</v>
      </c>
      <c r="B1164" s="164">
        <v>7</v>
      </c>
      <c r="C1164" s="164">
        <v>5</v>
      </c>
      <c r="D1164" s="165">
        <v>900000000</v>
      </c>
      <c r="E1164" s="166"/>
      <c r="F1164" s="167">
        <v>2106</v>
      </c>
      <c r="G1164" s="167">
        <v>2106</v>
      </c>
      <c r="H1164" s="157">
        <f t="shared" si="34"/>
        <v>100</v>
      </c>
      <c r="I1164" s="427">
        <f t="shared" si="35"/>
        <v>0</v>
      </c>
    </row>
    <row r="1165" spans="1:9" x14ac:dyDescent="0.2">
      <c r="A1165" s="163" t="s">
        <v>811</v>
      </c>
      <c r="B1165" s="164">
        <v>7</v>
      </c>
      <c r="C1165" s="164">
        <v>5</v>
      </c>
      <c r="D1165" s="165">
        <v>930000000</v>
      </c>
      <c r="E1165" s="166"/>
      <c r="F1165" s="167">
        <v>2106</v>
      </c>
      <c r="G1165" s="167">
        <v>2106</v>
      </c>
      <c r="H1165" s="157">
        <f t="shared" si="34"/>
        <v>100</v>
      </c>
      <c r="I1165" s="427">
        <f t="shared" si="35"/>
        <v>0</v>
      </c>
    </row>
    <row r="1166" spans="1:9" x14ac:dyDescent="0.2">
      <c r="A1166" s="163" t="s">
        <v>819</v>
      </c>
      <c r="B1166" s="164">
        <v>7</v>
      </c>
      <c r="C1166" s="164">
        <v>5</v>
      </c>
      <c r="D1166" s="165">
        <v>930042990</v>
      </c>
      <c r="E1166" s="166"/>
      <c r="F1166" s="167">
        <v>2106</v>
      </c>
      <c r="G1166" s="167">
        <v>2106</v>
      </c>
      <c r="H1166" s="157">
        <f t="shared" si="34"/>
        <v>100</v>
      </c>
      <c r="I1166" s="427">
        <f t="shared" si="35"/>
        <v>0</v>
      </c>
    </row>
    <row r="1167" spans="1:9" ht="22.5" x14ac:dyDescent="0.2">
      <c r="A1167" s="163" t="s">
        <v>507</v>
      </c>
      <c r="B1167" s="164">
        <v>7</v>
      </c>
      <c r="C1167" s="164">
        <v>5</v>
      </c>
      <c r="D1167" s="165">
        <v>930042990</v>
      </c>
      <c r="E1167" s="166">
        <v>600</v>
      </c>
      <c r="F1167" s="167">
        <v>2106</v>
      </c>
      <c r="G1167" s="167">
        <v>2106</v>
      </c>
      <c r="H1167" s="157">
        <f t="shared" ref="H1167:H1230" si="36">+G1167/F1167*100</f>
        <v>100</v>
      </c>
      <c r="I1167" s="427">
        <f t="shared" ref="I1167:I1230" si="37">F1167-G1167</f>
        <v>0</v>
      </c>
    </row>
    <row r="1168" spans="1:9" ht="22.5" x14ac:dyDescent="0.2">
      <c r="A1168" s="163" t="s">
        <v>1626</v>
      </c>
      <c r="B1168" s="164">
        <v>7</v>
      </c>
      <c r="C1168" s="164">
        <v>5</v>
      </c>
      <c r="D1168" s="165">
        <v>2800000000</v>
      </c>
      <c r="E1168" s="166"/>
      <c r="F1168" s="167">
        <v>803.2</v>
      </c>
      <c r="G1168" s="167">
        <v>533.6</v>
      </c>
      <c r="H1168" s="157">
        <f t="shared" si="36"/>
        <v>66.434262948207163</v>
      </c>
      <c r="I1168" s="427">
        <f t="shared" si="37"/>
        <v>269.60000000000002</v>
      </c>
    </row>
    <row r="1169" spans="1:9" ht="22.5" x14ac:dyDescent="0.2">
      <c r="A1169" s="163" t="s">
        <v>1627</v>
      </c>
      <c r="B1169" s="164">
        <v>7</v>
      </c>
      <c r="C1169" s="164">
        <v>5</v>
      </c>
      <c r="D1169" s="165">
        <v>2800200000</v>
      </c>
      <c r="E1169" s="166"/>
      <c r="F1169" s="167">
        <v>703.2</v>
      </c>
      <c r="G1169" s="167">
        <v>533.6</v>
      </c>
      <c r="H1169" s="157">
        <f t="shared" si="36"/>
        <v>75.881683731513078</v>
      </c>
      <c r="I1169" s="427">
        <f t="shared" si="37"/>
        <v>169.60000000000002</v>
      </c>
    </row>
    <row r="1170" spans="1:9" ht="22.5" x14ac:dyDescent="0.2">
      <c r="A1170" s="163" t="s">
        <v>1627</v>
      </c>
      <c r="B1170" s="164">
        <v>7</v>
      </c>
      <c r="C1170" s="164">
        <v>5</v>
      </c>
      <c r="D1170" s="165">
        <v>2800200000</v>
      </c>
      <c r="E1170" s="166"/>
      <c r="F1170" s="167">
        <v>703.2</v>
      </c>
      <c r="G1170" s="167">
        <v>533.6</v>
      </c>
      <c r="H1170" s="157">
        <f t="shared" si="36"/>
        <v>75.881683731513078</v>
      </c>
      <c r="I1170" s="427">
        <f t="shared" si="37"/>
        <v>169.60000000000002</v>
      </c>
    </row>
    <row r="1171" spans="1:9" x14ac:dyDescent="0.2">
      <c r="A1171" s="163" t="s">
        <v>490</v>
      </c>
      <c r="B1171" s="164">
        <v>7</v>
      </c>
      <c r="C1171" s="164">
        <v>5</v>
      </c>
      <c r="D1171" s="165">
        <v>2800200000</v>
      </c>
      <c r="E1171" s="166">
        <v>200</v>
      </c>
      <c r="F1171" s="167">
        <v>573.20000000000005</v>
      </c>
      <c r="G1171" s="167">
        <v>533.6</v>
      </c>
      <c r="H1171" s="157">
        <f t="shared" si="36"/>
        <v>93.091416608513597</v>
      </c>
      <c r="I1171" s="427">
        <f t="shared" si="37"/>
        <v>39.600000000000023</v>
      </c>
    </row>
    <row r="1172" spans="1:9" ht="22.5" x14ac:dyDescent="0.2">
      <c r="A1172" s="163" t="s">
        <v>507</v>
      </c>
      <c r="B1172" s="164">
        <v>7</v>
      </c>
      <c r="C1172" s="164">
        <v>5</v>
      </c>
      <c r="D1172" s="165">
        <v>2800200000</v>
      </c>
      <c r="E1172" s="166">
        <v>600</v>
      </c>
      <c r="F1172" s="167">
        <v>130</v>
      </c>
      <c r="G1172" s="167">
        <v>0</v>
      </c>
      <c r="H1172" s="157">
        <f t="shared" si="36"/>
        <v>0</v>
      </c>
      <c r="I1172" s="427">
        <f t="shared" si="37"/>
        <v>130</v>
      </c>
    </row>
    <row r="1173" spans="1:9" ht="22.5" x14ac:dyDescent="0.2">
      <c r="A1173" s="163" t="s">
        <v>1628</v>
      </c>
      <c r="B1173" s="164">
        <v>7</v>
      </c>
      <c r="C1173" s="164">
        <v>5</v>
      </c>
      <c r="D1173" s="165">
        <v>2800300000</v>
      </c>
      <c r="E1173" s="166"/>
      <c r="F1173" s="167">
        <v>100</v>
      </c>
      <c r="G1173" s="167">
        <v>0</v>
      </c>
      <c r="H1173" s="157">
        <f t="shared" si="36"/>
        <v>0</v>
      </c>
      <c r="I1173" s="427">
        <f t="shared" si="37"/>
        <v>100</v>
      </c>
    </row>
    <row r="1174" spans="1:9" ht="22.5" x14ac:dyDescent="0.2">
      <c r="A1174" s="163" t="s">
        <v>1628</v>
      </c>
      <c r="B1174" s="164">
        <v>7</v>
      </c>
      <c r="C1174" s="164">
        <v>5</v>
      </c>
      <c r="D1174" s="165">
        <v>2800300000</v>
      </c>
      <c r="E1174" s="166"/>
      <c r="F1174" s="167">
        <v>100</v>
      </c>
      <c r="G1174" s="167">
        <v>0</v>
      </c>
      <c r="H1174" s="157">
        <f t="shared" si="36"/>
        <v>0</v>
      </c>
      <c r="I1174" s="427">
        <f t="shared" si="37"/>
        <v>100</v>
      </c>
    </row>
    <row r="1175" spans="1:9" x14ac:dyDescent="0.2">
      <c r="A1175" s="163" t="s">
        <v>501</v>
      </c>
      <c r="B1175" s="164">
        <v>7</v>
      </c>
      <c r="C1175" s="164">
        <v>5</v>
      </c>
      <c r="D1175" s="165">
        <v>2800300000</v>
      </c>
      <c r="E1175" s="166">
        <v>300</v>
      </c>
      <c r="F1175" s="167">
        <v>100</v>
      </c>
      <c r="G1175" s="167">
        <v>0</v>
      </c>
      <c r="H1175" s="157">
        <f t="shared" si="36"/>
        <v>0</v>
      </c>
      <c r="I1175" s="427">
        <f t="shared" si="37"/>
        <v>100</v>
      </c>
    </row>
    <row r="1176" spans="1:9" x14ac:dyDescent="0.2">
      <c r="A1176" s="163" t="s">
        <v>857</v>
      </c>
      <c r="B1176" s="164">
        <v>7</v>
      </c>
      <c r="C1176" s="164">
        <v>5</v>
      </c>
      <c r="D1176" s="165">
        <v>7200000000</v>
      </c>
      <c r="E1176" s="166"/>
      <c r="F1176" s="167">
        <v>30</v>
      </c>
      <c r="G1176" s="167">
        <v>30</v>
      </c>
      <c r="H1176" s="157">
        <f t="shared" si="36"/>
        <v>100</v>
      </c>
      <c r="I1176" s="427">
        <f t="shared" si="37"/>
        <v>0</v>
      </c>
    </row>
    <row r="1177" spans="1:9" ht="22.5" x14ac:dyDescent="0.2">
      <c r="A1177" s="163" t="s">
        <v>1152</v>
      </c>
      <c r="B1177" s="164">
        <v>7</v>
      </c>
      <c r="C1177" s="164">
        <v>5</v>
      </c>
      <c r="D1177" s="165">
        <v>7200055490</v>
      </c>
      <c r="E1177" s="166"/>
      <c r="F1177" s="167">
        <v>30</v>
      </c>
      <c r="G1177" s="167">
        <v>30</v>
      </c>
      <c r="H1177" s="157">
        <f t="shared" si="36"/>
        <v>100</v>
      </c>
      <c r="I1177" s="427">
        <f t="shared" si="37"/>
        <v>0</v>
      </c>
    </row>
    <row r="1178" spans="1:9" ht="22.5" x14ac:dyDescent="0.2">
      <c r="A1178" s="163" t="s">
        <v>507</v>
      </c>
      <c r="B1178" s="164">
        <v>7</v>
      </c>
      <c r="C1178" s="164">
        <v>5</v>
      </c>
      <c r="D1178" s="165">
        <v>7200055490</v>
      </c>
      <c r="E1178" s="166">
        <v>600</v>
      </c>
      <c r="F1178" s="167">
        <v>30</v>
      </c>
      <c r="G1178" s="167">
        <v>30</v>
      </c>
      <c r="H1178" s="157">
        <f t="shared" si="36"/>
        <v>100</v>
      </c>
      <c r="I1178" s="427">
        <f t="shared" si="37"/>
        <v>0</v>
      </c>
    </row>
    <row r="1179" spans="1:9" x14ac:dyDescent="0.2">
      <c r="A1179" s="158" t="s">
        <v>820</v>
      </c>
      <c r="B1179" s="159">
        <v>7</v>
      </c>
      <c r="C1179" s="159">
        <v>7</v>
      </c>
      <c r="D1179" s="160"/>
      <c r="E1179" s="161"/>
      <c r="F1179" s="162">
        <v>208982.1</v>
      </c>
      <c r="G1179" s="162">
        <v>205054.4</v>
      </c>
      <c r="H1179" s="151">
        <f t="shared" si="36"/>
        <v>98.120556736677443</v>
      </c>
      <c r="I1179" s="427">
        <f t="shared" si="37"/>
        <v>3927.7000000000116</v>
      </c>
    </row>
    <row r="1180" spans="1:9" ht="22.5" x14ac:dyDescent="0.2">
      <c r="A1180" s="163" t="s">
        <v>773</v>
      </c>
      <c r="B1180" s="164">
        <v>7</v>
      </c>
      <c r="C1180" s="164">
        <v>7</v>
      </c>
      <c r="D1180" s="165">
        <v>100000000</v>
      </c>
      <c r="E1180" s="166"/>
      <c r="F1180" s="167">
        <v>42653.3</v>
      </c>
      <c r="G1180" s="167">
        <v>40072.400000000001</v>
      </c>
      <c r="H1180" s="157">
        <f t="shared" si="36"/>
        <v>93.949119997749293</v>
      </c>
      <c r="I1180" s="427">
        <f t="shared" si="37"/>
        <v>2580.9000000000015</v>
      </c>
    </row>
    <row r="1181" spans="1:9" x14ac:dyDescent="0.2">
      <c r="A1181" s="163" t="s">
        <v>774</v>
      </c>
      <c r="B1181" s="164">
        <v>7</v>
      </c>
      <c r="C1181" s="164">
        <v>7</v>
      </c>
      <c r="D1181" s="165">
        <v>150000000</v>
      </c>
      <c r="E1181" s="166"/>
      <c r="F1181" s="167">
        <v>42653.3</v>
      </c>
      <c r="G1181" s="167">
        <v>40072.400000000001</v>
      </c>
      <c r="H1181" s="157">
        <f t="shared" si="36"/>
        <v>93.949119997749293</v>
      </c>
      <c r="I1181" s="427">
        <f t="shared" si="37"/>
        <v>2580.9000000000015</v>
      </c>
    </row>
    <row r="1182" spans="1:9" ht="22.5" x14ac:dyDescent="0.2">
      <c r="A1182" s="163" t="s">
        <v>821</v>
      </c>
      <c r="B1182" s="164">
        <v>7</v>
      </c>
      <c r="C1182" s="164">
        <v>7</v>
      </c>
      <c r="D1182" s="165">
        <v>150200000</v>
      </c>
      <c r="E1182" s="166"/>
      <c r="F1182" s="167">
        <v>42653.3</v>
      </c>
      <c r="G1182" s="167">
        <v>40072.400000000001</v>
      </c>
      <c r="H1182" s="157">
        <f t="shared" si="36"/>
        <v>93.949119997749293</v>
      </c>
      <c r="I1182" s="427">
        <f t="shared" si="37"/>
        <v>2580.9000000000015</v>
      </c>
    </row>
    <row r="1183" spans="1:9" ht="22.5" x14ac:dyDescent="0.2">
      <c r="A1183" s="163" t="s">
        <v>822</v>
      </c>
      <c r="B1183" s="164">
        <v>7</v>
      </c>
      <c r="C1183" s="164">
        <v>7</v>
      </c>
      <c r="D1183" s="165">
        <v>150243210</v>
      </c>
      <c r="E1183" s="166"/>
      <c r="F1183" s="167">
        <v>42653.3</v>
      </c>
      <c r="G1183" s="167">
        <v>40072.400000000001</v>
      </c>
      <c r="H1183" s="157">
        <f t="shared" si="36"/>
        <v>93.949119997749293</v>
      </c>
      <c r="I1183" s="427">
        <f t="shared" si="37"/>
        <v>2580.9000000000015</v>
      </c>
    </row>
    <row r="1184" spans="1:9" x14ac:dyDescent="0.2">
      <c r="A1184" s="163" t="s">
        <v>490</v>
      </c>
      <c r="B1184" s="164">
        <v>7</v>
      </c>
      <c r="C1184" s="164">
        <v>7</v>
      </c>
      <c r="D1184" s="165">
        <v>150243210</v>
      </c>
      <c r="E1184" s="166">
        <v>200</v>
      </c>
      <c r="F1184" s="167">
        <v>896.2</v>
      </c>
      <c r="G1184" s="167">
        <v>896.1</v>
      </c>
      <c r="H1184" s="157">
        <f t="shared" si="36"/>
        <v>99.988841776389194</v>
      </c>
      <c r="I1184" s="427">
        <f t="shared" si="37"/>
        <v>0.10000000000002274</v>
      </c>
    </row>
    <row r="1185" spans="1:9" ht="22.5" x14ac:dyDescent="0.2">
      <c r="A1185" s="163" t="s">
        <v>507</v>
      </c>
      <c r="B1185" s="164">
        <v>7</v>
      </c>
      <c r="C1185" s="164">
        <v>7</v>
      </c>
      <c r="D1185" s="165">
        <v>150243210</v>
      </c>
      <c r="E1185" s="166">
        <v>600</v>
      </c>
      <c r="F1185" s="167">
        <v>41757.1</v>
      </c>
      <c r="G1185" s="167">
        <v>39176.300000000003</v>
      </c>
      <c r="H1185" s="157">
        <f t="shared" si="36"/>
        <v>93.819494169853755</v>
      </c>
      <c r="I1185" s="427">
        <f t="shared" si="37"/>
        <v>2580.7999999999956</v>
      </c>
    </row>
    <row r="1186" spans="1:9" x14ac:dyDescent="0.2">
      <c r="A1186" s="163" t="s">
        <v>506</v>
      </c>
      <c r="B1186" s="164">
        <v>7</v>
      </c>
      <c r="C1186" s="164">
        <v>7</v>
      </c>
      <c r="D1186" s="165">
        <v>700000000</v>
      </c>
      <c r="E1186" s="166"/>
      <c r="F1186" s="167">
        <v>68436.800000000003</v>
      </c>
      <c r="G1186" s="167">
        <v>67540</v>
      </c>
      <c r="H1186" s="157">
        <f t="shared" si="36"/>
        <v>98.689593902695634</v>
      </c>
      <c r="I1186" s="427">
        <f t="shared" si="37"/>
        <v>896.80000000000291</v>
      </c>
    </row>
    <row r="1187" spans="1:9" x14ac:dyDescent="0.2">
      <c r="A1187" s="163" t="s">
        <v>823</v>
      </c>
      <c r="B1187" s="164">
        <v>7</v>
      </c>
      <c r="C1187" s="164">
        <v>7</v>
      </c>
      <c r="D1187" s="165">
        <v>760000000</v>
      </c>
      <c r="E1187" s="166"/>
      <c r="F1187" s="167">
        <v>68436.800000000003</v>
      </c>
      <c r="G1187" s="167">
        <v>67540</v>
      </c>
      <c r="H1187" s="157">
        <f t="shared" si="36"/>
        <v>98.689593902695634</v>
      </c>
      <c r="I1187" s="427">
        <f t="shared" si="37"/>
        <v>896.80000000000291</v>
      </c>
    </row>
    <row r="1188" spans="1:9" ht="22.5" x14ac:dyDescent="0.2">
      <c r="A1188" s="163" t="s">
        <v>1272</v>
      </c>
      <c r="B1188" s="164">
        <v>7</v>
      </c>
      <c r="C1188" s="164">
        <v>7</v>
      </c>
      <c r="D1188" s="165">
        <v>760100000</v>
      </c>
      <c r="E1188" s="166"/>
      <c r="F1188" s="167">
        <v>57974</v>
      </c>
      <c r="G1188" s="167">
        <v>57160</v>
      </c>
      <c r="H1188" s="157">
        <f t="shared" si="36"/>
        <v>98.595922310001043</v>
      </c>
      <c r="I1188" s="427">
        <f t="shared" si="37"/>
        <v>814</v>
      </c>
    </row>
    <row r="1189" spans="1:9" ht="22.5" x14ac:dyDescent="0.2">
      <c r="A1189" s="163" t="s">
        <v>1273</v>
      </c>
      <c r="B1189" s="164">
        <v>7</v>
      </c>
      <c r="C1189" s="164">
        <v>7</v>
      </c>
      <c r="D1189" s="165">
        <v>760176160</v>
      </c>
      <c r="E1189" s="166"/>
      <c r="F1189" s="167">
        <v>57974</v>
      </c>
      <c r="G1189" s="167">
        <v>57160</v>
      </c>
      <c r="H1189" s="157">
        <f t="shared" si="36"/>
        <v>98.595922310001043</v>
      </c>
      <c r="I1189" s="427">
        <f t="shared" si="37"/>
        <v>814</v>
      </c>
    </row>
    <row r="1190" spans="1:9" x14ac:dyDescent="0.2">
      <c r="A1190" s="163" t="s">
        <v>499</v>
      </c>
      <c r="B1190" s="164">
        <v>7</v>
      </c>
      <c r="C1190" s="164">
        <v>7</v>
      </c>
      <c r="D1190" s="165">
        <v>760176160</v>
      </c>
      <c r="E1190" s="166">
        <v>500</v>
      </c>
      <c r="F1190" s="167">
        <v>57974</v>
      </c>
      <c r="G1190" s="167">
        <v>57160</v>
      </c>
      <c r="H1190" s="157">
        <f t="shared" si="36"/>
        <v>98.595922310001043</v>
      </c>
      <c r="I1190" s="427">
        <f t="shared" si="37"/>
        <v>814</v>
      </c>
    </row>
    <row r="1191" spans="1:9" ht="22.5" x14ac:dyDescent="0.2">
      <c r="A1191" s="163" t="s">
        <v>1274</v>
      </c>
      <c r="B1191" s="164">
        <v>7</v>
      </c>
      <c r="C1191" s="164">
        <v>7</v>
      </c>
      <c r="D1191" s="165">
        <v>760200000</v>
      </c>
      <c r="E1191" s="166"/>
      <c r="F1191" s="167">
        <v>1026.8</v>
      </c>
      <c r="G1191" s="167">
        <v>1026.8</v>
      </c>
      <c r="H1191" s="157">
        <f t="shared" si="36"/>
        <v>100</v>
      </c>
      <c r="I1191" s="427">
        <f t="shared" si="37"/>
        <v>0</v>
      </c>
    </row>
    <row r="1192" spans="1:9" ht="22.5" x14ac:dyDescent="0.2">
      <c r="A1192" s="163" t="s">
        <v>1629</v>
      </c>
      <c r="B1192" s="164">
        <v>7</v>
      </c>
      <c r="C1192" s="164">
        <v>7</v>
      </c>
      <c r="D1192" s="165">
        <v>760243240</v>
      </c>
      <c r="E1192" s="166"/>
      <c r="F1192" s="167">
        <v>1026.8</v>
      </c>
      <c r="G1192" s="167">
        <v>1026.8</v>
      </c>
      <c r="H1192" s="157">
        <f t="shared" si="36"/>
        <v>100</v>
      </c>
      <c r="I1192" s="427">
        <f t="shared" si="37"/>
        <v>0</v>
      </c>
    </row>
    <row r="1193" spans="1:9" x14ac:dyDescent="0.2">
      <c r="A1193" s="163" t="s">
        <v>490</v>
      </c>
      <c r="B1193" s="164">
        <v>7</v>
      </c>
      <c r="C1193" s="164">
        <v>7</v>
      </c>
      <c r="D1193" s="165">
        <v>760243240</v>
      </c>
      <c r="E1193" s="166">
        <v>200</v>
      </c>
      <c r="F1193" s="167">
        <v>500</v>
      </c>
      <c r="G1193" s="167">
        <v>500</v>
      </c>
      <c r="H1193" s="157">
        <f t="shared" si="36"/>
        <v>100</v>
      </c>
      <c r="I1193" s="427">
        <f t="shared" si="37"/>
        <v>0</v>
      </c>
    </row>
    <row r="1194" spans="1:9" ht="22.5" x14ac:dyDescent="0.2">
      <c r="A1194" s="163" t="s">
        <v>507</v>
      </c>
      <c r="B1194" s="164">
        <v>7</v>
      </c>
      <c r="C1194" s="164">
        <v>7</v>
      </c>
      <c r="D1194" s="165">
        <v>760243240</v>
      </c>
      <c r="E1194" s="166">
        <v>600</v>
      </c>
      <c r="F1194" s="167">
        <v>526.79999999999995</v>
      </c>
      <c r="G1194" s="167">
        <v>526.79999999999995</v>
      </c>
      <c r="H1194" s="157">
        <f t="shared" si="36"/>
        <v>100</v>
      </c>
      <c r="I1194" s="427">
        <f t="shared" si="37"/>
        <v>0</v>
      </c>
    </row>
    <row r="1195" spans="1:9" x14ac:dyDescent="0.2">
      <c r="A1195" s="163" t="s">
        <v>1275</v>
      </c>
      <c r="B1195" s="164">
        <v>7</v>
      </c>
      <c r="C1195" s="164">
        <v>7</v>
      </c>
      <c r="D1195" s="165">
        <v>760300000</v>
      </c>
      <c r="E1195" s="166"/>
      <c r="F1195" s="167">
        <v>9436</v>
      </c>
      <c r="G1195" s="167">
        <v>9353.2000000000007</v>
      </c>
      <c r="H1195" s="157">
        <f t="shared" si="36"/>
        <v>99.12250953793982</v>
      </c>
      <c r="I1195" s="427">
        <f t="shared" si="37"/>
        <v>82.799999999999272</v>
      </c>
    </row>
    <row r="1196" spans="1:9" ht="22.5" x14ac:dyDescent="0.2">
      <c r="A1196" s="163" t="s">
        <v>1629</v>
      </c>
      <c r="B1196" s="164">
        <v>7</v>
      </c>
      <c r="C1196" s="164">
        <v>7</v>
      </c>
      <c r="D1196" s="165">
        <v>760343240</v>
      </c>
      <c r="E1196" s="166"/>
      <c r="F1196" s="167">
        <v>9436</v>
      </c>
      <c r="G1196" s="167">
        <v>9353.2000000000007</v>
      </c>
      <c r="H1196" s="157">
        <f t="shared" si="36"/>
        <v>99.12250953793982</v>
      </c>
      <c r="I1196" s="427">
        <f t="shared" si="37"/>
        <v>82.799999999999272</v>
      </c>
    </row>
    <row r="1197" spans="1:9" x14ac:dyDescent="0.2">
      <c r="A1197" s="163" t="s">
        <v>490</v>
      </c>
      <c r="B1197" s="164">
        <v>7</v>
      </c>
      <c r="C1197" s="164">
        <v>7</v>
      </c>
      <c r="D1197" s="165">
        <v>760343240</v>
      </c>
      <c r="E1197" s="166">
        <v>200</v>
      </c>
      <c r="F1197" s="167">
        <v>1808</v>
      </c>
      <c r="G1197" s="167">
        <v>1808</v>
      </c>
      <c r="H1197" s="157">
        <f t="shared" si="36"/>
        <v>100</v>
      </c>
      <c r="I1197" s="427">
        <f t="shared" si="37"/>
        <v>0</v>
      </c>
    </row>
    <row r="1198" spans="1:9" x14ac:dyDescent="0.2">
      <c r="A1198" s="163" t="s">
        <v>501</v>
      </c>
      <c r="B1198" s="164">
        <v>7</v>
      </c>
      <c r="C1198" s="164">
        <v>7</v>
      </c>
      <c r="D1198" s="165">
        <v>760343240</v>
      </c>
      <c r="E1198" s="166">
        <v>300</v>
      </c>
      <c r="F1198" s="167">
        <v>96</v>
      </c>
      <c r="G1198" s="167">
        <v>96</v>
      </c>
      <c r="H1198" s="157">
        <f t="shared" si="36"/>
        <v>100</v>
      </c>
      <c r="I1198" s="427">
        <f t="shared" si="37"/>
        <v>0</v>
      </c>
    </row>
    <row r="1199" spans="1:9" ht="22.5" x14ac:dyDescent="0.2">
      <c r="A1199" s="163" t="s">
        <v>507</v>
      </c>
      <c r="B1199" s="164">
        <v>7</v>
      </c>
      <c r="C1199" s="164">
        <v>7</v>
      </c>
      <c r="D1199" s="165">
        <v>760343240</v>
      </c>
      <c r="E1199" s="166">
        <v>600</v>
      </c>
      <c r="F1199" s="167">
        <v>7532</v>
      </c>
      <c r="G1199" s="167">
        <v>7449.2</v>
      </c>
      <c r="H1199" s="157">
        <f t="shared" si="36"/>
        <v>98.900690387679234</v>
      </c>
      <c r="I1199" s="427">
        <f t="shared" si="37"/>
        <v>82.800000000000182</v>
      </c>
    </row>
    <row r="1200" spans="1:9" ht="22.5" x14ac:dyDescent="0.2">
      <c r="A1200" s="163" t="s">
        <v>810</v>
      </c>
      <c r="B1200" s="164">
        <v>7</v>
      </c>
      <c r="C1200" s="164">
        <v>7</v>
      </c>
      <c r="D1200" s="165">
        <v>900000000</v>
      </c>
      <c r="E1200" s="166"/>
      <c r="F1200" s="167">
        <v>23118.9</v>
      </c>
      <c r="G1200" s="167">
        <v>23118.9</v>
      </c>
      <c r="H1200" s="157">
        <f t="shared" si="36"/>
        <v>100</v>
      </c>
      <c r="I1200" s="427">
        <f t="shared" si="37"/>
        <v>0</v>
      </c>
    </row>
    <row r="1201" spans="1:9" ht="22.5" x14ac:dyDescent="0.2">
      <c r="A1201" s="163" t="s">
        <v>824</v>
      </c>
      <c r="B1201" s="164">
        <v>7</v>
      </c>
      <c r="C1201" s="164">
        <v>7</v>
      </c>
      <c r="D1201" s="165">
        <v>920000000</v>
      </c>
      <c r="E1201" s="166"/>
      <c r="F1201" s="167">
        <v>23118.9</v>
      </c>
      <c r="G1201" s="167">
        <v>23118.9</v>
      </c>
      <c r="H1201" s="157">
        <f t="shared" si="36"/>
        <v>100</v>
      </c>
      <c r="I1201" s="427">
        <f t="shared" si="37"/>
        <v>0</v>
      </c>
    </row>
    <row r="1202" spans="1:9" ht="22.5" x14ac:dyDescent="0.2">
      <c r="A1202" s="163" t="s">
        <v>825</v>
      </c>
      <c r="B1202" s="164">
        <v>7</v>
      </c>
      <c r="C1202" s="164">
        <v>7</v>
      </c>
      <c r="D1202" s="165">
        <v>920043200</v>
      </c>
      <c r="E1202" s="166"/>
      <c r="F1202" s="167">
        <v>23118.9</v>
      </c>
      <c r="G1202" s="167">
        <v>23118.9</v>
      </c>
      <c r="H1202" s="157">
        <f t="shared" si="36"/>
        <v>100</v>
      </c>
      <c r="I1202" s="427">
        <f t="shared" si="37"/>
        <v>0</v>
      </c>
    </row>
    <row r="1203" spans="1:9" x14ac:dyDescent="0.2">
      <c r="A1203" s="163" t="s">
        <v>501</v>
      </c>
      <c r="B1203" s="164">
        <v>7</v>
      </c>
      <c r="C1203" s="164">
        <v>7</v>
      </c>
      <c r="D1203" s="165">
        <v>920043200</v>
      </c>
      <c r="E1203" s="166">
        <v>300</v>
      </c>
      <c r="F1203" s="167">
        <v>23118.9</v>
      </c>
      <c r="G1203" s="167">
        <v>23118.9</v>
      </c>
      <c r="H1203" s="157">
        <f t="shared" si="36"/>
        <v>100</v>
      </c>
      <c r="I1203" s="427">
        <f t="shared" si="37"/>
        <v>0</v>
      </c>
    </row>
    <row r="1204" spans="1:9" ht="22.5" x14ac:dyDescent="0.2">
      <c r="A1204" s="163" t="s">
        <v>1276</v>
      </c>
      <c r="B1204" s="164">
        <v>7</v>
      </c>
      <c r="C1204" s="164">
        <v>7</v>
      </c>
      <c r="D1204" s="165">
        <v>2200000000</v>
      </c>
      <c r="E1204" s="166"/>
      <c r="F1204" s="167">
        <v>70973.100000000006</v>
      </c>
      <c r="G1204" s="167">
        <v>70523.100000000006</v>
      </c>
      <c r="H1204" s="157">
        <f t="shared" si="36"/>
        <v>99.365956961158517</v>
      </c>
      <c r="I1204" s="427">
        <f t="shared" si="37"/>
        <v>450</v>
      </c>
    </row>
    <row r="1205" spans="1:9" x14ac:dyDescent="0.2">
      <c r="A1205" s="163" t="s">
        <v>1277</v>
      </c>
      <c r="B1205" s="164">
        <v>7</v>
      </c>
      <c r="C1205" s="164">
        <v>7</v>
      </c>
      <c r="D1205" s="165">
        <v>2220000000</v>
      </c>
      <c r="E1205" s="166"/>
      <c r="F1205" s="167">
        <v>70973.100000000006</v>
      </c>
      <c r="G1205" s="167">
        <v>70523.100000000006</v>
      </c>
      <c r="H1205" s="157">
        <f t="shared" si="36"/>
        <v>99.365956961158517</v>
      </c>
      <c r="I1205" s="427">
        <f t="shared" si="37"/>
        <v>450</v>
      </c>
    </row>
    <row r="1206" spans="1:9" x14ac:dyDescent="0.2">
      <c r="A1206" s="163" t="s">
        <v>1278</v>
      </c>
      <c r="B1206" s="164">
        <v>7</v>
      </c>
      <c r="C1206" s="164">
        <v>7</v>
      </c>
      <c r="D1206" s="165">
        <v>2220100000</v>
      </c>
      <c r="E1206" s="166"/>
      <c r="F1206" s="167">
        <v>5879.8</v>
      </c>
      <c r="G1206" s="167">
        <v>5429.9</v>
      </c>
      <c r="H1206" s="157">
        <f t="shared" si="36"/>
        <v>92.348379196571301</v>
      </c>
      <c r="I1206" s="427">
        <f t="shared" si="37"/>
        <v>449.90000000000055</v>
      </c>
    </row>
    <row r="1207" spans="1:9" x14ac:dyDescent="0.2">
      <c r="A1207" s="163" t="s">
        <v>826</v>
      </c>
      <c r="B1207" s="164">
        <v>7</v>
      </c>
      <c r="C1207" s="164">
        <v>7</v>
      </c>
      <c r="D1207" s="165">
        <v>2220143400</v>
      </c>
      <c r="E1207" s="166"/>
      <c r="F1207" s="167">
        <v>2381.6999999999998</v>
      </c>
      <c r="G1207" s="167">
        <v>2261.6</v>
      </c>
      <c r="H1207" s="157">
        <f t="shared" si="36"/>
        <v>94.957383381618172</v>
      </c>
      <c r="I1207" s="427">
        <f t="shared" si="37"/>
        <v>120.09999999999991</v>
      </c>
    </row>
    <row r="1208" spans="1:9" x14ac:dyDescent="0.2">
      <c r="A1208" s="163" t="s">
        <v>490</v>
      </c>
      <c r="B1208" s="164">
        <v>7</v>
      </c>
      <c r="C1208" s="164">
        <v>7</v>
      </c>
      <c r="D1208" s="165">
        <v>2220143400</v>
      </c>
      <c r="E1208" s="166">
        <v>200</v>
      </c>
      <c r="F1208" s="167">
        <v>2381.6999999999998</v>
      </c>
      <c r="G1208" s="167">
        <v>2261.6</v>
      </c>
      <c r="H1208" s="157">
        <f t="shared" si="36"/>
        <v>94.957383381618172</v>
      </c>
      <c r="I1208" s="427">
        <f t="shared" si="37"/>
        <v>120.09999999999991</v>
      </c>
    </row>
    <row r="1209" spans="1:9" x14ac:dyDescent="0.2">
      <c r="A1209" s="163" t="s">
        <v>1630</v>
      </c>
      <c r="B1209" s="164">
        <v>7</v>
      </c>
      <c r="C1209" s="164">
        <v>7</v>
      </c>
      <c r="D1209" s="165">
        <v>2220143700</v>
      </c>
      <c r="E1209" s="166"/>
      <c r="F1209" s="167">
        <v>998.1</v>
      </c>
      <c r="G1209" s="167">
        <v>668.3</v>
      </c>
      <c r="H1209" s="157">
        <f t="shared" si="36"/>
        <v>66.957218715559549</v>
      </c>
      <c r="I1209" s="427">
        <f t="shared" si="37"/>
        <v>329.80000000000007</v>
      </c>
    </row>
    <row r="1210" spans="1:9" ht="22.5" x14ac:dyDescent="0.2">
      <c r="A1210" s="163" t="s">
        <v>507</v>
      </c>
      <c r="B1210" s="164">
        <v>7</v>
      </c>
      <c r="C1210" s="164">
        <v>7</v>
      </c>
      <c r="D1210" s="165">
        <v>2220143700</v>
      </c>
      <c r="E1210" s="166">
        <v>600</v>
      </c>
      <c r="F1210" s="167">
        <v>998.1</v>
      </c>
      <c r="G1210" s="167">
        <v>668.3</v>
      </c>
      <c r="H1210" s="157">
        <f t="shared" si="36"/>
        <v>66.957218715559549</v>
      </c>
      <c r="I1210" s="427">
        <f t="shared" si="37"/>
        <v>329.80000000000007</v>
      </c>
    </row>
    <row r="1211" spans="1:9" x14ac:dyDescent="0.2">
      <c r="A1211" s="163" t="s">
        <v>827</v>
      </c>
      <c r="B1211" s="164">
        <v>7</v>
      </c>
      <c r="C1211" s="164">
        <v>7</v>
      </c>
      <c r="D1211" s="165">
        <v>2220160930</v>
      </c>
      <c r="E1211" s="166"/>
      <c r="F1211" s="167">
        <v>2500</v>
      </c>
      <c r="G1211" s="167">
        <v>2500</v>
      </c>
      <c r="H1211" s="157">
        <f t="shared" si="36"/>
        <v>100</v>
      </c>
      <c r="I1211" s="427">
        <f t="shared" si="37"/>
        <v>0</v>
      </c>
    </row>
    <row r="1212" spans="1:9" x14ac:dyDescent="0.2">
      <c r="A1212" s="163" t="s">
        <v>501</v>
      </c>
      <c r="B1212" s="164">
        <v>7</v>
      </c>
      <c r="C1212" s="164">
        <v>7</v>
      </c>
      <c r="D1212" s="165">
        <v>2220160930</v>
      </c>
      <c r="E1212" s="166">
        <v>300</v>
      </c>
      <c r="F1212" s="167">
        <v>1100</v>
      </c>
      <c r="G1212" s="167">
        <v>1100</v>
      </c>
      <c r="H1212" s="157">
        <f t="shared" si="36"/>
        <v>100</v>
      </c>
      <c r="I1212" s="427">
        <f t="shared" si="37"/>
        <v>0</v>
      </c>
    </row>
    <row r="1213" spans="1:9" x14ac:dyDescent="0.2">
      <c r="A1213" s="163" t="s">
        <v>494</v>
      </c>
      <c r="B1213" s="164">
        <v>7</v>
      </c>
      <c r="C1213" s="164">
        <v>7</v>
      </c>
      <c r="D1213" s="165">
        <v>2220160930</v>
      </c>
      <c r="E1213" s="166">
        <v>800</v>
      </c>
      <c r="F1213" s="167">
        <v>1400</v>
      </c>
      <c r="G1213" s="167">
        <v>1400</v>
      </c>
      <c r="H1213" s="157">
        <f t="shared" si="36"/>
        <v>100</v>
      </c>
      <c r="I1213" s="427">
        <f t="shared" si="37"/>
        <v>0</v>
      </c>
    </row>
    <row r="1214" spans="1:9" ht="22.5" x14ac:dyDescent="0.2">
      <c r="A1214" s="163" t="s">
        <v>1631</v>
      </c>
      <c r="B1214" s="164">
        <v>7</v>
      </c>
      <c r="C1214" s="164">
        <v>7</v>
      </c>
      <c r="D1214" s="165" t="s">
        <v>1632</v>
      </c>
      <c r="E1214" s="166"/>
      <c r="F1214" s="167">
        <v>65093.3</v>
      </c>
      <c r="G1214" s="167">
        <v>65093.2</v>
      </c>
      <c r="H1214" s="157">
        <f t="shared" si="36"/>
        <v>99.999846374358029</v>
      </c>
      <c r="I1214" s="427">
        <f t="shared" si="37"/>
        <v>0.10000000000582077</v>
      </c>
    </row>
    <row r="1215" spans="1:9" x14ac:dyDescent="0.2">
      <c r="A1215" s="163" t="s">
        <v>1633</v>
      </c>
      <c r="B1215" s="164">
        <v>7</v>
      </c>
      <c r="C1215" s="164">
        <v>7</v>
      </c>
      <c r="D1215" s="165" t="s">
        <v>1634</v>
      </c>
      <c r="E1215" s="166"/>
      <c r="F1215" s="167">
        <v>65093.3</v>
      </c>
      <c r="G1215" s="167">
        <v>65093.2</v>
      </c>
      <c r="H1215" s="157">
        <f t="shared" si="36"/>
        <v>99.999846374358029</v>
      </c>
      <c r="I1215" s="427">
        <f t="shared" si="37"/>
        <v>0.10000000000582077</v>
      </c>
    </row>
    <row r="1216" spans="1:9" x14ac:dyDescent="0.2">
      <c r="A1216" s="163" t="s">
        <v>490</v>
      </c>
      <c r="B1216" s="164">
        <v>7</v>
      </c>
      <c r="C1216" s="164">
        <v>7</v>
      </c>
      <c r="D1216" s="165" t="s">
        <v>1634</v>
      </c>
      <c r="E1216" s="166">
        <v>200</v>
      </c>
      <c r="F1216" s="167">
        <v>65093.3</v>
      </c>
      <c r="G1216" s="167">
        <v>65093.2</v>
      </c>
      <c r="H1216" s="157">
        <f t="shared" si="36"/>
        <v>99.999846374358029</v>
      </c>
      <c r="I1216" s="427">
        <f t="shared" si="37"/>
        <v>0.10000000000582077</v>
      </c>
    </row>
    <row r="1217" spans="1:9" x14ac:dyDescent="0.2">
      <c r="A1217" s="163" t="s">
        <v>510</v>
      </c>
      <c r="B1217" s="164">
        <v>7</v>
      </c>
      <c r="C1217" s="164">
        <v>7</v>
      </c>
      <c r="D1217" s="165">
        <v>9700000000</v>
      </c>
      <c r="E1217" s="166"/>
      <c r="F1217" s="167">
        <v>3800</v>
      </c>
      <c r="G1217" s="167">
        <v>3800</v>
      </c>
      <c r="H1217" s="157">
        <f t="shared" si="36"/>
        <v>100</v>
      </c>
      <c r="I1217" s="427">
        <f t="shared" si="37"/>
        <v>0</v>
      </c>
    </row>
    <row r="1218" spans="1:9" x14ac:dyDescent="0.2">
      <c r="A1218" s="163" t="s">
        <v>511</v>
      </c>
      <c r="B1218" s="164">
        <v>7</v>
      </c>
      <c r="C1218" s="164">
        <v>7</v>
      </c>
      <c r="D1218" s="165">
        <v>9700004000</v>
      </c>
      <c r="E1218" s="166"/>
      <c r="F1218" s="167">
        <v>3800</v>
      </c>
      <c r="G1218" s="167">
        <v>3800</v>
      </c>
      <c r="H1218" s="157">
        <f t="shared" si="36"/>
        <v>100</v>
      </c>
      <c r="I1218" s="427">
        <f t="shared" si="37"/>
        <v>0</v>
      </c>
    </row>
    <row r="1219" spans="1:9" ht="22.5" x14ac:dyDescent="0.2">
      <c r="A1219" s="163" t="s">
        <v>507</v>
      </c>
      <c r="B1219" s="164">
        <v>7</v>
      </c>
      <c r="C1219" s="164">
        <v>7</v>
      </c>
      <c r="D1219" s="165">
        <v>9700004000</v>
      </c>
      <c r="E1219" s="166">
        <v>600</v>
      </c>
      <c r="F1219" s="167">
        <v>3800</v>
      </c>
      <c r="G1219" s="167">
        <v>3800</v>
      </c>
      <c r="H1219" s="157">
        <f t="shared" si="36"/>
        <v>100</v>
      </c>
      <c r="I1219" s="427">
        <f t="shared" si="37"/>
        <v>0</v>
      </c>
    </row>
    <row r="1220" spans="1:9" x14ac:dyDescent="0.2">
      <c r="A1220" s="158" t="s">
        <v>828</v>
      </c>
      <c r="B1220" s="159">
        <v>7</v>
      </c>
      <c r="C1220" s="159">
        <v>8</v>
      </c>
      <c r="D1220" s="160"/>
      <c r="E1220" s="161"/>
      <c r="F1220" s="162">
        <v>23822.3</v>
      </c>
      <c r="G1220" s="162">
        <v>23614.799999999999</v>
      </c>
      <c r="H1220" s="151">
        <f t="shared" si="36"/>
        <v>99.128967396095263</v>
      </c>
      <c r="I1220" s="427">
        <f t="shared" si="37"/>
        <v>207.5</v>
      </c>
    </row>
    <row r="1221" spans="1:9" x14ac:dyDescent="0.2">
      <c r="A1221" s="163" t="s">
        <v>506</v>
      </c>
      <c r="B1221" s="164">
        <v>7</v>
      </c>
      <c r="C1221" s="164">
        <v>8</v>
      </c>
      <c r="D1221" s="165">
        <v>700000000</v>
      </c>
      <c r="E1221" s="166"/>
      <c r="F1221" s="167">
        <v>23822.3</v>
      </c>
      <c r="G1221" s="167">
        <v>23614.799999999999</v>
      </c>
      <c r="H1221" s="157">
        <f t="shared" si="36"/>
        <v>99.128967396095263</v>
      </c>
      <c r="I1221" s="427">
        <f t="shared" si="37"/>
        <v>207.5</v>
      </c>
    </row>
    <row r="1222" spans="1:9" ht="22.5" x14ac:dyDescent="0.2">
      <c r="A1222" s="163" t="s">
        <v>1635</v>
      </c>
      <c r="B1222" s="164">
        <v>7</v>
      </c>
      <c r="C1222" s="164">
        <v>8</v>
      </c>
      <c r="D1222" s="165">
        <v>780000000</v>
      </c>
      <c r="E1222" s="166"/>
      <c r="F1222" s="167">
        <v>23822.3</v>
      </c>
      <c r="G1222" s="167">
        <v>23614.799999999999</v>
      </c>
      <c r="H1222" s="157">
        <f t="shared" si="36"/>
        <v>99.128967396095263</v>
      </c>
      <c r="I1222" s="427">
        <f t="shared" si="37"/>
        <v>207.5</v>
      </c>
    </row>
    <row r="1223" spans="1:9" ht="33.75" x14ac:dyDescent="0.2">
      <c r="A1223" s="163" t="s">
        <v>829</v>
      </c>
      <c r="B1223" s="164">
        <v>7</v>
      </c>
      <c r="C1223" s="164">
        <v>8</v>
      </c>
      <c r="D1223" s="165">
        <v>780048100</v>
      </c>
      <c r="E1223" s="166"/>
      <c r="F1223" s="167">
        <v>23822.3</v>
      </c>
      <c r="G1223" s="167">
        <v>23614.799999999999</v>
      </c>
      <c r="H1223" s="157">
        <f t="shared" si="36"/>
        <v>99.128967396095263</v>
      </c>
      <c r="I1223" s="427">
        <f t="shared" si="37"/>
        <v>207.5</v>
      </c>
    </row>
    <row r="1224" spans="1:9" ht="22.5" x14ac:dyDescent="0.2">
      <c r="A1224" s="163" t="s">
        <v>507</v>
      </c>
      <c r="B1224" s="164">
        <v>7</v>
      </c>
      <c r="C1224" s="164">
        <v>8</v>
      </c>
      <c r="D1224" s="165">
        <v>780048100</v>
      </c>
      <c r="E1224" s="166">
        <v>600</v>
      </c>
      <c r="F1224" s="167">
        <v>23822.3</v>
      </c>
      <c r="G1224" s="167">
        <v>23614.799999999999</v>
      </c>
      <c r="H1224" s="157">
        <f t="shared" si="36"/>
        <v>99.128967396095263</v>
      </c>
      <c r="I1224" s="427">
        <f t="shared" si="37"/>
        <v>207.5</v>
      </c>
    </row>
    <row r="1225" spans="1:9" x14ac:dyDescent="0.2">
      <c r="A1225" s="158" t="s">
        <v>830</v>
      </c>
      <c r="B1225" s="159">
        <v>7</v>
      </c>
      <c r="C1225" s="159">
        <v>9</v>
      </c>
      <c r="D1225" s="160"/>
      <c r="E1225" s="161"/>
      <c r="F1225" s="162">
        <v>605891.4</v>
      </c>
      <c r="G1225" s="162">
        <v>597047</v>
      </c>
      <c r="H1225" s="151">
        <f t="shared" si="36"/>
        <v>98.540266456992114</v>
      </c>
      <c r="I1225" s="427">
        <f t="shared" si="37"/>
        <v>8844.4000000000233</v>
      </c>
    </row>
    <row r="1226" spans="1:9" ht="22.5" x14ac:dyDescent="0.2">
      <c r="A1226" s="163" t="s">
        <v>558</v>
      </c>
      <c r="B1226" s="164">
        <v>7</v>
      </c>
      <c r="C1226" s="164">
        <v>9</v>
      </c>
      <c r="D1226" s="165">
        <v>200000000</v>
      </c>
      <c r="E1226" s="166"/>
      <c r="F1226" s="167">
        <v>90</v>
      </c>
      <c r="G1226" s="167">
        <v>90</v>
      </c>
      <c r="H1226" s="157">
        <f t="shared" si="36"/>
        <v>100</v>
      </c>
      <c r="I1226" s="427">
        <f t="shared" si="37"/>
        <v>0</v>
      </c>
    </row>
    <row r="1227" spans="1:9" x14ac:dyDescent="0.2">
      <c r="A1227" s="163" t="s">
        <v>564</v>
      </c>
      <c r="B1227" s="164">
        <v>7</v>
      </c>
      <c r="C1227" s="164">
        <v>9</v>
      </c>
      <c r="D1227" s="165">
        <v>200300000</v>
      </c>
      <c r="E1227" s="166"/>
      <c r="F1227" s="167">
        <v>90</v>
      </c>
      <c r="G1227" s="167">
        <v>90</v>
      </c>
      <c r="H1227" s="157">
        <f t="shared" si="36"/>
        <v>100</v>
      </c>
      <c r="I1227" s="427">
        <f t="shared" si="37"/>
        <v>0</v>
      </c>
    </row>
    <row r="1228" spans="1:9" x14ac:dyDescent="0.2">
      <c r="A1228" s="163" t="s">
        <v>565</v>
      </c>
      <c r="B1228" s="164">
        <v>7</v>
      </c>
      <c r="C1228" s="164">
        <v>9</v>
      </c>
      <c r="D1228" s="165">
        <v>200303100</v>
      </c>
      <c r="E1228" s="166"/>
      <c r="F1228" s="167">
        <v>90</v>
      </c>
      <c r="G1228" s="167">
        <v>90</v>
      </c>
      <c r="H1228" s="157">
        <f t="shared" si="36"/>
        <v>100</v>
      </c>
      <c r="I1228" s="427">
        <f t="shared" si="37"/>
        <v>0</v>
      </c>
    </row>
    <row r="1229" spans="1:9" ht="22.5" x14ac:dyDescent="0.2">
      <c r="A1229" s="163" t="s">
        <v>507</v>
      </c>
      <c r="B1229" s="164">
        <v>7</v>
      </c>
      <c r="C1229" s="164">
        <v>9</v>
      </c>
      <c r="D1229" s="165">
        <v>200303100</v>
      </c>
      <c r="E1229" s="166">
        <v>600</v>
      </c>
      <c r="F1229" s="167">
        <v>90</v>
      </c>
      <c r="G1229" s="167">
        <v>90</v>
      </c>
      <c r="H1229" s="157">
        <f t="shared" si="36"/>
        <v>100</v>
      </c>
      <c r="I1229" s="427">
        <f t="shared" si="37"/>
        <v>0</v>
      </c>
    </row>
    <row r="1230" spans="1:9" x14ac:dyDescent="0.2">
      <c r="A1230" s="163" t="s">
        <v>506</v>
      </c>
      <c r="B1230" s="164">
        <v>7</v>
      </c>
      <c r="C1230" s="164">
        <v>9</v>
      </c>
      <c r="D1230" s="165">
        <v>700000000</v>
      </c>
      <c r="E1230" s="166"/>
      <c r="F1230" s="167">
        <v>518933.3</v>
      </c>
      <c r="G1230" s="167">
        <v>510819.6</v>
      </c>
      <c r="H1230" s="157">
        <f t="shared" si="36"/>
        <v>98.436465726905553</v>
      </c>
      <c r="I1230" s="427">
        <f t="shared" si="37"/>
        <v>8113.7000000000116</v>
      </c>
    </row>
    <row r="1231" spans="1:9" x14ac:dyDescent="0.2">
      <c r="A1231" s="163" t="s">
        <v>777</v>
      </c>
      <c r="B1231" s="164">
        <v>7</v>
      </c>
      <c r="C1231" s="164">
        <v>9</v>
      </c>
      <c r="D1231" s="165">
        <v>720000000</v>
      </c>
      <c r="E1231" s="166"/>
      <c r="F1231" s="167">
        <v>311730.59999999998</v>
      </c>
      <c r="G1231" s="167">
        <v>304606.2</v>
      </c>
      <c r="H1231" s="157">
        <f t="shared" ref="H1231:H1294" si="38">+G1231/F1231*100</f>
        <v>97.71456507638328</v>
      </c>
      <c r="I1231" s="427">
        <f t="shared" ref="I1231:I1294" si="39">F1231-G1231</f>
        <v>7124.3999999999651</v>
      </c>
    </row>
    <row r="1232" spans="1:9" ht="22.5" x14ac:dyDescent="0.2">
      <c r="A1232" s="163" t="s">
        <v>831</v>
      </c>
      <c r="B1232" s="164">
        <v>7</v>
      </c>
      <c r="C1232" s="164">
        <v>9</v>
      </c>
      <c r="D1232" s="165">
        <v>720075040</v>
      </c>
      <c r="E1232" s="166"/>
      <c r="F1232" s="167">
        <v>59687</v>
      </c>
      <c r="G1232" s="167">
        <v>57337</v>
      </c>
      <c r="H1232" s="157">
        <f t="shared" si="38"/>
        <v>96.062794243302562</v>
      </c>
      <c r="I1232" s="427">
        <f t="shared" si="39"/>
        <v>2350</v>
      </c>
    </row>
    <row r="1233" spans="1:9" x14ac:dyDescent="0.2">
      <c r="A1233" s="163" t="s">
        <v>499</v>
      </c>
      <c r="B1233" s="164">
        <v>7</v>
      </c>
      <c r="C1233" s="164">
        <v>9</v>
      </c>
      <c r="D1233" s="165">
        <v>720075040</v>
      </c>
      <c r="E1233" s="166">
        <v>500</v>
      </c>
      <c r="F1233" s="167">
        <v>59687</v>
      </c>
      <c r="G1233" s="167">
        <v>57337</v>
      </c>
      <c r="H1233" s="157">
        <f t="shared" si="38"/>
        <v>96.062794243302562</v>
      </c>
      <c r="I1233" s="427">
        <f t="shared" si="39"/>
        <v>2350</v>
      </c>
    </row>
    <row r="1234" spans="1:9" ht="22.5" x14ac:dyDescent="0.2">
      <c r="A1234" s="163" t="s">
        <v>778</v>
      </c>
      <c r="B1234" s="164">
        <v>7</v>
      </c>
      <c r="C1234" s="164">
        <v>9</v>
      </c>
      <c r="D1234" s="165">
        <v>720100000</v>
      </c>
      <c r="E1234" s="166"/>
      <c r="F1234" s="167">
        <v>124256.7</v>
      </c>
      <c r="G1234" s="167">
        <v>123196.6</v>
      </c>
      <c r="H1234" s="157">
        <f t="shared" si="38"/>
        <v>99.146846809870212</v>
      </c>
      <c r="I1234" s="427">
        <f t="shared" si="39"/>
        <v>1060.0999999999913</v>
      </c>
    </row>
    <row r="1235" spans="1:9" ht="22.5" x14ac:dyDescent="0.2">
      <c r="A1235" s="163" t="s">
        <v>832</v>
      </c>
      <c r="B1235" s="164">
        <v>7</v>
      </c>
      <c r="C1235" s="164">
        <v>9</v>
      </c>
      <c r="D1235" s="165">
        <v>720145200</v>
      </c>
      <c r="E1235" s="166"/>
      <c r="F1235" s="167">
        <v>116578</v>
      </c>
      <c r="G1235" s="167">
        <v>115580.7</v>
      </c>
      <c r="H1235" s="157">
        <f t="shared" si="38"/>
        <v>99.144521264732617</v>
      </c>
      <c r="I1235" s="427">
        <f t="shared" si="39"/>
        <v>997.30000000000291</v>
      </c>
    </row>
    <row r="1236" spans="1:9" ht="22.5" x14ac:dyDescent="0.2">
      <c r="A1236" s="163" t="s">
        <v>507</v>
      </c>
      <c r="B1236" s="164">
        <v>7</v>
      </c>
      <c r="C1236" s="164">
        <v>9</v>
      </c>
      <c r="D1236" s="165">
        <v>720145200</v>
      </c>
      <c r="E1236" s="166">
        <v>600</v>
      </c>
      <c r="F1236" s="167">
        <v>116578</v>
      </c>
      <c r="G1236" s="167">
        <v>115580.7</v>
      </c>
      <c r="H1236" s="157">
        <f t="shared" si="38"/>
        <v>99.144521264732617</v>
      </c>
      <c r="I1236" s="427">
        <f t="shared" si="39"/>
        <v>997.30000000000291</v>
      </c>
    </row>
    <row r="1237" spans="1:9" ht="22.5" x14ac:dyDescent="0.2">
      <c r="A1237" s="163" t="s">
        <v>1279</v>
      </c>
      <c r="B1237" s="164">
        <v>7</v>
      </c>
      <c r="C1237" s="164">
        <v>9</v>
      </c>
      <c r="D1237" s="165">
        <v>720175200</v>
      </c>
      <c r="E1237" s="166"/>
      <c r="F1237" s="167">
        <v>5043.8999999999996</v>
      </c>
      <c r="G1237" s="167">
        <v>5043.8999999999996</v>
      </c>
      <c r="H1237" s="157">
        <f t="shared" si="38"/>
        <v>100</v>
      </c>
      <c r="I1237" s="427">
        <f t="shared" si="39"/>
        <v>0</v>
      </c>
    </row>
    <row r="1238" spans="1:9" x14ac:dyDescent="0.2">
      <c r="A1238" s="163" t="s">
        <v>499</v>
      </c>
      <c r="B1238" s="164">
        <v>7</v>
      </c>
      <c r="C1238" s="164">
        <v>9</v>
      </c>
      <c r="D1238" s="165">
        <v>720175200</v>
      </c>
      <c r="E1238" s="166">
        <v>500</v>
      </c>
      <c r="F1238" s="167">
        <v>5043.8999999999996</v>
      </c>
      <c r="G1238" s="167">
        <v>5043.8999999999996</v>
      </c>
      <c r="H1238" s="157">
        <f t="shared" si="38"/>
        <v>100</v>
      </c>
      <c r="I1238" s="427">
        <f t="shared" si="39"/>
        <v>0</v>
      </c>
    </row>
    <row r="1239" spans="1:9" ht="22.5" x14ac:dyDescent="0.2">
      <c r="A1239" s="163" t="s">
        <v>1636</v>
      </c>
      <c r="B1239" s="164">
        <v>7</v>
      </c>
      <c r="C1239" s="164">
        <v>9</v>
      </c>
      <c r="D1239" s="165">
        <v>720176170</v>
      </c>
      <c r="E1239" s="166"/>
      <c r="F1239" s="167">
        <v>2634.8</v>
      </c>
      <c r="G1239" s="167">
        <v>2572</v>
      </c>
      <c r="H1239" s="157">
        <f t="shared" si="38"/>
        <v>97.616517382723544</v>
      </c>
      <c r="I1239" s="427">
        <f t="shared" si="39"/>
        <v>62.800000000000182</v>
      </c>
    </row>
    <row r="1240" spans="1:9" x14ac:dyDescent="0.2">
      <c r="A1240" s="163" t="s">
        <v>499</v>
      </c>
      <c r="B1240" s="164">
        <v>7</v>
      </c>
      <c r="C1240" s="164">
        <v>9</v>
      </c>
      <c r="D1240" s="165">
        <v>720176170</v>
      </c>
      <c r="E1240" s="166">
        <v>500</v>
      </c>
      <c r="F1240" s="167">
        <v>2634.8</v>
      </c>
      <c r="G1240" s="167">
        <v>2572</v>
      </c>
      <c r="H1240" s="157">
        <f t="shared" si="38"/>
        <v>97.616517382723544</v>
      </c>
      <c r="I1240" s="427">
        <f t="shared" si="39"/>
        <v>62.800000000000182</v>
      </c>
    </row>
    <row r="1241" spans="1:9" ht="22.5" x14ac:dyDescent="0.2">
      <c r="A1241" s="163" t="s">
        <v>833</v>
      </c>
      <c r="B1241" s="164">
        <v>7</v>
      </c>
      <c r="C1241" s="164">
        <v>9</v>
      </c>
      <c r="D1241" s="165">
        <v>720300000</v>
      </c>
      <c r="E1241" s="166"/>
      <c r="F1241" s="167">
        <v>23031.4</v>
      </c>
      <c r="G1241" s="167">
        <v>22217.4</v>
      </c>
      <c r="H1241" s="157">
        <f t="shared" si="38"/>
        <v>96.465694660333284</v>
      </c>
      <c r="I1241" s="427">
        <f t="shared" si="39"/>
        <v>814</v>
      </c>
    </row>
    <row r="1242" spans="1:9" ht="33.75" x14ac:dyDescent="0.2">
      <c r="A1242" s="163" t="s">
        <v>834</v>
      </c>
      <c r="B1242" s="164">
        <v>7</v>
      </c>
      <c r="C1242" s="164">
        <v>9</v>
      </c>
      <c r="D1242" s="165">
        <v>720343550</v>
      </c>
      <c r="E1242" s="166"/>
      <c r="F1242" s="167">
        <v>23031.4</v>
      </c>
      <c r="G1242" s="167">
        <v>22217.4</v>
      </c>
      <c r="H1242" s="157">
        <f t="shared" si="38"/>
        <v>96.465694660333284</v>
      </c>
      <c r="I1242" s="427">
        <f t="shared" si="39"/>
        <v>814</v>
      </c>
    </row>
    <row r="1243" spans="1:9" ht="22.5" x14ac:dyDescent="0.2">
      <c r="A1243" s="163" t="s">
        <v>507</v>
      </c>
      <c r="B1243" s="164">
        <v>7</v>
      </c>
      <c r="C1243" s="164">
        <v>9</v>
      </c>
      <c r="D1243" s="165">
        <v>720343550</v>
      </c>
      <c r="E1243" s="166">
        <v>600</v>
      </c>
      <c r="F1243" s="167">
        <v>23031.4</v>
      </c>
      <c r="G1243" s="167">
        <v>22217.4</v>
      </c>
      <c r="H1243" s="157">
        <f t="shared" si="38"/>
        <v>96.465694660333284</v>
      </c>
      <c r="I1243" s="427">
        <f t="shared" si="39"/>
        <v>814</v>
      </c>
    </row>
    <row r="1244" spans="1:9" x14ac:dyDescent="0.2">
      <c r="A1244" s="163" t="s">
        <v>835</v>
      </c>
      <c r="B1244" s="164">
        <v>7</v>
      </c>
      <c r="C1244" s="164">
        <v>9</v>
      </c>
      <c r="D1244" s="165">
        <v>720400000</v>
      </c>
      <c r="E1244" s="166"/>
      <c r="F1244" s="167">
        <v>4532.3999999999996</v>
      </c>
      <c r="G1244" s="167">
        <v>4518.6000000000004</v>
      </c>
      <c r="H1244" s="157">
        <f t="shared" si="38"/>
        <v>99.695525549377834</v>
      </c>
      <c r="I1244" s="427">
        <f t="shared" si="39"/>
        <v>13.799999999999272</v>
      </c>
    </row>
    <row r="1245" spans="1:9" x14ac:dyDescent="0.2">
      <c r="A1245" s="163" t="s">
        <v>836</v>
      </c>
      <c r="B1245" s="164">
        <v>7</v>
      </c>
      <c r="C1245" s="164">
        <v>9</v>
      </c>
      <c r="D1245" s="165">
        <v>720443640</v>
      </c>
      <c r="E1245" s="166"/>
      <c r="F1245" s="167">
        <v>4532.3999999999996</v>
      </c>
      <c r="G1245" s="167">
        <v>4518.6000000000004</v>
      </c>
      <c r="H1245" s="157">
        <f t="shared" si="38"/>
        <v>99.695525549377834</v>
      </c>
      <c r="I1245" s="427">
        <f t="shared" si="39"/>
        <v>13.799999999999272</v>
      </c>
    </row>
    <row r="1246" spans="1:9" ht="22.5" x14ac:dyDescent="0.2">
      <c r="A1246" s="163" t="s">
        <v>507</v>
      </c>
      <c r="B1246" s="164">
        <v>7</v>
      </c>
      <c r="C1246" s="164">
        <v>9</v>
      </c>
      <c r="D1246" s="165">
        <v>720443640</v>
      </c>
      <c r="E1246" s="166">
        <v>600</v>
      </c>
      <c r="F1246" s="167">
        <v>4532.3999999999996</v>
      </c>
      <c r="G1246" s="167">
        <v>4518.6000000000004</v>
      </c>
      <c r="H1246" s="157">
        <f t="shared" si="38"/>
        <v>99.695525549377834</v>
      </c>
      <c r="I1246" s="427">
        <f t="shared" si="39"/>
        <v>13.799999999999272</v>
      </c>
    </row>
    <row r="1247" spans="1:9" x14ac:dyDescent="0.2">
      <c r="A1247" s="163" t="s">
        <v>788</v>
      </c>
      <c r="B1247" s="164">
        <v>7</v>
      </c>
      <c r="C1247" s="164">
        <v>9</v>
      </c>
      <c r="D1247" s="165">
        <v>720500000</v>
      </c>
      <c r="E1247" s="166"/>
      <c r="F1247" s="167">
        <v>60784.1</v>
      </c>
      <c r="G1247" s="167">
        <v>58455.5</v>
      </c>
      <c r="H1247" s="157">
        <f t="shared" si="38"/>
        <v>96.169063949289367</v>
      </c>
      <c r="I1247" s="427">
        <f t="shared" si="39"/>
        <v>2328.5999999999985</v>
      </c>
    </row>
    <row r="1248" spans="1:9" x14ac:dyDescent="0.2">
      <c r="A1248" s="163" t="s">
        <v>837</v>
      </c>
      <c r="B1248" s="164">
        <v>7</v>
      </c>
      <c r="C1248" s="164">
        <v>9</v>
      </c>
      <c r="D1248" s="165">
        <v>720543621</v>
      </c>
      <c r="E1248" s="166"/>
      <c r="F1248" s="167">
        <v>60784.1</v>
      </c>
      <c r="G1248" s="167">
        <v>58455.5</v>
      </c>
      <c r="H1248" s="157">
        <f t="shared" si="38"/>
        <v>96.169063949289367</v>
      </c>
      <c r="I1248" s="427">
        <f t="shared" si="39"/>
        <v>2328.5999999999985</v>
      </c>
    </row>
    <row r="1249" spans="1:9" x14ac:dyDescent="0.2">
      <c r="A1249" s="163" t="s">
        <v>490</v>
      </c>
      <c r="B1249" s="164">
        <v>7</v>
      </c>
      <c r="C1249" s="164">
        <v>9</v>
      </c>
      <c r="D1249" s="165">
        <v>720543621</v>
      </c>
      <c r="E1249" s="166">
        <v>200</v>
      </c>
      <c r="F1249" s="167">
        <v>59932.5</v>
      </c>
      <c r="G1249" s="167">
        <v>57660.9</v>
      </c>
      <c r="H1249" s="157">
        <f t="shared" si="38"/>
        <v>96.209735952947071</v>
      </c>
      <c r="I1249" s="427">
        <f t="shared" si="39"/>
        <v>2271.5999999999985</v>
      </c>
    </row>
    <row r="1250" spans="1:9" ht="22.5" x14ac:dyDescent="0.2">
      <c r="A1250" s="163" t="s">
        <v>507</v>
      </c>
      <c r="B1250" s="164">
        <v>7</v>
      </c>
      <c r="C1250" s="164">
        <v>9</v>
      </c>
      <c r="D1250" s="165">
        <v>720543621</v>
      </c>
      <c r="E1250" s="166">
        <v>600</v>
      </c>
      <c r="F1250" s="167">
        <v>851.6</v>
      </c>
      <c r="G1250" s="167">
        <v>794.6</v>
      </c>
      <c r="H1250" s="157">
        <f t="shared" si="38"/>
        <v>93.306716768435876</v>
      </c>
      <c r="I1250" s="427">
        <f t="shared" si="39"/>
        <v>57</v>
      </c>
    </row>
    <row r="1251" spans="1:9" x14ac:dyDescent="0.2">
      <c r="A1251" s="163" t="s">
        <v>792</v>
      </c>
      <c r="B1251" s="164">
        <v>7</v>
      </c>
      <c r="C1251" s="164">
        <v>9</v>
      </c>
      <c r="D1251" s="165">
        <v>720800000</v>
      </c>
      <c r="E1251" s="166"/>
      <c r="F1251" s="167">
        <v>23032.400000000001</v>
      </c>
      <c r="G1251" s="167">
        <v>22474.5</v>
      </c>
      <c r="H1251" s="157">
        <f t="shared" si="38"/>
        <v>97.577760025008246</v>
      </c>
      <c r="I1251" s="427">
        <f t="shared" si="39"/>
        <v>557.90000000000146</v>
      </c>
    </row>
    <row r="1252" spans="1:9" x14ac:dyDescent="0.2">
      <c r="A1252" s="163" t="s">
        <v>838</v>
      </c>
      <c r="B1252" s="164">
        <v>7</v>
      </c>
      <c r="C1252" s="164">
        <v>9</v>
      </c>
      <c r="D1252" s="165">
        <v>720843710</v>
      </c>
      <c r="E1252" s="166"/>
      <c r="F1252" s="167">
        <v>15000</v>
      </c>
      <c r="G1252" s="167">
        <v>15000</v>
      </c>
      <c r="H1252" s="157">
        <f t="shared" si="38"/>
        <v>100</v>
      </c>
      <c r="I1252" s="427">
        <f t="shared" si="39"/>
        <v>0</v>
      </c>
    </row>
    <row r="1253" spans="1:9" x14ac:dyDescent="0.2">
      <c r="A1253" s="163" t="s">
        <v>501</v>
      </c>
      <c r="B1253" s="164">
        <v>7</v>
      </c>
      <c r="C1253" s="164">
        <v>9</v>
      </c>
      <c r="D1253" s="165">
        <v>720843710</v>
      </c>
      <c r="E1253" s="166">
        <v>300</v>
      </c>
      <c r="F1253" s="167">
        <v>15000</v>
      </c>
      <c r="G1253" s="167">
        <v>15000</v>
      </c>
      <c r="H1253" s="157">
        <f t="shared" si="38"/>
        <v>100</v>
      </c>
      <c r="I1253" s="427">
        <f t="shared" si="39"/>
        <v>0</v>
      </c>
    </row>
    <row r="1254" spans="1:9" x14ac:dyDescent="0.2">
      <c r="A1254" s="163" t="s">
        <v>1637</v>
      </c>
      <c r="B1254" s="164">
        <v>7</v>
      </c>
      <c r="C1254" s="164">
        <v>9</v>
      </c>
      <c r="D1254" s="165">
        <v>720843740</v>
      </c>
      <c r="E1254" s="166"/>
      <c r="F1254" s="167">
        <v>8032.4</v>
      </c>
      <c r="G1254" s="167">
        <v>7474.5</v>
      </c>
      <c r="H1254" s="157">
        <f t="shared" si="38"/>
        <v>93.054379761964043</v>
      </c>
      <c r="I1254" s="427">
        <f t="shared" si="39"/>
        <v>557.89999999999964</v>
      </c>
    </row>
    <row r="1255" spans="1:9" ht="22.5" x14ac:dyDescent="0.2">
      <c r="A1255" s="163" t="s">
        <v>507</v>
      </c>
      <c r="B1255" s="164">
        <v>7</v>
      </c>
      <c r="C1255" s="164">
        <v>9</v>
      </c>
      <c r="D1255" s="165">
        <v>720843740</v>
      </c>
      <c r="E1255" s="166">
        <v>600</v>
      </c>
      <c r="F1255" s="167">
        <v>8032.4</v>
      </c>
      <c r="G1255" s="167">
        <v>7474.5</v>
      </c>
      <c r="H1255" s="157">
        <f t="shared" si="38"/>
        <v>93.054379761964043</v>
      </c>
      <c r="I1255" s="427">
        <f t="shared" si="39"/>
        <v>557.89999999999964</v>
      </c>
    </row>
    <row r="1256" spans="1:9" x14ac:dyDescent="0.2">
      <c r="A1256" s="163" t="s">
        <v>1618</v>
      </c>
      <c r="B1256" s="164">
        <v>7</v>
      </c>
      <c r="C1256" s="164">
        <v>9</v>
      </c>
      <c r="D1256" s="165" t="s">
        <v>1638</v>
      </c>
      <c r="E1256" s="166"/>
      <c r="F1256" s="167">
        <v>16406.599999999999</v>
      </c>
      <c r="G1256" s="167">
        <v>16406.599999999999</v>
      </c>
      <c r="H1256" s="157">
        <f t="shared" si="38"/>
        <v>100</v>
      </c>
      <c r="I1256" s="427">
        <f t="shared" si="39"/>
        <v>0</v>
      </c>
    </row>
    <row r="1257" spans="1:9" ht="33.75" x14ac:dyDescent="0.2">
      <c r="A1257" s="163" t="s">
        <v>1639</v>
      </c>
      <c r="B1257" s="164">
        <v>7</v>
      </c>
      <c r="C1257" s="164">
        <v>9</v>
      </c>
      <c r="D1257" s="165" t="s">
        <v>1640</v>
      </c>
      <c r="E1257" s="166"/>
      <c r="F1257" s="167">
        <v>16406.599999999999</v>
      </c>
      <c r="G1257" s="167">
        <v>16406.599999999999</v>
      </c>
      <c r="H1257" s="157">
        <f t="shared" si="38"/>
        <v>100</v>
      </c>
      <c r="I1257" s="427">
        <f t="shared" si="39"/>
        <v>0</v>
      </c>
    </row>
    <row r="1258" spans="1:9" x14ac:dyDescent="0.2">
      <c r="A1258" s="163" t="s">
        <v>490</v>
      </c>
      <c r="B1258" s="164">
        <v>7</v>
      </c>
      <c r="C1258" s="164">
        <v>9</v>
      </c>
      <c r="D1258" s="165" t="s">
        <v>1640</v>
      </c>
      <c r="E1258" s="166">
        <v>200</v>
      </c>
      <c r="F1258" s="167">
        <v>16406.599999999999</v>
      </c>
      <c r="G1258" s="167">
        <v>16406.599999999999</v>
      </c>
      <c r="H1258" s="157">
        <f t="shared" si="38"/>
        <v>100</v>
      </c>
      <c r="I1258" s="427">
        <f t="shared" si="39"/>
        <v>0</v>
      </c>
    </row>
    <row r="1259" spans="1:9" x14ac:dyDescent="0.2">
      <c r="A1259" s="163" t="s">
        <v>805</v>
      </c>
      <c r="B1259" s="164">
        <v>7</v>
      </c>
      <c r="C1259" s="164">
        <v>9</v>
      </c>
      <c r="D1259" s="165">
        <v>740000000</v>
      </c>
      <c r="E1259" s="166"/>
      <c r="F1259" s="167">
        <v>20050</v>
      </c>
      <c r="G1259" s="167">
        <v>19085</v>
      </c>
      <c r="H1259" s="157">
        <f t="shared" si="38"/>
        <v>95.187032418952626</v>
      </c>
      <c r="I1259" s="427">
        <f t="shared" si="39"/>
        <v>965</v>
      </c>
    </row>
    <row r="1260" spans="1:9" ht="22.5" x14ac:dyDescent="0.2">
      <c r="A1260" s="163" t="s">
        <v>806</v>
      </c>
      <c r="B1260" s="164">
        <v>7</v>
      </c>
      <c r="C1260" s="164">
        <v>9</v>
      </c>
      <c r="D1260" s="165">
        <v>740100000</v>
      </c>
      <c r="E1260" s="166"/>
      <c r="F1260" s="167">
        <v>20050</v>
      </c>
      <c r="G1260" s="167">
        <v>19085</v>
      </c>
      <c r="H1260" s="157">
        <f t="shared" si="38"/>
        <v>95.187032418952626</v>
      </c>
      <c r="I1260" s="427">
        <f t="shared" si="39"/>
        <v>965</v>
      </c>
    </row>
    <row r="1261" spans="1:9" ht="22.5" x14ac:dyDescent="0.2">
      <c r="A1261" s="163" t="s">
        <v>839</v>
      </c>
      <c r="B1261" s="164">
        <v>7</v>
      </c>
      <c r="C1261" s="164">
        <v>9</v>
      </c>
      <c r="D1261" s="165">
        <v>740142720</v>
      </c>
      <c r="E1261" s="166"/>
      <c r="F1261" s="167">
        <v>20050</v>
      </c>
      <c r="G1261" s="167">
        <v>19085</v>
      </c>
      <c r="H1261" s="157">
        <f t="shared" si="38"/>
        <v>95.187032418952626</v>
      </c>
      <c r="I1261" s="427">
        <f t="shared" si="39"/>
        <v>965</v>
      </c>
    </row>
    <row r="1262" spans="1:9" ht="22.5" x14ac:dyDescent="0.2">
      <c r="A1262" s="163" t="s">
        <v>507</v>
      </c>
      <c r="B1262" s="164">
        <v>7</v>
      </c>
      <c r="C1262" s="164">
        <v>9</v>
      </c>
      <c r="D1262" s="165">
        <v>740142720</v>
      </c>
      <c r="E1262" s="166">
        <v>600</v>
      </c>
      <c r="F1262" s="167">
        <v>20050</v>
      </c>
      <c r="G1262" s="167">
        <v>19085</v>
      </c>
      <c r="H1262" s="157">
        <f t="shared" si="38"/>
        <v>95.187032418952626</v>
      </c>
      <c r="I1262" s="427">
        <f t="shared" si="39"/>
        <v>965</v>
      </c>
    </row>
    <row r="1263" spans="1:9" ht="22.5" x14ac:dyDescent="0.2">
      <c r="A1263" s="163" t="s">
        <v>1641</v>
      </c>
      <c r="B1263" s="164">
        <v>7</v>
      </c>
      <c r="C1263" s="164">
        <v>9</v>
      </c>
      <c r="D1263" s="165">
        <v>750000000</v>
      </c>
      <c r="E1263" s="166"/>
      <c r="F1263" s="167">
        <v>31569.599999999999</v>
      </c>
      <c r="G1263" s="167">
        <v>31569.599999999999</v>
      </c>
      <c r="H1263" s="157">
        <f t="shared" si="38"/>
        <v>100</v>
      </c>
      <c r="I1263" s="427">
        <f t="shared" si="39"/>
        <v>0</v>
      </c>
    </row>
    <row r="1264" spans="1:9" ht="22.5" x14ac:dyDescent="0.2">
      <c r="A1264" s="163" t="s">
        <v>1280</v>
      </c>
      <c r="B1264" s="164">
        <v>7</v>
      </c>
      <c r="C1264" s="164">
        <v>9</v>
      </c>
      <c r="D1264" s="165">
        <v>750100000</v>
      </c>
      <c r="E1264" s="166"/>
      <c r="F1264" s="167">
        <v>31569.599999999999</v>
      </c>
      <c r="G1264" s="167">
        <v>31569.599999999999</v>
      </c>
      <c r="H1264" s="157">
        <f t="shared" si="38"/>
        <v>100</v>
      </c>
      <c r="I1264" s="427">
        <f t="shared" si="39"/>
        <v>0</v>
      </c>
    </row>
    <row r="1265" spans="1:9" x14ac:dyDescent="0.2">
      <c r="A1265" s="163" t="s">
        <v>844</v>
      </c>
      <c r="B1265" s="164">
        <v>7</v>
      </c>
      <c r="C1265" s="164">
        <v>9</v>
      </c>
      <c r="D1265" s="165">
        <v>750143500</v>
      </c>
      <c r="E1265" s="166"/>
      <c r="F1265" s="167">
        <v>31569.599999999999</v>
      </c>
      <c r="G1265" s="167">
        <v>31569.599999999999</v>
      </c>
      <c r="H1265" s="157">
        <f t="shared" si="38"/>
        <v>100</v>
      </c>
      <c r="I1265" s="427">
        <f t="shared" si="39"/>
        <v>0</v>
      </c>
    </row>
    <row r="1266" spans="1:9" x14ac:dyDescent="0.2">
      <c r="A1266" s="163" t="s">
        <v>490</v>
      </c>
      <c r="B1266" s="164">
        <v>7</v>
      </c>
      <c r="C1266" s="164">
        <v>9</v>
      </c>
      <c r="D1266" s="165">
        <v>750143500</v>
      </c>
      <c r="E1266" s="166">
        <v>200</v>
      </c>
      <c r="F1266" s="167">
        <v>250</v>
      </c>
      <c r="G1266" s="167">
        <v>250</v>
      </c>
      <c r="H1266" s="157">
        <f t="shared" si="38"/>
        <v>100</v>
      </c>
      <c r="I1266" s="427">
        <f t="shared" si="39"/>
        <v>0</v>
      </c>
    </row>
    <row r="1267" spans="1:9" ht="22.5" x14ac:dyDescent="0.2">
      <c r="A1267" s="163" t="s">
        <v>507</v>
      </c>
      <c r="B1267" s="164">
        <v>7</v>
      </c>
      <c r="C1267" s="164">
        <v>9</v>
      </c>
      <c r="D1267" s="165">
        <v>750143500</v>
      </c>
      <c r="E1267" s="166">
        <v>600</v>
      </c>
      <c r="F1267" s="167">
        <v>31319.599999999999</v>
      </c>
      <c r="G1267" s="167">
        <v>31319.599999999999</v>
      </c>
      <c r="H1267" s="157">
        <f t="shared" si="38"/>
        <v>100</v>
      </c>
      <c r="I1267" s="427">
        <f t="shared" si="39"/>
        <v>0</v>
      </c>
    </row>
    <row r="1268" spans="1:9" x14ac:dyDescent="0.2">
      <c r="A1268" s="163" t="s">
        <v>840</v>
      </c>
      <c r="B1268" s="164">
        <v>7</v>
      </c>
      <c r="C1268" s="164">
        <v>9</v>
      </c>
      <c r="D1268" s="165">
        <v>770000000</v>
      </c>
      <c r="E1268" s="166"/>
      <c r="F1268" s="167">
        <v>1500</v>
      </c>
      <c r="G1268" s="167">
        <v>1476.7</v>
      </c>
      <c r="H1268" s="157">
        <f t="shared" si="38"/>
        <v>98.446666666666673</v>
      </c>
      <c r="I1268" s="427">
        <f t="shared" si="39"/>
        <v>23.299999999999955</v>
      </c>
    </row>
    <row r="1269" spans="1:9" x14ac:dyDescent="0.2">
      <c r="A1269" s="163" t="s">
        <v>1281</v>
      </c>
      <c r="B1269" s="164">
        <v>7</v>
      </c>
      <c r="C1269" s="164">
        <v>9</v>
      </c>
      <c r="D1269" s="165">
        <v>770200000</v>
      </c>
      <c r="E1269" s="166"/>
      <c r="F1269" s="167">
        <v>1500</v>
      </c>
      <c r="G1269" s="167">
        <v>1476.7</v>
      </c>
      <c r="H1269" s="157">
        <f t="shared" si="38"/>
        <v>98.446666666666673</v>
      </c>
      <c r="I1269" s="427">
        <f t="shared" si="39"/>
        <v>23.299999999999955</v>
      </c>
    </row>
    <row r="1270" spans="1:9" ht="22.5" x14ac:dyDescent="0.2">
      <c r="A1270" s="163" t="s">
        <v>841</v>
      </c>
      <c r="B1270" s="164">
        <v>7</v>
      </c>
      <c r="C1270" s="164">
        <v>9</v>
      </c>
      <c r="D1270" s="165">
        <v>770243620</v>
      </c>
      <c r="E1270" s="166"/>
      <c r="F1270" s="167">
        <v>1500</v>
      </c>
      <c r="G1270" s="167">
        <v>1476.7</v>
      </c>
      <c r="H1270" s="157">
        <f t="shared" si="38"/>
        <v>98.446666666666673</v>
      </c>
      <c r="I1270" s="427">
        <f t="shared" si="39"/>
        <v>23.299999999999955</v>
      </c>
    </row>
    <row r="1271" spans="1:9" x14ac:dyDescent="0.2">
      <c r="A1271" s="163" t="s">
        <v>490</v>
      </c>
      <c r="B1271" s="164">
        <v>7</v>
      </c>
      <c r="C1271" s="164">
        <v>9</v>
      </c>
      <c r="D1271" s="165">
        <v>770243620</v>
      </c>
      <c r="E1271" s="166">
        <v>200</v>
      </c>
      <c r="F1271" s="167">
        <v>1000</v>
      </c>
      <c r="G1271" s="167">
        <v>976.7</v>
      </c>
      <c r="H1271" s="157">
        <f t="shared" si="38"/>
        <v>97.67</v>
      </c>
      <c r="I1271" s="427">
        <f t="shared" si="39"/>
        <v>23.299999999999955</v>
      </c>
    </row>
    <row r="1272" spans="1:9" ht="22.5" x14ac:dyDescent="0.2">
      <c r="A1272" s="163" t="s">
        <v>507</v>
      </c>
      <c r="B1272" s="164">
        <v>7</v>
      </c>
      <c r="C1272" s="164">
        <v>9</v>
      </c>
      <c r="D1272" s="165">
        <v>770243620</v>
      </c>
      <c r="E1272" s="166">
        <v>600</v>
      </c>
      <c r="F1272" s="167">
        <v>500</v>
      </c>
      <c r="G1272" s="167">
        <v>500</v>
      </c>
      <c r="H1272" s="157">
        <f t="shared" si="38"/>
        <v>100</v>
      </c>
      <c r="I1272" s="427">
        <f t="shared" si="39"/>
        <v>0</v>
      </c>
    </row>
    <row r="1273" spans="1:9" ht="22.5" x14ac:dyDescent="0.2">
      <c r="A1273" s="163" t="s">
        <v>842</v>
      </c>
      <c r="B1273" s="164">
        <v>7</v>
      </c>
      <c r="C1273" s="164">
        <v>9</v>
      </c>
      <c r="D1273" s="165">
        <v>790000000</v>
      </c>
      <c r="E1273" s="166"/>
      <c r="F1273" s="167">
        <v>71.400000000000006</v>
      </c>
      <c r="G1273" s="167">
        <v>71.400000000000006</v>
      </c>
      <c r="H1273" s="157">
        <f t="shared" si="38"/>
        <v>100</v>
      </c>
      <c r="I1273" s="427">
        <f t="shared" si="39"/>
        <v>0</v>
      </c>
    </row>
    <row r="1274" spans="1:9" x14ac:dyDescent="0.2">
      <c r="A1274" s="163" t="s">
        <v>843</v>
      </c>
      <c r="B1274" s="164">
        <v>7</v>
      </c>
      <c r="C1274" s="164">
        <v>9</v>
      </c>
      <c r="D1274" s="165">
        <v>790043600</v>
      </c>
      <c r="E1274" s="166"/>
      <c r="F1274" s="167">
        <v>71.400000000000006</v>
      </c>
      <c r="G1274" s="167">
        <v>71.400000000000006</v>
      </c>
      <c r="H1274" s="157">
        <f t="shared" si="38"/>
        <v>100</v>
      </c>
      <c r="I1274" s="427">
        <f t="shared" si="39"/>
        <v>0</v>
      </c>
    </row>
    <row r="1275" spans="1:9" x14ac:dyDescent="0.2">
      <c r="A1275" s="163" t="s">
        <v>490</v>
      </c>
      <c r="B1275" s="164">
        <v>7</v>
      </c>
      <c r="C1275" s="164">
        <v>9</v>
      </c>
      <c r="D1275" s="165">
        <v>790043600</v>
      </c>
      <c r="E1275" s="166">
        <v>200</v>
      </c>
      <c r="F1275" s="167">
        <v>71.400000000000006</v>
      </c>
      <c r="G1275" s="167">
        <v>71.400000000000006</v>
      </c>
      <c r="H1275" s="157">
        <f t="shared" si="38"/>
        <v>100</v>
      </c>
      <c r="I1275" s="427">
        <f t="shared" si="39"/>
        <v>0</v>
      </c>
    </row>
    <row r="1276" spans="1:9" x14ac:dyDescent="0.2">
      <c r="A1276" s="163" t="s">
        <v>1260</v>
      </c>
      <c r="B1276" s="164">
        <v>7</v>
      </c>
      <c r="C1276" s="164">
        <v>9</v>
      </c>
      <c r="D1276" s="165" t="s">
        <v>1261</v>
      </c>
      <c r="E1276" s="166"/>
      <c r="F1276" s="167">
        <v>154011.70000000001</v>
      </c>
      <c r="G1276" s="167">
        <v>154010.70000000001</v>
      </c>
      <c r="H1276" s="157">
        <f t="shared" si="38"/>
        <v>99.999350698680686</v>
      </c>
      <c r="I1276" s="427">
        <f t="shared" si="39"/>
        <v>1</v>
      </c>
    </row>
    <row r="1277" spans="1:9" x14ac:dyDescent="0.2">
      <c r="A1277" s="163" t="s">
        <v>795</v>
      </c>
      <c r="B1277" s="164">
        <v>7</v>
      </c>
      <c r="C1277" s="164">
        <v>9</v>
      </c>
      <c r="D1277" s="165" t="s">
        <v>1262</v>
      </c>
      <c r="E1277" s="166"/>
      <c r="F1277" s="167">
        <v>45318</v>
      </c>
      <c r="G1277" s="167">
        <v>45317.1</v>
      </c>
      <c r="H1277" s="157">
        <f t="shared" si="38"/>
        <v>99.998014034158615</v>
      </c>
      <c r="I1277" s="427">
        <f t="shared" si="39"/>
        <v>0.90000000000145519</v>
      </c>
    </row>
    <row r="1278" spans="1:9" ht="33.75" x14ac:dyDescent="0.2">
      <c r="A1278" s="163" t="s">
        <v>1609</v>
      </c>
      <c r="B1278" s="164">
        <v>7</v>
      </c>
      <c r="C1278" s="164">
        <v>9</v>
      </c>
      <c r="D1278" s="165" t="s">
        <v>1610</v>
      </c>
      <c r="E1278" s="166"/>
      <c r="F1278" s="167">
        <v>37318</v>
      </c>
      <c r="G1278" s="167">
        <v>37317.1</v>
      </c>
      <c r="H1278" s="157">
        <f t="shared" si="38"/>
        <v>99.997588295192656</v>
      </c>
      <c r="I1278" s="427">
        <f t="shared" si="39"/>
        <v>0.90000000000145519</v>
      </c>
    </row>
    <row r="1279" spans="1:9" x14ac:dyDescent="0.2">
      <c r="A1279" s="163" t="s">
        <v>490</v>
      </c>
      <c r="B1279" s="164">
        <v>7</v>
      </c>
      <c r="C1279" s="164">
        <v>9</v>
      </c>
      <c r="D1279" s="165" t="s">
        <v>1610</v>
      </c>
      <c r="E1279" s="166">
        <v>200</v>
      </c>
      <c r="F1279" s="167">
        <v>37318</v>
      </c>
      <c r="G1279" s="167">
        <v>37317.1</v>
      </c>
      <c r="H1279" s="157">
        <f t="shared" si="38"/>
        <v>99.997588295192656</v>
      </c>
      <c r="I1279" s="427">
        <f t="shared" si="39"/>
        <v>0.90000000000145519</v>
      </c>
    </row>
    <row r="1280" spans="1:9" ht="33.75" x14ac:dyDescent="0.2">
      <c r="A1280" s="163" t="s">
        <v>1282</v>
      </c>
      <c r="B1280" s="164">
        <v>7</v>
      </c>
      <c r="C1280" s="164">
        <v>9</v>
      </c>
      <c r="D1280" s="165" t="s">
        <v>1283</v>
      </c>
      <c r="E1280" s="166"/>
      <c r="F1280" s="167">
        <v>8000</v>
      </c>
      <c r="G1280" s="167">
        <v>8000</v>
      </c>
      <c r="H1280" s="157">
        <f t="shared" si="38"/>
        <v>100</v>
      </c>
      <c r="I1280" s="427">
        <f t="shared" si="39"/>
        <v>0</v>
      </c>
    </row>
    <row r="1281" spans="1:9" x14ac:dyDescent="0.2">
      <c r="A1281" s="163" t="s">
        <v>501</v>
      </c>
      <c r="B1281" s="164">
        <v>7</v>
      </c>
      <c r="C1281" s="164">
        <v>9</v>
      </c>
      <c r="D1281" s="165" t="s">
        <v>1283</v>
      </c>
      <c r="E1281" s="166">
        <v>300</v>
      </c>
      <c r="F1281" s="167">
        <v>8000</v>
      </c>
      <c r="G1281" s="167">
        <v>8000</v>
      </c>
      <c r="H1281" s="157">
        <f t="shared" si="38"/>
        <v>100</v>
      </c>
      <c r="I1281" s="427">
        <f t="shared" si="39"/>
        <v>0</v>
      </c>
    </row>
    <row r="1282" spans="1:9" x14ac:dyDescent="0.2">
      <c r="A1282" s="163" t="s">
        <v>803</v>
      </c>
      <c r="B1282" s="164">
        <v>7</v>
      </c>
      <c r="C1282" s="164">
        <v>9</v>
      </c>
      <c r="D1282" s="165" t="s">
        <v>1284</v>
      </c>
      <c r="E1282" s="166"/>
      <c r="F1282" s="167">
        <v>108693.7</v>
      </c>
      <c r="G1282" s="167">
        <v>108693.6</v>
      </c>
      <c r="H1282" s="157">
        <f t="shared" si="38"/>
        <v>99.999907998347652</v>
      </c>
      <c r="I1282" s="427">
        <f t="shared" si="39"/>
        <v>9.9999999991268851E-2</v>
      </c>
    </row>
    <row r="1283" spans="1:9" ht="22.5" x14ac:dyDescent="0.2">
      <c r="A1283" s="163" t="s">
        <v>1642</v>
      </c>
      <c r="B1283" s="164">
        <v>7</v>
      </c>
      <c r="C1283" s="164">
        <v>9</v>
      </c>
      <c r="D1283" s="165" t="s">
        <v>1643</v>
      </c>
      <c r="E1283" s="166"/>
      <c r="F1283" s="167">
        <v>108693.7</v>
      </c>
      <c r="G1283" s="167">
        <v>108693.6</v>
      </c>
      <c r="H1283" s="157">
        <f t="shared" si="38"/>
        <v>99.999907998347652</v>
      </c>
      <c r="I1283" s="427">
        <f t="shared" si="39"/>
        <v>9.9999999991268851E-2</v>
      </c>
    </row>
    <row r="1284" spans="1:9" x14ac:dyDescent="0.2">
      <c r="A1284" s="163" t="s">
        <v>490</v>
      </c>
      <c r="B1284" s="164">
        <v>7</v>
      </c>
      <c r="C1284" s="164">
        <v>9</v>
      </c>
      <c r="D1284" s="165" t="s">
        <v>1643</v>
      </c>
      <c r="E1284" s="166">
        <v>200</v>
      </c>
      <c r="F1284" s="167">
        <v>108693.7</v>
      </c>
      <c r="G1284" s="167">
        <v>108693.6</v>
      </c>
      <c r="H1284" s="157">
        <f t="shared" si="38"/>
        <v>99.999907998347652</v>
      </c>
      <c r="I1284" s="427">
        <f t="shared" si="39"/>
        <v>9.9999999991268851E-2</v>
      </c>
    </row>
    <row r="1285" spans="1:9" x14ac:dyDescent="0.2">
      <c r="A1285" s="163" t="s">
        <v>1622</v>
      </c>
      <c r="B1285" s="164">
        <v>7</v>
      </c>
      <c r="C1285" s="164">
        <v>9</v>
      </c>
      <c r="D1285" s="165">
        <v>800000000</v>
      </c>
      <c r="E1285" s="166"/>
      <c r="F1285" s="167">
        <v>7030</v>
      </c>
      <c r="G1285" s="167">
        <v>7028</v>
      </c>
      <c r="H1285" s="157">
        <f t="shared" si="38"/>
        <v>99.971550497866289</v>
      </c>
      <c r="I1285" s="427">
        <f t="shared" si="39"/>
        <v>2</v>
      </c>
    </row>
    <row r="1286" spans="1:9" x14ac:dyDescent="0.2">
      <c r="A1286" s="163" t="s">
        <v>797</v>
      </c>
      <c r="B1286" s="164">
        <v>7</v>
      </c>
      <c r="C1286" s="164">
        <v>9</v>
      </c>
      <c r="D1286" s="165">
        <v>820000000</v>
      </c>
      <c r="E1286" s="166"/>
      <c r="F1286" s="167">
        <v>7030</v>
      </c>
      <c r="G1286" s="167">
        <v>7028</v>
      </c>
      <c r="H1286" s="157">
        <f t="shared" si="38"/>
        <v>99.971550497866289</v>
      </c>
      <c r="I1286" s="427">
        <f t="shared" si="39"/>
        <v>2</v>
      </c>
    </row>
    <row r="1287" spans="1:9" x14ac:dyDescent="0.2">
      <c r="A1287" s="163" t="s">
        <v>798</v>
      </c>
      <c r="B1287" s="164">
        <v>7</v>
      </c>
      <c r="C1287" s="164">
        <v>9</v>
      </c>
      <c r="D1287" s="165">
        <v>820200000</v>
      </c>
      <c r="E1287" s="166"/>
      <c r="F1287" s="167">
        <v>7030</v>
      </c>
      <c r="G1287" s="167">
        <v>7028</v>
      </c>
      <c r="H1287" s="157">
        <f t="shared" si="38"/>
        <v>99.971550497866289</v>
      </c>
      <c r="I1287" s="427">
        <f t="shared" si="39"/>
        <v>2</v>
      </c>
    </row>
    <row r="1288" spans="1:9" x14ac:dyDescent="0.2">
      <c r="A1288" s="163" t="s">
        <v>844</v>
      </c>
      <c r="B1288" s="164">
        <v>7</v>
      </c>
      <c r="C1288" s="164">
        <v>9</v>
      </c>
      <c r="D1288" s="165">
        <v>820243500</v>
      </c>
      <c r="E1288" s="166"/>
      <c r="F1288" s="167">
        <v>7030</v>
      </c>
      <c r="G1288" s="167">
        <v>7028</v>
      </c>
      <c r="H1288" s="157">
        <f t="shared" si="38"/>
        <v>99.971550497866289</v>
      </c>
      <c r="I1288" s="427">
        <f t="shared" si="39"/>
        <v>2</v>
      </c>
    </row>
    <row r="1289" spans="1:9" ht="22.5" x14ac:dyDescent="0.2">
      <c r="A1289" s="163" t="s">
        <v>507</v>
      </c>
      <c r="B1289" s="164">
        <v>7</v>
      </c>
      <c r="C1289" s="164">
        <v>9</v>
      </c>
      <c r="D1289" s="165">
        <v>820243500</v>
      </c>
      <c r="E1289" s="166">
        <v>600</v>
      </c>
      <c r="F1289" s="167">
        <v>7030</v>
      </c>
      <c r="G1289" s="167">
        <v>7028</v>
      </c>
      <c r="H1289" s="157">
        <f t="shared" si="38"/>
        <v>99.971550497866289</v>
      </c>
      <c r="I1289" s="427">
        <f t="shared" si="39"/>
        <v>2</v>
      </c>
    </row>
    <row r="1290" spans="1:9" ht="22.5" x14ac:dyDescent="0.2">
      <c r="A1290" s="163" t="s">
        <v>845</v>
      </c>
      <c r="B1290" s="164">
        <v>7</v>
      </c>
      <c r="C1290" s="164">
        <v>9</v>
      </c>
      <c r="D1290" s="165">
        <v>1500000000</v>
      </c>
      <c r="E1290" s="166"/>
      <c r="F1290" s="167">
        <v>4701.3999999999996</v>
      </c>
      <c r="G1290" s="167">
        <v>4699</v>
      </c>
      <c r="H1290" s="157">
        <f t="shared" si="38"/>
        <v>99.948951376185818</v>
      </c>
      <c r="I1290" s="427">
        <f t="shared" si="39"/>
        <v>2.3999999999996362</v>
      </c>
    </row>
    <row r="1291" spans="1:9" ht="22.5" x14ac:dyDescent="0.2">
      <c r="A1291" s="163" t="s">
        <v>846</v>
      </c>
      <c r="B1291" s="164">
        <v>7</v>
      </c>
      <c r="C1291" s="164">
        <v>9</v>
      </c>
      <c r="D1291" s="165">
        <v>1510000000</v>
      </c>
      <c r="E1291" s="166"/>
      <c r="F1291" s="167">
        <v>825.5</v>
      </c>
      <c r="G1291" s="167">
        <v>825.5</v>
      </c>
      <c r="H1291" s="157">
        <f t="shared" si="38"/>
        <v>100</v>
      </c>
      <c r="I1291" s="427">
        <f t="shared" si="39"/>
        <v>0</v>
      </c>
    </row>
    <row r="1292" spans="1:9" ht="33.75" x14ac:dyDescent="0.2">
      <c r="A1292" s="163" t="s">
        <v>847</v>
      </c>
      <c r="B1292" s="164">
        <v>7</v>
      </c>
      <c r="C1292" s="164">
        <v>9</v>
      </c>
      <c r="D1292" s="165">
        <v>1510100000</v>
      </c>
      <c r="E1292" s="166"/>
      <c r="F1292" s="167">
        <v>825.5</v>
      </c>
      <c r="G1292" s="167">
        <v>825.5</v>
      </c>
      <c r="H1292" s="157">
        <f t="shared" si="38"/>
        <v>100</v>
      </c>
      <c r="I1292" s="427">
        <f t="shared" si="39"/>
        <v>0</v>
      </c>
    </row>
    <row r="1293" spans="1:9" x14ac:dyDescent="0.2">
      <c r="A1293" s="163" t="s">
        <v>848</v>
      </c>
      <c r="B1293" s="164">
        <v>7</v>
      </c>
      <c r="C1293" s="164">
        <v>9</v>
      </c>
      <c r="D1293" s="165">
        <v>1510101280</v>
      </c>
      <c r="E1293" s="166"/>
      <c r="F1293" s="167">
        <v>825.5</v>
      </c>
      <c r="G1293" s="167">
        <v>825.5</v>
      </c>
      <c r="H1293" s="157">
        <f t="shared" si="38"/>
        <v>100</v>
      </c>
      <c r="I1293" s="427">
        <f t="shared" si="39"/>
        <v>0</v>
      </c>
    </row>
    <row r="1294" spans="1:9" ht="22.5" x14ac:dyDescent="0.2">
      <c r="A1294" s="163" t="s">
        <v>507</v>
      </c>
      <c r="B1294" s="164">
        <v>7</v>
      </c>
      <c r="C1294" s="164">
        <v>9</v>
      </c>
      <c r="D1294" s="165">
        <v>1510101280</v>
      </c>
      <c r="E1294" s="166">
        <v>600</v>
      </c>
      <c r="F1294" s="167">
        <v>825.5</v>
      </c>
      <c r="G1294" s="167">
        <v>825.5</v>
      </c>
      <c r="H1294" s="157">
        <f t="shared" si="38"/>
        <v>100</v>
      </c>
      <c r="I1294" s="427">
        <f t="shared" si="39"/>
        <v>0</v>
      </c>
    </row>
    <row r="1295" spans="1:9" x14ac:dyDescent="0.2">
      <c r="A1295" s="163" t="s">
        <v>849</v>
      </c>
      <c r="B1295" s="164">
        <v>7</v>
      </c>
      <c r="C1295" s="164">
        <v>9</v>
      </c>
      <c r="D1295" s="165">
        <v>1520000000</v>
      </c>
      <c r="E1295" s="166"/>
      <c r="F1295" s="167">
        <v>3875.9</v>
      </c>
      <c r="G1295" s="167">
        <v>3873.5</v>
      </c>
      <c r="H1295" s="157">
        <f t="shared" ref="H1295:H1358" si="40">+G1295/F1295*100</f>
        <v>99.938078897804388</v>
      </c>
      <c r="I1295" s="427">
        <f t="shared" ref="I1295:I1358" si="41">F1295-G1295</f>
        <v>2.4000000000000909</v>
      </c>
    </row>
    <row r="1296" spans="1:9" ht="22.5" x14ac:dyDescent="0.2">
      <c r="A1296" s="163" t="s">
        <v>850</v>
      </c>
      <c r="B1296" s="164">
        <v>7</v>
      </c>
      <c r="C1296" s="164">
        <v>9</v>
      </c>
      <c r="D1296" s="165">
        <v>1520100000</v>
      </c>
      <c r="E1296" s="166"/>
      <c r="F1296" s="167">
        <v>3875.9</v>
      </c>
      <c r="G1296" s="167">
        <v>3873.5</v>
      </c>
      <c r="H1296" s="157">
        <f t="shared" si="40"/>
        <v>99.938078897804388</v>
      </c>
      <c r="I1296" s="427">
        <f t="shared" si="41"/>
        <v>2.4000000000000909</v>
      </c>
    </row>
    <row r="1297" spans="1:9" ht="22.5" x14ac:dyDescent="0.2">
      <c r="A1297" s="163" t="s">
        <v>1644</v>
      </c>
      <c r="B1297" s="164">
        <v>7</v>
      </c>
      <c r="C1297" s="164">
        <v>9</v>
      </c>
      <c r="D1297" s="165">
        <v>1520142292</v>
      </c>
      <c r="E1297" s="166"/>
      <c r="F1297" s="167">
        <v>3875.9</v>
      </c>
      <c r="G1297" s="167">
        <v>3873.5</v>
      </c>
      <c r="H1297" s="157">
        <f t="shared" si="40"/>
        <v>99.938078897804388</v>
      </c>
      <c r="I1297" s="427">
        <f t="shared" si="41"/>
        <v>2.4000000000000909</v>
      </c>
    </row>
    <row r="1298" spans="1:9" ht="22.5" x14ac:dyDescent="0.2">
      <c r="A1298" s="163" t="s">
        <v>507</v>
      </c>
      <c r="B1298" s="164">
        <v>7</v>
      </c>
      <c r="C1298" s="164">
        <v>9</v>
      </c>
      <c r="D1298" s="165">
        <v>1520142292</v>
      </c>
      <c r="E1298" s="166">
        <v>600</v>
      </c>
      <c r="F1298" s="167">
        <v>3875.9</v>
      </c>
      <c r="G1298" s="167">
        <v>3873.5</v>
      </c>
      <c r="H1298" s="157">
        <f t="shared" si="40"/>
        <v>99.938078897804388</v>
      </c>
      <c r="I1298" s="427">
        <f t="shared" si="41"/>
        <v>2.4000000000000909</v>
      </c>
    </row>
    <row r="1299" spans="1:9" ht="22.5" x14ac:dyDescent="0.2">
      <c r="A1299" s="163" t="s">
        <v>1285</v>
      </c>
      <c r="B1299" s="164">
        <v>7</v>
      </c>
      <c r="C1299" s="164">
        <v>9</v>
      </c>
      <c r="D1299" s="165">
        <v>2300000000</v>
      </c>
      <c r="E1299" s="166"/>
      <c r="F1299" s="167">
        <v>3573.4</v>
      </c>
      <c r="G1299" s="167">
        <v>3572.3</v>
      </c>
      <c r="H1299" s="157">
        <f t="shared" si="40"/>
        <v>99.969216992220296</v>
      </c>
      <c r="I1299" s="427">
        <f t="shared" si="41"/>
        <v>1.0999999999999091</v>
      </c>
    </row>
    <row r="1300" spans="1:9" ht="22.5" x14ac:dyDescent="0.2">
      <c r="A1300" s="163" t="s">
        <v>851</v>
      </c>
      <c r="B1300" s="164">
        <v>7</v>
      </c>
      <c r="C1300" s="164">
        <v>9</v>
      </c>
      <c r="D1300" s="165">
        <v>2300200000</v>
      </c>
      <c r="E1300" s="166"/>
      <c r="F1300" s="167">
        <v>2222.5</v>
      </c>
      <c r="G1300" s="167">
        <v>2222.5</v>
      </c>
      <c r="H1300" s="157">
        <f t="shared" si="40"/>
        <v>100</v>
      </c>
      <c r="I1300" s="427">
        <f t="shared" si="41"/>
        <v>0</v>
      </c>
    </row>
    <row r="1301" spans="1:9" x14ac:dyDescent="0.2">
      <c r="A1301" s="163" t="s">
        <v>852</v>
      </c>
      <c r="B1301" s="164">
        <v>7</v>
      </c>
      <c r="C1301" s="164">
        <v>9</v>
      </c>
      <c r="D1301" s="165">
        <v>2300242320</v>
      </c>
      <c r="E1301" s="166"/>
      <c r="F1301" s="167">
        <v>2222.5</v>
      </c>
      <c r="G1301" s="167">
        <v>2222.5</v>
      </c>
      <c r="H1301" s="157">
        <f t="shared" si="40"/>
        <v>100</v>
      </c>
      <c r="I1301" s="427">
        <f t="shared" si="41"/>
        <v>0</v>
      </c>
    </row>
    <row r="1302" spans="1:9" ht="22.5" x14ac:dyDescent="0.2">
      <c r="A1302" s="163" t="s">
        <v>507</v>
      </c>
      <c r="B1302" s="164">
        <v>7</v>
      </c>
      <c r="C1302" s="164">
        <v>9</v>
      </c>
      <c r="D1302" s="165">
        <v>2300242320</v>
      </c>
      <c r="E1302" s="166">
        <v>600</v>
      </c>
      <c r="F1302" s="167">
        <v>2222.5</v>
      </c>
      <c r="G1302" s="167">
        <v>2222.5</v>
      </c>
      <c r="H1302" s="157">
        <f t="shared" si="40"/>
        <v>100</v>
      </c>
      <c r="I1302" s="427">
        <f t="shared" si="41"/>
        <v>0</v>
      </c>
    </row>
    <row r="1303" spans="1:9" ht="22.5" x14ac:dyDescent="0.2">
      <c r="A1303" s="163" t="s">
        <v>853</v>
      </c>
      <c r="B1303" s="164">
        <v>7</v>
      </c>
      <c r="C1303" s="164">
        <v>9</v>
      </c>
      <c r="D1303" s="165">
        <v>2300300000</v>
      </c>
      <c r="E1303" s="166"/>
      <c r="F1303" s="167">
        <v>1350</v>
      </c>
      <c r="G1303" s="167">
        <v>1349.8</v>
      </c>
      <c r="H1303" s="157">
        <f t="shared" si="40"/>
        <v>99.985185185185173</v>
      </c>
      <c r="I1303" s="427">
        <f t="shared" si="41"/>
        <v>0.20000000000004547</v>
      </c>
    </row>
    <row r="1304" spans="1:9" x14ac:dyDescent="0.2">
      <c r="A1304" s="163" t="s">
        <v>854</v>
      </c>
      <c r="B1304" s="164">
        <v>7</v>
      </c>
      <c r="C1304" s="164">
        <v>9</v>
      </c>
      <c r="D1304" s="165">
        <v>2300342330</v>
      </c>
      <c r="E1304" s="166"/>
      <c r="F1304" s="167">
        <v>1350</v>
      </c>
      <c r="G1304" s="167">
        <v>1349.8</v>
      </c>
      <c r="H1304" s="157">
        <f t="shared" si="40"/>
        <v>99.985185185185173</v>
      </c>
      <c r="I1304" s="427">
        <f t="shared" si="41"/>
        <v>0.20000000000004547</v>
      </c>
    </row>
    <row r="1305" spans="1:9" ht="22.5" x14ac:dyDescent="0.2">
      <c r="A1305" s="163" t="s">
        <v>507</v>
      </c>
      <c r="B1305" s="164">
        <v>7</v>
      </c>
      <c r="C1305" s="164">
        <v>9</v>
      </c>
      <c r="D1305" s="165">
        <v>2300342330</v>
      </c>
      <c r="E1305" s="166">
        <v>600</v>
      </c>
      <c r="F1305" s="167">
        <v>1350</v>
      </c>
      <c r="G1305" s="167">
        <v>1349.8</v>
      </c>
      <c r="H1305" s="157">
        <f t="shared" si="40"/>
        <v>99.985185185185173</v>
      </c>
      <c r="I1305" s="427">
        <f t="shared" si="41"/>
        <v>0.20000000000004547</v>
      </c>
    </row>
    <row r="1306" spans="1:9" x14ac:dyDescent="0.2">
      <c r="A1306" s="163" t="s">
        <v>1618</v>
      </c>
      <c r="B1306" s="164">
        <v>7</v>
      </c>
      <c r="C1306" s="164">
        <v>9</v>
      </c>
      <c r="D1306" s="165" t="s">
        <v>1645</v>
      </c>
      <c r="E1306" s="166"/>
      <c r="F1306" s="167">
        <v>0.9</v>
      </c>
      <c r="G1306" s="167">
        <v>0</v>
      </c>
      <c r="H1306" s="157">
        <f t="shared" si="40"/>
        <v>0</v>
      </c>
      <c r="I1306" s="427">
        <f t="shared" si="41"/>
        <v>0.9</v>
      </c>
    </row>
    <row r="1307" spans="1:9" ht="33.75" x14ac:dyDescent="0.2">
      <c r="A1307" s="163" t="s">
        <v>1639</v>
      </c>
      <c r="B1307" s="164">
        <v>7</v>
      </c>
      <c r="C1307" s="164">
        <v>9</v>
      </c>
      <c r="D1307" s="165" t="s">
        <v>1646</v>
      </c>
      <c r="E1307" s="166"/>
      <c r="F1307" s="167">
        <v>0.9</v>
      </c>
      <c r="G1307" s="167">
        <v>0</v>
      </c>
      <c r="H1307" s="157">
        <f t="shared" si="40"/>
        <v>0</v>
      </c>
      <c r="I1307" s="427">
        <f t="shared" si="41"/>
        <v>0.9</v>
      </c>
    </row>
    <row r="1308" spans="1:9" x14ac:dyDescent="0.2">
      <c r="A1308" s="163" t="s">
        <v>490</v>
      </c>
      <c r="B1308" s="164">
        <v>7</v>
      </c>
      <c r="C1308" s="164">
        <v>9</v>
      </c>
      <c r="D1308" s="165" t="s">
        <v>1646</v>
      </c>
      <c r="E1308" s="166">
        <v>200</v>
      </c>
      <c r="F1308" s="167">
        <v>0.9</v>
      </c>
      <c r="G1308" s="167">
        <v>0</v>
      </c>
      <c r="H1308" s="157">
        <f t="shared" si="40"/>
        <v>0</v>
      </c>
      <c r="I1308" s="427">
        <f t="shared" si="41"/>
        <v>0.9</v>
      </c>
    </row>
    <row r="1309" spans="1:9" ht="22.5" x14ac:dyDescent="0.2">
      <c r="A1309" s="163" t="s">
        <v>1286</v>
      </c>
      <c r="B1309" s="164">
        <v>7</v>
      </c>
      <c r="C1309" s="164">
        <v>9</v>
      </c>
      <c r="D1309" s="165">
        <v>2500000000</v>
      </c>
      <c r="E1309" s="166"/>
      <c r="F1309" s="167">
        <v>2833.2</v>
      </c>
      <c r="G1309" s="167">
        <v>2752</v>
      </c>
      <c r="H1309" s="157">
        <f t="shared" si="40"/>
        <v>97.13398277566003</v>
      </c>
      <c r="I1309" s="427">
        <f t="shared" si="41"/>
        <v>81.199999999999818</v>
      </c>
    </row>
    <row r="1310" spans="1:9" ht="22.5" x14ac:dyDescent="0.2">
      <c r="A1310" s="163" t="s">
        <v>855</v>
      </c>
      <c r="B1310" s="164">
        <v>7</v>
      </c>
      <c r="C1310" s="164">
        <v>9</v>
      </c>
      <c r="D1310" s="165">
        <v>2500400000</v>
      </c>
      <c r="E1310" s="166"/>
      <c r="F1310" s="167">
        <v>2833.2</v>
      </c>
      <c r="G1310" s="167">
        <v>2752</v>
      </c>
      <c r="H1310" s="157">
        <f t="shared" si="40"/>
        <v>97.13398277566003</v>
      </c>
      <c r="I1310" s="427">
        <f t="shared" si="41"/>
        <v>81.199999999999818</v>
      </c>
    </row>
    <row r="1311" spans="1:9" ht="22.5" x14ac:dyDescent="0.2">
      <c r="A1311" s="163" t="s">
        <v>856</v>
      </c>
      <c r="B1311" s="164">
        <v>7</v>
      </c>
      <c r="C1311" s="164">
        <v>9</v>
      </c>
      <c r="D1311" s="165">
        <v>2500442730</v>
      </c>
      <c r="E1311" s="166"/>
      <c r="F1311" s="167">
        <v>2833.2</v>
      </c>
      <c r="G1311" s="167">
        <v>2752</v>
      </c>
      <c r="H1311" s="157">
        <f t="shared" si="40"/>
        <v>97.13398277566003</v>
      </c>
      <c r="I1311" s="427">
        <f t="shared" si="41"/>
        <v>81.199999999999818</v>
      </c>
    </row>
    <row r="1312" spans="1:9" ht="22.5" x14ac:dyDescent="0.2">
      <c r="A1312" s="163" t="s">
        <v>507</v>
      </c>
      <c r="B1312" s="164">
        <v>7</v>
      </c>
      <c r="C1312" s="164">
        <v>9</v>
      </c>
      <c r="D1312" s="165">
        <v>2500442730</v>
      </c>
      <c r="E1312" s="166">
        <v>600</v>
      </c>
      <c r="F1312" s="167">
        <v>2833.2</v>
      </c>
      <c r="G1312" s="167">
        <v>2752</v>
      </c>
      <c r="H1312" s="157">
        <f t="shared" si="40"/>
        <v>97.13398277566003</v>
      </c>
      <c r="I1312" s="427">
        <f t="shared" si="41"/>
        <v>81.199999999999818</v>
      </c>
    </row>
    <row r="1313" spans="1:9" x14ac:dyDescent="0.2">
      <c r="A1313" s="163" t="s">
        <v>857</v>
      </c>
      <c r="B1313" s="164">
        <v>7</v>
      </c>
      <c r="C1313" s="164">
        <v>9</v>
      </c>
      <c r="D1313" s="165">
        <v>7200000000</v>
      </c>
      <c r="E1313" s="166"/>
      <c r="F1313" s="167">
        <v>60</v>
      </c>
      <c r="G1313" s="167">
        <v>60</v>
      </c>
      <c r="H1313" s="157">
        <f t="shared" si="40"/>
        <v>100</v>
      </c>
      <c r="I1313" s="427">
        <f t="shared" si="41"/>
        <v>0</v>
      </c>
    </row>
    <row r="1314" spans="1:9" ht="22.5" x14ac:dyDescent="0.2">
      <c r="A1314" s="163" t="s">
        <v>1152</v>
      </c>
      <c r="B1314" s="164">
        <v>7</v>
      </c>
      <c r="C1314" s="164">
        <v>9</v>
      </c>
      <c r="D1314" s="165">
        <v>7200055490</v>
      </c>
      <c r="E1314" s="166"/>
      <c r="F1314" s="167">
        <v>60</v>
      </c>
      <c r="G1314" s="167">
        <v>60</v>
      </c>
      <c r="H1314" s="157">
        <f t="shared" si="40"/>
        <v>100</v>
      </c>
      <c r="I1314" s="427">
        <f t="shared" si="41"/>
        <v>0</v>
      </c>
    </row>
    <row r="1315" spans="1:9" ht="22.5" x14ac:dyDescent="0.2">
      <c r="A1315" s="163" t="s">
        <v>507</v>
      </c>
      <c r="B1315" s="164">
        <v>7</v>
      </c>
      <c r="C1315" s="164">
        <v>9</v>
      </c>
      <c r="D1315" s="165">
        <v>7200055490</v>
      </c>
      <c r="E1315" s="166">
        <v>600</v>
      </c>
      <c r="F1315" s="167">
        <v>60</v>
      </c>
      <c r="G1315" s="167">
        <v>60</v>
      </c>
      <c r="H1315" s="157">
        <f t="shared" si="40"/>
        <v>100</v>
      </c>
      <c r="I1315" s="427">
        <f t="shared" si="41"/>
        <v>0</v>
      </c>
    </row>
    <row r="1316" spans="1:9" x14ac:dyDescent="0.2">
      <c r="A1316" s="163" t="s">
        <v>857</v>
      </c>
      <c r="B1316" s="164">
        <v>7</v>
      </c>
      <c r="C1316" s="164">
        <v>9</v>
      </c>
      <c r="D1316" s="165">
        <v>8700000000</v>
      </c>
      <c r="E1316" s="166"/>
      <c r="F1316" s="167">
        <v>8278.6</v>
      </c>
      <c r="G1316" s="167">
        <v>8063.2</v>
      </c>
      <c r="H1316" s="157">
        <f t="shared" si="40"/>
        <v>97.398110791679755</v>
      </c>
      <c r="I1316" s="427">
        <f t="shared" si="41"/>
        <v>215.40000000000055</v>
      </c>
    </row>
    <row r="1317" spans="1:9" x14ac:dyDescent="0.2">
      <c r="A1317" s="163" t="s">
        <v>858</v>
      </c>
      <c r="B1317" s="164">
        <v>7</v>
      </c>
      <c r="C1317" s="164">
        <v>9</v>
      </c>
      <c r="D1317" s="165">
        <v>8700007800</v>
      </c>
      <c r="E1317" s="166"/>
      <c r="F1317" s="167">
        <v>3077.6</v>
      </c>
      <c r="G1317" s="167">
        <v>2910.5</v>
      </c>
      <c r="H1317" s="157">
        <f t="shared" si="40"/>
        <v>94.570444502209511</v>
      </c>
      <c r="I1317" s="427">
        <f t="shared" si="41"/>
        <v>167.09999999999991</v>
      </c>
    </row>
    <row r="1318" spans="1:9" ht="33.75" x14ac:dyDescent="0.2">
      <c r="A1318" s="163" t="s">
        <v>486</v>
      </c>
      <c r="B1318" s="164">
        <v>7</v>
      </c>
      <c r="C1318" s="164">
        <v>9</v>
      </c>
      <c r="D1318" s="165">
        <v>8700007800</v>
      </c>
      <c r="E1318" s="166">
        <v>100</v>
      </c>
      <c r="F1318" s="167">
        <v>20.5</v>
      </c>
      <c r="G1318" s="167">
        <v>20.5</v>
      </c>
      <c r="H1318" s="157">
        <f t="shared" si="40"/>
        <v>100</v>
      </c>
      <c r="I1318" s="427">
        <f t="shared" si="41"/>
        <v>0</v>
      </c>
    </row>
    <row r="1319" spans="1:9" x14ac:dyDescent="0.2">
      <c r="A1319" s="163" t="s">
        <v>490</v>
      </c>
      <c r="B1319" s="164">
        <v>7</v>
      </c>
      <c r="C1319" s="164">
        <v>9</v>
      </c>
      <c r="D1319" s="165">
        <v>8700007800</v>
      </c>
      <c r="E1319" s="166">
        <v>200</v>
      </c>
      <c r="F1319" s="167">
        <v>1117.7</v>
      </c>
      <c r="G1319" s="167">
        <v>1066.5999999999999</v>
      </c>
      <c r="H1319" s="157">
        <f t="shared" si="40"/>
        <v>95.428111299991031</v>
      </c>
      <c r="I1319" s="427">
        <f t="shared" si="41"/>
        <v>51.100000000000136</v>
      </c>
    </row>
    <row r="1320" spans="1:9" x14ac:dyDescent="0.2">
      <c r="A1320" s="163" t="s">
        <v>501</v>
      </c>
      <c r="B1320" s="164">
        <v>7</v>
      </c>
      <c r="C1320" s="164">
        <v>9</v>
      </c>
      <c r="D1320" s="165">
        <v>8700007800</v>
      </c>
      <c r="E1320" s="166">
        <v>300</v>
      </c>
      <c r="F1320" s="167">
        <v>1279.8</v>
      </c>
      <c r="G1320" s="167">
        <v>1258.8</v>
      </c>
      <c r="H1320" s="157">
        <f t="shared" si="40"/>
        <v>98.359118612283169</v>
      </c>
      <c r="I1320" s="427">
        <f t="shared" si="41"/>
        <v>21</v>
      </c>
    </row>
    <row r="1321" spans="1:9" ht="22.5" x14ac:dyDescent="0.2">
      <c r="A1321" s="163" t="s">
        <v>507</v>
      </c>
      <c r="B1321" s="164">
        <v>7</v>
      </c>
      <c r="C1321" s="164">
        <v>9</v>
      </c>
      <c r="D1321" s="165">
        <v>8700007800</v>
      </c>
      <c r="E1321" s="166">
        <v>600</v>
      </c>
      <c r="F1321" s="167">
        <v>300</v>
      </c>
      <c r="G1321" s="167">
        <v>300</v>
      </c>
      <c r="H1321" s="157">
        <f t="shared" si="40"/>
        <v>100</v>
      </c>
      <c r="I1321" s="427">
        <f t="shared" si="41"/>
        <v>0</v>
      </c>
    </row>
    <row r="1322" spans="1:9" x14ac:dyDescent="0.2">
      <c r="A1322" s="163" t="s">
        <v>494</v>
      </c>
      <c r="B1322" s="164">
        <v>7</v>
      </c>
      <c r="C1322" s="164">
        <v>9</v>
      </c>
      <c r="D1322" s="165">
        <v>8700007800</v>
      </c>
      <c r="E1322" s="166">
        <v>800</v>
      </c>
      <c r="F1322" s="167">
        <v>359.6</v>
      </c>
      <c r="G1322" s="167">
        <v>264.60000000000002</v>
      </c>
      <c r="H1322" s="157">
        <f t="shared" si="40"/>
        <v>73.581757508342605</v>
      </c>
      <c r="I1322" s="427">
        <f t="shared" si="41"/>
        <v>95</v>
      </c>
    </row>
    <row r="1323" spans="1:9" x14ac:dyDescent="0.2">
      <c r="A1323" s="163" t="s">
        <v>859</v>
      </c>
      <c r="B1323" s="164">
        <v>7</v>
      </c>
      <c r="C1323" s="164">
        <v>9</v>
      </c>
      <c r="D1323" s="165">
        <v>8700046610</v>
      </c>
      <c r="E1323" s="166"/>
      <c r="F1323" s="167">
        <v>5201</v>
      </c>
      <c r="G1323" s="167">
        <v>5152.7</v>
      </c>
      <c r="H1323" s="157">
        <f t="shared" si="40"/>
        <v>99.07133243606998</v>
      </c>
      <c r="I1323" s="427">
        <f t="shared" si="41"/>
        <v>48.300000000000182</v>
      </c>
    </row>
    <row r="1324" spans="1:9" ht="22.5" x14ac:dyDescent="0.2">
      <c r="A1324" s="163" t="s">
        <v>507</v>
      </c>
      <c r="B1324" s="164">
        <v>7</v>
      </c>
      <c r="C1324" s="164">
        <v>9</v>
      </c>
      <c r="D1324" s="165">
        <v>8700046610</v>
      </c>
      <c r="E1324" s="166">
        <v>600</v>
      </c>
      <c r="F1324" s="167">
        <v>5201</v>
      </c>
      <c r="G1324" s="167">
        <v>5152.7</v>
      </c>
      <c r="H1324" s="157">
        <f t="shared" si="40"/>
        <v>99.07133243606998</v>
      </c>
      <c r="I1324" s="427">
        <f t="shared" si="41"/>
        <v>48.300000000000182</v>
      </c>
    </row>
    <row r="1325" spans="1:9" x14ac:dyDescent="0.2">
      <c r="A1325" s="163" t="s">
        <v>508</v>
      </c>
      <c r="B1325" s="164">
        <v>7</v>
      </c>
      <c r="C1325" s="164">
        <v>9</v>
      </c>
      <c r="D1325" s="165">
        <v>8800000000</v>
      </c>
      <c r="E1325" s="166"/>
      <c r="F1325" s="167">
        <v>30</v>
      </c>
      <c r="G1325" s="167">
        <v>30</v>
      </c>
      <c r="H1325" s="157">
        <f t="shared" si="40"/>
        <v>100</v>
      </c>
      <c r="I1325" s="427">
        <f t="shared" si="41"/>
        <v>0</v>
      </c>
    </row>
    <row r="1326" spans="1:9" ht="22.5" x14ac:dyDescent="0.2">
      <c r="A1326" s="163" t="s">
        <v>1152</v>
      </c>
      <c r="B1326" s="164">
        <v>7</v>
      </c>
      <c r="C1326" s="164">
        <v>9</v>
      </c>
      <c r="D1326" s="165">
        <v>8800055490</v>
      </c>
      <c r="E1326" s="166"/>
      <c r="F1326" s="167">
        <v>30</v>
      </c>
      <c r="G1326" s="167">
        <v>30</v>
      </c>
      <c r="H1326" s="157">
        <f t="shared" si="40"/>
        <v>100</v>
      </c>
      <c r="I1326" s="427">
        <f t="shared" si="41"/>
        <v>0</v>
      </c>
    </row>
    <row r="1327" spans="1:9" ht="22.5" x14ac:dyDescent="0.2">
      <c r="A1327" s="163" t="s">
        <v>507</v>
      </c>
      <c r="B1327" s="164">
        <v>7</v>
      </c>
      <c r="C1327" s="164">
        <v>9</v>
      </c>
      <c r="D1327" s="165">
        <v>8800055490</v>
      </c>
      <c r="E1327" s="166">
        <v>600</v>
      </c>
      <c r="F1327" s="167">
        <v>30</v>
      </c>
      <c r="G1327" s="167">
        <v>30</v>
      </c>
      <c r="H1327" s="157">
        <f t="shared" si="40"/>
        <v>100</v>
      </c>
      <c r="I1327" s="427">
        <f t="shared" si="41"/>
        <v>0</v>
      </c>
    </row>
    <row r="1328" spans="1:9" x14ac:dyDescent="0.2">
      <c r="A1328" s="163" t="s">
        <v>487</v>
      </c>
      <c r="B1328" s="164">
        <v>7</v>
      </c>
      <c r="C1328" s="164">
        <v>9</v>
      </c>
      <c r="D1328" s="165">
        <v>8900000000</v>
      </c>
      <c r="E1328" s="166"/>
      <c r="F1328" s="167">
        <v>43765.9</v>
      </c>
      <c r="G1328" s="167">
        <v>43352.3</v>
      </c>
      <c r="H1328" s="157">
        <f t="shared" si="40"/>
        <v>99.054972021596726</v>
      </c>
      <c r="I1328" s="427">
        <f t="shared" si="41"/>
        <v>413.59999999999854</v>
      </c>
    </row>
    <row r="1329" spans="1:9" x14ac:dyDescent="0.2">
      <c r="A1329" s="163" t="s">
        <v>487</v>
      </c>
      <c r="B1329" s="164">
        <v>7</v>
      </c>
      <c r="C1329" s="164">
        <v>9</v>
      </c>
      <c r="D1329" s="165">
        <v>8900000110</v>
      </c>
      <c r="E1329" s="166"/>
      <c r="F1329" s="167">
        <v>39700.800000000003</v>
      </c>
      <c r="G1329" s="167">
        <v>39626.699999999997</v>
      </c>
      <c r="H1329" s="157">
        <f t="shared" si="40"/>
        <v>99.813353887075309</v>
      </c>
      <c r="I1329" s="427">
        <f t="shared" si="41"/>
        <v>74.100000000005821</v>
      </c>
    </row>
    <row r="1330" spans="1:9" ht="33.75" x14ac:dyDescent="0.2">
      <c r="A1330" s="163" t="s">
        <v>486</v>
      </c>
      <c r="B1330" s="164">
        <v>7</v>
      </c>
      <c r="C1330" s="164">
        <v>9</v>
      </c>
      <c r="D1330" s="165">
        <v>8900000110</v>
      </c>
      <c r="E1330" s="166">
        <v>100</v>
      </c>
      <c r="F1330" s="167">
        <v>39700.800000000003</v>
      </c>
      <c r="G1330" s="167">
        <v>39626.699999999997</v>
      </c>
      <c r="H1330" s="157">
        <f t="shared" si="40"/>
        <v>99.813353887075309</v>
      </c>
      <c r="I1330" s="427">
        <f t="shared" si="41"/>
        <v>74.100000000005821</v>
      </c>
    </row>
    <row r="1331" spans="1:9" x14ac:dyDescent="0.2">
      <c r="A1331" s="163" t="s">
        <v>487</v>
      </c>
      <c r="B1331" s="164">
        <v>7</v>
      </c>
      <c r="C1331" s="164">
        <v>9</v>
      </c>
      <c r="D1331" s="165">
        <v>8900000190</v>
      </c>
      <c r="E1331" s="166"/>
      <c r="F1331" s="167">
        <v>2393.8000000000002</v>
      </c>
      <c r="G1331" s="167">
        <v>2189.1</v>
      </c>
      <c r="H1331" s="157">
        <f t="shared" si="40"/>
        <v>91.44874258501126</v>
      </c>
      <c r="I1331" s="427">
        <f t="shared" si="41"/>
        <v>204.70000000000027</v>
      </c>
    </row>
    <row r="1332" spans="1:9" ht="33.75" x14ac:dyDescent="0.2">
      <c r="A1332" s="163" t="s">
        <v>486</v>
      </c>
      <c r="B1332" s="164">
        <v>7</v>
      </c>
      <c r="C1332" s="164">
        <v>9</v>
      </c>
      <c r="D1332" s="165">
        <v>8900000190</v>
      </c>
      <c r="E1332" s="166">
        <v>100</v>
      </c>
      <c r="F1332" s="167">
        <v>1087.0999999999999</v>
      </c>
      <c r="G1332" s="167">
        <v>1072.3</v>
      </c>
      <c r="H1332" s="157">
        <f t="shared" si="40"/>
        <v>98.638579707478613</v>
      </c>
      <c r="I1332" s="427">
        <f t="shared" si="41"/>
        <v>14.799999999999955</v>
      </c>
    </row>
    <row r="1333" spans="1:9" x14ac:dyDescent="0.2">
      <c r="A1333" s="163" t="s">
        <v>490</v>
      </c>
      <c r="B1333" s="164">
        <v>7</v>
      </c>
      <c r="C1333" s="164">
        <v>9</v>
      </c>
      <c r="D1333" s="165">
        <v>8900000190</v>
      </c>
      <c r="E1333" s="166">
        <v>200</v>
      </c>
      <c r="F1333" s="167">
        <v>1296</v>
      </c>
      <c r="G1333" s="167">
        <v>1106.0999999999999</v>
      </c>
      <c r="H1333" s="157">
        <f t="shared" si="40"/>
        <v>85.347222222222214</v>
      </c>
      <c r="I1333" s="427">
        <f t="shared" si="41"/>
        <v>189.90000000000009</v>
      </c>
    </row>
    <row r="1334" spans="1:9" x14ac:dyDescent="0.2">
      <c r="A1334" s="163" t="s">
        <v>494</v>
      </c>
      <c r="B1334" s="164">
        <v>7</v>
      </c>
      <c r="C1334" s="164">
        <v>9</v>
      </c>
      <c r="D1334" s="165">
        <v>8900000190</v>
      </c>
      <c r="E1334" s="166">
        <v>800</v>
      </c>
      <c r="F1334" s="167">
        <v>10.7</v>
      </c>
      <c r="G1334" s="167">
        <v>10.7</v>
      </c>
      <c r="H1334" s="157">
        <f t="shared" si="40"/>
        <v>100</v>
      </c>
      <c r="I1334" s="427">
        <f t="shared" si="41"/>
        <v>0</v>
      </c>
    </row>
    <row r="1335" spans="1:9" ht="22.5" x14ac:dyDescent="0.2">
      <c r="A1335" s="163" t="s">
        <v>1451</v>
      </c>
      <c r="B1335" s="164">
        <v>7</v>
      </c>
      <c r="C1335" s="164">
        <v>9</v>
      </c>
      <c r="D1335" s="165">
        <v>8900000870</v>
      </c>
      <c r="E1335" s="166"/>
      <c r="F1335" s="167">
        <v>247.3</v>
      </c>
      <c r="G1335" s="167">
        <v>112.5</v>
      </c>
      <c r="H1335" s="157">
        <f t="shared" si="40"/>
        <v>45.491306105944197</v>
      </c>
      <c r="I1335" s="427">
        <f t="shared" si="41"/>
        <v>134.80000000000001</v>
      </c>
    </row>
    <row r="1336" spans="1:9" ht="33.75" x14ac:dyDescent="0.2">
      <c r="A1336" s="163" t="s">
        <v>486</v>
      </c>
      <c r="B1336" s="164">
        <v>7</v>
      </c>
      <c r="C1336" s="164">
        <v>9</v>
      </c>
      <c r="D1336" s="165">
        <v>8900000870</v>
      </c>
      <c r="E1336" s="166">
        <v>100</v>
      </c>
      <c r="F1336" s="167">
        <v>247.3</v>
      </c>
      <c r="G1336" s="167">
        <v>112.5</v>
      </c>
      <c r="H1336" s="157">
        <f t="shared" si="40"/>
        <v>45.491306105944197</v>
      </c>
      <c r="I1336" s="427">
        <f t="shared" si="41"/>
        <v>134.80000000000001</v>
      </c>
    </row>
    <row r="1337" spans="1:9" ht="22.5" x14ac:dyDescent="0.2">
      <c r="A1337" s="163" t="s">
        <v>1152</v>
      </c>
      <c r="B1337" s="164">
        <v>7</v>
      </c>
      <c r="C1337" s="164">
        <v>9</v>
      </c>
      <c r="D1337" s="165">
        <v>8900055490</v>
      </c>
      <c r="E1337" s="166"/>
      <c r="F1337" s="167">
        <v>1424</v>
      </c>
      <c r="G1337" s="167">
        <v>1424</v>
      </c>
      <c r="H1337" s="157">
        <f t="shared" si="40"/>
        <v>100</v>
      </c>
      <c r="I1337" s="427">
        <f t="shared" si="41"/>
        <v>0</v>
      </c>
    </row>
    <row r="1338" spans="1:9" ht="33.75" x14ac:dyDescent="0.2">
      <c r="A1338" s="163" t="s">
        <v>486</v>
      </c>
      <c r="B1338" s="164">
        <v>7</v>
      </c>
      <c r="C1338" s="164">
        <v>9</v>
      </c>
      <c r="D1338" s="165">
        <v>8900055490</v>
      </c>
      <c r="E1338" s="166">
        <v>100</v>
      </c>
      <c r="F1338" s="167">
        <v>1424</v>
      </c>
      <c r="G1338" s="167">
        <v>1424</v>
      </c>
      <c r="H1338" s="157">
        <f t="shared" si="40"/>
        <v>100</v>
      </c>
      <c r="I1338" s="427">
        <f t="shared" si="41"/>
        <v>0</v>
      </c>
    </row>
    <row r="1339" spans="1:9" x14ac:dyDescent="0.2">
      <c r="A1339" s="163" t="s">
        <v>510</v>
      </c>
      <c r="B1339" s="164">
        <v>7</v>
      </c>
      <c r="C1339" s="164">
        <v>9</v>
      </c>
      <c r="D1339" s="165">
        <v>9700000000</v>
      </c>
      <c r="E1339" s="166"/>
      <c r="F1339" s="167">
        <v>10880.9</v>
      </c>
      <c r="G1339" s="167">
        <v>10865.9</v>
      </c>
      <c r="H1339" s="157">
        <f t="shared" si="40"/>
        <v>99.862143756490724</v>
      </c>
      <c r="I1339" s="427">
        <f t="shared" si="41"/>
        <v>15</v>
      </c>
    </row>
    <row r="1340" spans="1:9" ht="22.5" x14ac:dyDescent="0.2">
      <c r="A1340" s="163" t="s">
        <v>1287</v>
      </c>
      <c r="B1340" s="164">
        <v>7</v>
      </c>
      <c r="C1340" s="164">
        <v>9</v>
      </c>
      <c r="D1340" s="165">
        <v>9700076100</v>
      </c>
      <c r="E1340" s="166"/>
      <c r="F1340" s="167">
        <v>10880.9</v>
      </c>
      <c r="G1340" s="167">
        <v>10865.9</v>
      </c>
      <c r="H1340" s="157">
        <f t="shared" si="40"/>
        <v>99.862143756490724</v>
      </c>
      <c r="I1340" s="427">
        <f t="shared" si="41"/>
        <v>15</v>
      </c>
    </row>
    <row r="1341" spans="1:9" x14ac:dyDescent="0.2">
      <c r="A1341" s="163" t="s">
        <v>499</v>
      </c>
      <c r="B1341" s="164">
        <v>7</v>
      </c>
      <c r="C1341" s="164">
        <v>9</v>
      </c>
      <c r="D1341" s="165">
        <v>9700076100</v>
      </c>
      <c r="E1341" s="166">
        <v>500</v>
      </c>
      <c r="F1341" s="167">
        <v>10880.9</v>
      </c>
      <c r="G1341" s="167">
        <v>10865.9</v>
      </c>
      <c r="H1341" s="157">
        <f t="shared" si="40"/>
        <v>99.862143756490724</v>
      </c>
      <c r="I1341" s="427">
        <f t="shared" si="41"/>
        <v>15</v>
      </c>
    </row>
    <row r="1342" spans="1:9" x14ac:dyDescent="0.2">
      <c r="A1342" s="163" t="s">
        <v>491</v>
      </c>
      <c r="B1342" s="164">
        <v>7</v>
      </c>
      <c r="C1342" s="164">
        <v>9</v>
      </c>
      <c r="D1342" s="165">
        <v>9900000000</v>
      </c>
      <c r="E1342" s="166"/>
      <c r="F1342" s="167">
        <v>5714.7</v>
      </c>
      <c r="G1342" s="167">
        <v>5714.7</v>
      </c>
      <c r="H1342" s="157">
        <f t="shared" si="40"/>
        <v>100</v>
      </c>
      <c r="I1342" s="427">
        <f t="shared" si="41"/>
        <v>0</v>
      </c>
    </row>
    <row r="1343" spans="1:9" x14ac:dyDescent="0.2">
      <c r="A1343" s="163" t="s">
        <v>1288</v>
      </c>
      <c r="B1343" s="164">
        <v>7</v>
      </c>
      <c r="C1343" s="164">
        <v>9</v>
      </c>
      <c r="D1343" s="165">
        <v>9900059900</v>
      </c>
      <c r="E1343" s="166"/>
      <c r="F1343" s="167">
        <v>5714.7</v>
      </c>
      <c r="G1343" s="167">
        <v>5714.7</v>
      </c>
      <c r="H1343" s="157">
        <f t="shared" si="40"/>
        <v>100</v>
      </c>
      <c r="I1343" s="427">
        <f t="shared" si="41"/>
        <v>0</v>
      </c>
    </row>
    <row r="1344" spans="1:9" ht="33.75" x14ac:dyDescent="0.2">
      <c r="A1344" s="163" t="s">
        <v>486</v>
      </c>
      <c r="B1344" s="164">
        <v>7</v>
      </c>
      <c r="C1344" s="164">
        <v>9</v>
      </c>
      <c r="D1344" s="165">
        <v>9900059900</v>
      </c>
      <c r="E1344" s="166">
        <v>100</v>
      </c>
      <c r="F1344" s="167">
        <v>5262.8</v>
      </c>
      <c r="G1344" s="167">
        <v>5262.8</v>
      </c>
      <c r="H1344" s="157">
        <f t="shared" si="40"/>
        <v>100</v>
      </c>
      <c r="I1344" s="427">
        <f t="shared" si="41"/>
        <v>0</v>
      </c>
    </row>
    <row r="1345" spans="1:9" x14ac:dyDescent="0.2">
      <c r="A1345" s="163" t="s">
        <v>490</v>
      </c>
      <c r="B1345" s="164">
        <v>7</v>
      </c>
      <c r="C1345" s="164">
        <v>9</v>
      </c>
      <c r="D1345" s="165">
        <v>9900059900</v>
      </c>
      <c r="E1345" s="166">
        <v>200</v>
      </c>
      <c r="F1345" s="167">
        <v>451.9</v>
      </c>
      <c r="G1345" s="167">
        <v>451.9</v>
      </c>
      <c r="H1345" s="157">
        <f t="shared" si="40"/>
        <v>100</v>
      </c>
      <c r="I1345" s="427">
        <f t="shared" si="41"/>
        <v>0</v>
      </c>
    </row>
    <row r="1346" spans="1:9" x14ac:dyDescent="0.2">
      <c r="A1346" s="158" t="s">
        <v>860</v>
      </c>
      <c r="B1346" s="159">
        <v>8</v>
      </c>
      <c r="C1346" s="159"/>
      <c r="D1346" s="160"/>
      <c r="E1346" s="161"/>
      <c r="F1346" s="162">
        <v>1153993.8999999999</v>
      </c>
      <c r="G1346" s="162">
        <v>1150695.1000000001</v>
      </c>
      <c r="H1346" s="151">
        <f t="shared" si="40"/>
        <v>99.714140603342898</v>
      </c>
      <c r="I1346" s="427">
        <f t="shared" si="41"/>
        <v>3298.7999999998137</v>
      </c>
    </row>
    <row r="1347" spans="1:9" x14ac:dyDescent="0.2">
      <c r="A1347" s="158" t="s">
        <v>861</v>
      </c>
      <c r="B1347" s="159">
        <v>8</v>
      </c>
      <c r="C1347" s="159">
        <v>1</v>
      </c>
      <c r="D1347" s="160"/>
      <c r="E1347" s="161"/>
      <c r="F1347" s="162">
        <v>1023962.5</v>
      </c>
      <c r="G1347" s="162">
        <v>1021050.1</v>
      </c>
      <c r="H1347" s="151">
        <f t="shared" si="40"/>
        <v>99.715575521564503</v>
      </c>
      <c r="I1347" s="427">
        <f t="shared" si="41"/>
        <v>2912.4000000000233</v>
      </c>
    </row>
    <row r="1348" spans="1:9" x14ac:dyDescent="0.2">
      <c r="A1348" s="163" t="s">
        <v>1622</v>
      </c>
      <c r="B1348" s="164">
        <v>8</v>
      </c>
      <c r="C1348" s="164">
        <v>1</v>
      </c>
      <c r="D1348" s="165">
        <v>800000000</v>
      </c>
      <c r="E1348" s="166"/>
      <c r="F1348" s="167">
        <v>995175</v>
      </c>
      <c r="G1348" s="167">
        <v>992312.4</v>
      </c>
      <c r="H1348" s="157">
        <f t="shared" si="40"/>
        <v>99.712352098877091</v>
      </c>
      <c r="I1348" s="427">
        <f t="shared" si="41"/>
        <v>2862.5999999999767</v>
      </c>
    </row>
    <row r="1349" spans="1:9" x14ac:dyDescent="0.2">
      <c r="A1349" s="163" t="s">
        <v>862</v>
      </c>
      <c r="B1349" s="164">
        <v>8</v>
      </c>
      <c r="C1349" s="164">
        <v>1</v>
      </c>
      <c r="D1349" s="165">
        <v>810000000</v>
      </c>
      <c r="E1349" s="166"/>
      <c r="F1349" s="167">
        <v>436320.2</v>
      </c>
      <c r="G1349" s="167">
        <v>435341.6</v>
      </c>
      <c r="H1349" s="157">
        <f t="shared" si="40"/>
        <v>99.775715174314641</v>
      </c>
      <c r="I1349" s="427">
        <f t="shared" si="41"/>
        <v>978.60000000003492</v>
      </c>
    </row>
    <row r="1350" spans="1:9" x14ac:dyDescent="0.2">
      <c r="A1350" s="163" t="s">
        <v>863</v>
      </c>
      <c r="B1350" s="164">
        <v>8</v>
      </c>
      <c r="C1350" s="164">
        <v>1</v>
      </c>
      <c r="D1350" s="165">
        <v>810100000</v>
      </c>
      <c r="E1350" s="166"/>
      <c r="F1350" s="167">
        <v>116391.7</v>
      </c>
      <c r="G1350" s="167">
        <v>116246.7</v>
      </c>
      <c r="H1350" s="157">
        <f t="shared" si="40"/>
        <v>99.875420670030593</v>
      </c>
      <c r="I1350" s="427">
        <f t="shared" si="41"/>
        <v>145</v>
      </c>
    </row>
    <row r="1351" spans="1:9" x14ac:dyDescent="0.2">
      <c r="A1351" s="163" t="s">
        <v>864</v>
      </c>
      <c r="B1351" s="164">
        <v>8</v>
      </c>
      <c r="C1351" s="164">
        <v>1</v>
      </c>
      <c r="D1351" s="165">
        <v>810144100</v>
      </c>
      <c r="E1351" s="166"/>
      <c r="F1351" s="167">
        <v>116391.7</v>
      </c>
      <c r="G1351" s="167">
        <v>116246.7</v>
      </c>
      <c r="H1351" s="157">
        <f t="shared" si="40"/>
        <v>99.875420670030593</v>
      </c>
      <c r="I1351" s="427">
        <f t="shared" si="41"/>
        <v>145</v>
      </c>
    </row>
    <row r="1352" spans="1:9" ht="22.5" x14ac:dyDescent="0.2">
      <c r="A1352" s="163" t="s">
        <v>507</v>
      </c>
      <c r="B1352" s="164">
        <v>8</v>
      </c>
      <c r="C1352" s="164">
        <v>1</v>
      </c>
      <c r="D1352" s="165">
        <v>810144100</v>
      </c>
      <c r="E1352" s="166">
        <v>600</v>
      </c>
      <c r="F1352" s="167">
        <v>116391.7</v>
      </c>
      <c r="G1352" s="167">
        <v>116246.7</v>
      </c>
      <c r="H1352" s="157">
        <f t="shared" si="40"/>
        <v>99.875420670030593</v>
      </c>
      <c r="I1352" s="427">
        <f t="shared" si="41"/>
        <v>145</v>
      </c>
    </row>
    <row r="1353" spans="1:9" x14ac:dyDescent="0.2">
      <c r="A1353" s="163" t="s">
        <v>865</v>
      </c>
      <c r="B1353" s="164">
        <v>8</v>
      </c>
      <c r="C1353" s="164">
        <v>1</v>
      </c>
      <c r="D1353" s="165">
        <v>810200000</v>
      </c>
      <c r="E1353" s="166"/>
      <c r="F1353" s="167">
        <v>93554.7</v>
      </c>
      <c r="G1353" s="167">
        <v>93041.4</v>
      </c>
      <c r="H1353" s="157">
        <f t="shared" si="40"/>
        <v>99.451337025291082</v>
      </c>
      <c r="I1353" s="427">
        <f t="shared" si="41"/>
        <v>513.30000000000291</v>
      </c>
    </row>
    <row r="1354" spans="1:9" x14ac:dyDescent="0.2">
      <c r="A1354" s="163" t="s">
        <v>866</v>
      </c>
      <c r="B1354" s="164">
        <v>8</v>
      </c>
      <c r="C1354" s="164">
        <v>1</v>
      </c>
      <c r="D1354" s="165">
        <v>810242200</v>
      </c>
      <c r="E1354" s="166"/>
      <c r="F1354" s="167">
        <v>91924</v>
      </c>
      <c r="G1354" s="167">
        <v>91410.7</v>
      </c>
      <c r="H1354" s="157">
        <f t="shared" si="40"/>
        <v>99.441603933684348</v>
      </c>
      <c r="I1354" s="427">
        <f t="shared" si="41"/>
        <v>513.30000000000291</v>
      </c>
    </row>
    <row r="1355" spans="1:9" ht="22.5" x14ac:dyDescent="0.2">
      <c r="A1355" s="163" t="s">
        <v>507</v>
      </c>
      <c r="B1355" s="164">
        <v>8</v>
      </c>
      <c r="C1355" s="164">
        <v>1</v>
      </c>
      <c r="D1355" s="165">
        <v>810242200</v>
      </c>
      <c r="E1355" s="166">
        <v>600</v>
      </c>
      <c r="F1355" s="167">
        <v>91924</v>
      </c>
      <c r="G1355" s="167">
        <v>91410.7</v>
      </c>
      <c r="H1355" s="157">
        <f t="shared" si="40"/>
        <v>99.441603933684348</v>
      </c>
      <c r="I1355" s="427">
        <f t="shared" si="41"/>
        <v>513.30000000000291</v>
      </c>
    </row>
    <row r="1356" spans="1:9" x14ac:dyDescent="0.2">
      <c r="A1356" s="163" t="s">
        <v>1289</v>
      </c>
      <c r="B1356" s="164">
        <v>8</v>
      </c>
      <c r="C1356" s="164">
        <v>1</v>
      </c>
      <c r="D1356" s="165" t="s">
        <v>1290</v>
      </c>
      <c r="E1356" s="166"/>
      <c r="F1356" s="167">
        <v>1630.7</v>
      </c>
      <c r="G1356" s="167">
        <v>1630.7</v>
      </c>
      <c r="H1356" s="157">
        <f t="shared" si="40"/>
        <v>100</v>
      </c>
      <c r="I1356" s="427">
        <f t="shared" si="41"/>
        <v>0</v>
      </c>
    </row>
    <row r="1357" spans="1:9" ht="22.5" x14ac:dyDescent="0.2">
      <c r="A1357" s="163" t="s">
        <v>507</v>
      </c>
      <c r="B1357" s="164">
        <v>8</v>
      </c>
      <c r="C1357" s="164">
        <v>1</v>
      </c>
      <c r="D1357" s="165" t="s">
        <v>1290</v>
      </c>
      <c r="E1357" s="166">
        <v>600</v>
      </c>
      <c r="F1357" s="167">
        <v>1630.7</v>
      </c>
      <c r="G1357" s="167">
        <v>1630.7</v>
      </c>
      <c r="H1357" s="157">
        <f t="shared" si="40"/>
        <v>100</v>
      </c>
      <c r="I1357" s="427">
        <f t="shared" si="41"/>
        <v>0</v>
      </c>
    </row>
    <row r="1358" spans="1:9" ht="22.5" x14ac:dyDescent="0.2">
      <c r="A1358" s="163" t="s">
        <v>867</v>
      </c>
      <c r="B1358" s="164">
        <v>8</v>
      </c>
      <c r="C1358" s="164">
        <v>1</v>
      </c>
      <c r="D1358" s="165">
        <v>810300000</v>
      </c>
      <c r="E1358" s="166"/>
      <c r="F1358" s="167">
        <v>127425.4</v>
      </c>
      <c r="G1358" s="167">
        <v>127105.2</v>
      </c>
      <c r="H1358" s="157">
        <f t="shared" si="40"/>
        <v>99.748715719158028</v>
      </c>
      <c r="I1358" s="427">
        <f t="shared" si="41"/>
        <v>320.19999999999709</v>
      </c>
    </row>
    <row r="1359" spans="1:9" x14ac:dyDescent="0.2">
      <c r="A1359" s="163" t="s">
        <v>1254</v>
      </c>
      <c r="B1359" s="164">
        <v>8</v>
      </c>
      <c r="C1359" s="164">
        <v>1</v>
      </c>
      <c r="D1359" s="165">
        <v>810300330</v>
      </c>
      <c r="E1359" s="166"/>
      <c r="F1359" s="167">
        <v>12212.1</v>
      </c>
      <c r="G1359" s="167">
        <v>12212.1</v>
      </c>
      <c r="H1359" s="157">
        <f t="shared" ref="H1359:H1422" si="42">+G1359/F1359*100</f>
        <v>100</v>
      </c>
      <c r="I1359" s="427">
        <f t="shared" ref="I1359:I1422" si="43">F1359-G1359</f>
        <v>0</v>
      </c>
    </row>
    <row r="1360" spans="1:9" x14ac:dyDescent="0.2">
      <c r="A1360" s="163" t="s">
        <v>490</v>
      </c>
      <c r="B1360" s="164">
        <v>8</v>
      </c>
      <c r="C1360" s="164">
        <v>1</v>
      </c>
      <c r="D1360" s="165">
        <v>810300330</v>
      </c>
      <c r="E1360" s="166">
        <v>200</v>
      </c>
      <c r="F1360" s="167">
        <v>12212.1</v>
      </c>
      <c r="G1360" s="167">
        <v>12212.1</v>
      </c>
      <c r="H1360" s="157">
        <f t="shared" si="42"/>
        <v>100</v>
      </c>
      <c r="I1360" s="427">
        <f t="shared" si="43"/>
        <v>0</v>
      </c>
    </row>
    <row r="1361" spans="1:9" x14ac:dyDescent="0.2">
      <c r="A1361" s="163" t="s">
        <v>866</v>
      </c>
      <c r="B1361" s="164">
        <v>8</v>
      </c>
      <c r="C1361" s="164">
        <v>1</v>
      </c>
      <c r="D1361" s="165">
        <v>810344200</v>
      </c>
      <c r="E1361" s="166"/>
      <c r="F1361" s="167">
        <v>115213.3</v>
      </c>
      <c r="G1361" s="167">
        <v>114893.1</v>
      </c>
      <c r="H1361" s="157">
        <f t="shared" si="42"/>
        <v>99.722080697280617</v>
      </c>
      <c r="I1361" s="427">
        <f t="shared" si="43"/>
        <v>320.19999999999709</v>
      </c>
    </row>
    <row r="1362" spans="1:9" ht="22.5" x14ac:dyDescent="0.2">
      <c r="A1362" s="163" t="s">
        <v>507</v>
      </c>
      <c r="B1362" s="164">
        <v>8</v>
      </c>
      <c r="C1362" s="164">
        <v>1</v>
      </c>
      <c r="D1362" s="165">
        <v>810344200</v>
      </c>
      <c r="E1362" s="166">
        <v>600</v>
      </c>
      <c r="F1362" s="167">
        <v>115213.3</v>
      </c>
      <c r="G1362" s="167">
        <v>114893.1</v>
      </c>
      <c r="H1362" s="157">
        <f t="shared" si="42"/>
        <v>99.722080697280617</v>
      </c>
      <c r="I1362" s="427">
        <f t="shared" si="43"/>
        <v>320.19999999999709</v>
      </c>
    </row>
    <row r="1363" spans="1:9" ht="22.5" x14ac:dyDescent="0.2">
      <c r="A1363" s="163" t="s">
        <v>1291</v>
      </c>
      <c r="B1363" s="164">
        <v>8</v>
      </c>
      <c r="C1363" s="164">
        <v>1</v>
      </c>
      <c r="D1363" s="165" t="s">
        <v>868</v>
      </c>
      <c r="E1363" s="166"/>
      <c r="F1363" s="167">
        <v>98140.3</v>
      </c>
      <c r="G1363" s="167">
        <v>98140.2</v>
      </c>
      <c r="H1363" s="157">
        <f t="shared" si="42"/>
        <v>99.999898105059799</v>
      </c>
      <c r="I1363" s="427">
        <f t="shared" si="43"/>
        <v>0.10000000000582077</v>
      </c>
    </row>
    <row r="1364" spans="1:9" x14ac:dyDescent="0.2">
      <c r="A1364" s="163" t="s">
        <v>1292</v>
      </c>
      <c r="B1364" s="164">
        <v>8</v>
      </c>
      <c r="C1364" s="164">
        <v>1</v>
      </c>
      <c r="D1364" s="165" t="s">
        <v>869</v>
      </c>
      <c r="E1364" s="166"/>
      <c r="F1364" s="167">
        <v>20000</v>
      </c>
      <c r="G1364" s="167">
        <v>20000</v>
      </c>
      <c r="H1364" s="157">
        <f t="shared" si="42"/>
        <v>100</v>
      </c>
      <c r="I1364" s="427">
        <f t="shared" si="43"/>
        <v>0</v>
      </c>
    </row>
    <row r="1365" spans="1:9" x14ac:dyDescent="0.2">
      <c r="A1365" s="163" t="s">
        <v>499</v>
      </c>
      <c r="B1365" s="164">
        <v>8</v>
      </c>
      <c r="C1365" s="164">
        <v>1</v>
      </c>
      <c r="D1365" s="165" t="s">
        <v>869</v>
      </c>
      <c r="E1365" s="166">
        <v>500</v>
      </c>
      <c r="F1365" s="167">
        <v>20000</v>
      </c>
      <c r="G1365" s="167">
        <v>20000</v>
      </c>
      <c r="H1365" s="157">
        <f t="shared" si="42"/>
        <v>100</v>
      </c>
      <c r="I1365" s="427">
        <f t="shared" si="43"/>
        <v>0</v>
      </c>
    </row>
    <row r="1366" spans="1:9" x14ac:dyDescent="0.2">
      <c r="A1366" s="163" t="s">
        <v>1293</v>
      </c>
      <c r="B1366" s="164">
        <v>8</v>
      </c>
      <c r="C1366" s="164">
        <v>1</v>
      </c>
      <c r="D1366" s="165" t="s">
        <v>1294</v>
      </c>
      <c r="E1366" s="166"/>
      <c r="F1366" s="167">
        <v>33325.199999999997</v>
      </c>
      <c r="G1366" s="167">
        <v>33325.1</v>
      </c>
      <c r="H1366" s="157">
        <f t="shared" si="42"/>
        <v>99.999699926782142</v>
      </c>
      <c r="I1366" s="427">
        <f t="shared" si="43"/>
        <v>9.9999999998544808E-2</v>
      </c>
    </row>
    <row r="1367" spans="1:9" x14ac:dyDescent="0.2">
      <c r="A1367" s="163" t="s">
        <v>490</v>
      </c>
      <c r="B1367" s="164">
        <v>8</v>
      </c>
      <c r="C1367" s="164">
        <v>1</v>
      </c>
      <c r="D1367" s="165" t="s">
        <v>1294</v>
      </c>
      <c r="E1367" s="166">
        <v>200</v>
      </c>
      <c r="F1367" s="167">
        <v>33325.199999999997</v>
      </c>
      <c r="G1367" s="167">
        <v>33325.1</v>
      </c>
      <c r="H1367" s="157">
        <f t="shared" si="42"/>
        <v>99.999699926782142</v>
      </c>
      <c r="I1367" s="427">
        <f t="shared" si="43"/>
        <v>9.9999999998544808E-2</v>
      </c>
    </row>
    <row r="1368" spans="1:9" x14ac:dyDescent="0.2">
      <c r="A1368" s="163" t="s">
        <v>870</v>
      </c>
      <c r="B1368" s="164">
        <v>8</v>
      </c>
      <c r="C1368" s="164">
        <v>1</v>
      </c>
      <c r="D1368" s="165" t="s">
        <v>871</v>
      </c>
      <c r="E1368" s="166"/>
      <c r="F1368" s="167">
        <v>39739.300000000003</v>
      </c>
      <c r="G1368" s="167">
        <v>39739.300000000003</v>
      </c>
      <c r="H1368" s="157">
        <f t="shared" si="42"/>
        <v>100</v>
      </c>
      <c r="I1368" s="427">
        <f t="shared" si="43"/>
        <v>0</v>
      </c>
    </row>
    <row r="1369" spans="1:9" x14ac:dyDescent="0.2">
      <c r="A1369" s="163" t="s">
        <v>490</v>
      </c>
      <c r="B1369" s="164">
        <v>8</v>
      </c>
      <c r="C1369" s="164">
        <v>1</v>
      </c>
      <c r="D1369" s="165" t="s">
        <v>871</v>
      </c>
      <c r="E1369" s="166">
        <v>200</v>
      </c>
      <c r="F1369" s="167">
        <v>15744.4</v>
      </c>
      <c r="G1369" s="167">
        <v>15744.4</v>
      </c>
      <c r="H1369" s="157">
        <f t="shared" si="42"/>
        <v>100</v>
      </c>
      <c r="I1369" s="427">
        <f t="shared" si="43"/>
        <v>0</v>
      </c>
    </row>
    <row r="1370" spans="1:9" x14ac:dyDescent="0.2">
      <c r="A1370" s="163" t="s">
        <v>651</v>
      </c>
      <c r="B1370" s="164">
        <v>8</v>
      </c>
      <c r="C1370" s="164">
        <v>1</v>
      </c>
      <c r="D1370" s="165" t="s">
        <v>871</v>
      </c>
      <c r="E1370" s="166">
        <v>400</v>
      </c>
      <c r="F1370" s="167">
        <v>23994.9</v>
      </c>
      <c r="G1370" s="167">
        <v>23994.9</v>
      </c>
      <c r="H1370" s="157">
        <f t="shared" si="42"/>
        <v>100</v>
      </c>
      <c r="I1370" s="427">
        <f t="shared" si="43"/>
        <v>0</v>
      </c>
    </row>
    <row r="1371" spans="1:9" x14ac:dyDescent="0.2">
      <c r="A1371" s="163" t="s">
        <v>1647</v>
      </c>
      <c r="B1371" s="164">
        <v>8</v>
      </c>
      <c r="C1371" s="164">
        <v>1</v>
      </c>
      <c r="D1371" s="165" t="s">
        <v>1648</v>
      </c>
      <c r="E1371" s="166"/>
      <c r="F1371" s="167">
        <v>5075.8</v>
      </c>
      <c r="G1371" s="167">
        <v>5075.8</v>
      </c>
      <c r="H1371" s="157">
        <f t="shared" si="42"/>
        <v>100</v>
      </c>
      <c r="I1371" s="427">
        <f t="shared" si="43"/>
        <v>0</v>
      </c>
    </row>
    <row r="1372" spans="1:9" x14ac:dyDescent="0.2">
      <c r="A1372" s="163" t="s">
        <v>499</v>
      </c>
      <c r="B1372" s="164">
        <v>8</v>
      </c>
      <c r="C1372" s="164">
        <v>1</v>
      </c>
      <c r="D1372" s="165" t="s">
        <v>1648</v>
      </c>
      <c r="E1372" s="166">
        <v>500</v>
      </c>
      <c r="F1372" s="167">
        <v>1229.0999999999999</v>
      </c>
      <c r="G1372" s="167">
        <v>1229.0999999999999</v>
      </c>
      <c r="H1372" s="157">
        <f t="shared" si="42"/>
        <v>100</v>
      </c>
      <c r="I1372" s="427">
        <f t="shared" si="43"/>
        <v>0</v>
      </c>
    </row>
    <row r="1373" spans="1:9" ht="22.5" x14ac:dyDescent="0.2">
      <c r="A1373" s="163" t="s">
        <v>507</v>
      </c>
      <c r="B1373" s="164">
        <v>8</v>
      </c>
      <c r="C1373" s="164">
        <v>1</v>
      </c>
      <c r="D1373" s="165" t="s">
        <v>1648</v>
      </c>
      <c r="E1373" s="166">
        <v>600</v>
      </c>
      <c r="F1373" s="167">
        <v>3846.7</v>
      </c>
      <c r="G1373" s="167">
        <v>3846.7</v>
      </c>
      <c r="H1373" s="157">
        <f t="shared" si="42"/>
        <v>100</v>
      </c>
      <c r="I1373" s="427">
        <f t="shared" si="43"/>
        <v>0</v>
      </c>
    </row>
    <row r="1374" spans="1:9" x14ac:dyDescent="0.2">
      <c r="A1374" s="163" t="s">
        <v>1295</v>
      </c>
      <c r="B1374" s="164">
        <v>8</v>
      </c>
      <c r="C1374" s="164">
        <v>1</v>
      </c>
      <c r="D1374" s="165" t="s">
        <v>1296</v>
      </c>
      <c r="E1374" s="166"/>
      <c r="F1374" s="167">
        <v>808.1</v>
      </c>
      <c r="G1374" s="167">
        <v>808.1</v>
      </c>
      <c r="H1374" s="157">
        <f t="shared" si="42"/>
        <v>100</v>
      </c>
      <c r="I1374" s="427">
        <f t="shared" si="43"/>
        <v>0</v>
      </c>
    </row>
    <row r="1375" spans="1:9" x14ac:dyDescent="0.2">
      <c r="A1375" s="163" t="s">
        <v>870</v>
      </c>
      <c r="B1375" s="164">
        <v>8</v>
      </c>
      <c r="C1375" s="164">
        <v>1</v>
      </c>
      <c r="D1375" s="165" t="s">
        <v>1297</v>
      </c>
      <c r="E1375" s="166"/>
      <c r="F1375" s="167">
        <v>808.1</v>
      </c>
      <c r="G1375" s="167">
        <v>808.1</v>
      </c>
      <c r="H1375" s="157">
        <f t="shared" si="42"/>
        <v>100</v>
      </c>
      <c r="I1375" s="427">
        <f t="shared" si="43"/>
        <v>0</v>
      </c>
    </row>
    <row r="1376" spans="1:9" x14ac:dyDescent="0.2">
      <c r="A1376" s="163" t="s">
        <v>499</v>
      </c>
      <c r="B1376" s="164">
        <v>8</v>
      </c>
      <c r="C1376" s="164">
        <v>1</v>
      </c>
      <c r="D1376" s="165" t="s">
        <v>1297</v>
      </c>
      <c r="E1376" s="166">
        <v>500</v>
      </c>
      <c r="F1376" s="167">
        <v>808.1</v>
      </c>
      <c r="G1376" s="167">
        <v>808.1</v>
      </c>
      <c r="H1376" s="157">
        <f t="shared" si="42"/>
        <v>100</v>
      </c>
      <c r="I1376" s="427">
        <f t="shared" si="43"/>
        <v>0</v>
      </c>
    </row>
    <row r="1377" spans="1:9" x14ac:dyDescent="0.2">
      <c r="A1377" s="163" t="s">
        <v>797</v>
      </c>
      <c r="B1377" s="164">
        <v>8</v>
      </c>
      <c r="C1377" s="164">
        <v>1</v>
      </c>
      <c r="D1377" s="165">
        <v>820000000</v>
      </c>
      <c r="E1377" s="166"/>
      <c r="F1377" s="167">
        <v>351632.5</v>
      </c>
      <c r="G1377" s="167">
        <v>349812.6</v>
      </c>
      <c r="H1377" s="157">
        <f t="shared" si="42"/>
        <v>99.482442606983142</v>
      </c>
      <c r="I1377" s="427">
        <f t="shared" si="43"/>
        <v>1819.9000000000233</v>
      </c>
    </row>
    <row r="1378" spans="1:9" ht="22.5" x14ac:dyDescent="0.2">
      <c r="A1378" s="163" t="s">
        <v>872</v>
      </c>
      <c r="B1378" s="164">
        <v>8</v>
      </c>
      <c r="C1378" s="164">
        <v>1</v>
      </c>
      <c r="D1378" s="165">
        <v>820100000</v>
      </c>
      <c r="E1378" s="166"/>
      <c r="F1378" s="167">
        <v>351632.5</v>
      </c>
      <c r="G1378" s="167">
        <v>349812.6</v>
      </c>
      <c r="H1378" s="157">
        <f t="shared" si="42"/>
        <v>99.482442606983142</v>
      </c>
      <c r="I1378" s="427">
        <f t="shared" si="43"/>
        <v>1819.9000000000233</v>
      </c>
    </row>
    <row r="1379" spans="1:9" x14ac:dyDescent="0.2">
      <c r="A1379" s="163" t="s">
        <v>873</v>
      </c>
      <c r="B1379" s="164">
        <v>8</v>
      </c>
      <c r="C1379" s="164">
        <v>1</v>
      </c>
      <c r="D1379" s="165">
        <v>820144300</v>
      </c>
      <c r="E1379" s="166"/>
      <c r="F1379" s="167">
        <v>345371.4</v>
      </c>
      <c r="G1379" s="167">
        <v>343551.5</v>
      </c>
      <c r="H1379" s="157">
        <f t="shared" si="42"/>
        <v>99.4730600159712</v>
      </c>
      <c r="I1379" s="427">
        <f t="shared" si="43"/>
        <v>1819.9000000000233</v>
      </c>
    </row>
    <row r="1380" spans="1:9" ht="22.5" x14ac:dyDescent="0.2">
      <c r="A1380" s="163" t="s">
        <v>507</v>
      </c>
      <c r="B1380" s="164">
        <v>8</v>
      </c>
      <c r="C1380" s="164">
        <v>1</v>
      </c>
      <c r="D1380" s="165">
        <v>820144300</v>
      </c>
      <c r="E1380" s="166">
        <v>600</v>
      </c>
      <c r="F1380" s="167">
        <v>345371.4</v>
      </c>
      <c r="G1380" s="167">
        <v>343551.5</v>
      </c>
      <c r="H1380" s="157">
        <f t="shared" si="42"/>
        <v>99.4730600159712</v>
      </c>
      <c r="I1380" s="427">
        <f t="shared" si="43"/>
        <v>1819.9000000000233</v>
      </c>
    </row>
    <row r="1381" spans="1:9" x14ac:dyDescent="0.2">
      <c r="A1381" s="163" t="s">
        <v>874</v>
      </c>
      <c r="B1381" s="164">
        <v>8</v>
      </c>
      <c r="C1381" s="164">
        <v>1</v>
      </c>
      <c r="D1381" s="165" t="s">
        <v>875</v>
      </c>
      <c r="E1381" s="166"/>
      <c r="F1381" s="167">
        <v>6261.1</v>
      </c>
      <c r="G1381" s="167">
        <v>6261.1</v>
      </c>
      <c r="H1381" s="157">
        <f t="shared" si="42"/>
        <v>100</v>
      </c>
      <c r="I1381" s="427">
        <f t="shared" si="43"/>
        <v>0</v>
      </c>
    </row>
    <row r="1382" spans="1:9" ht="22.5" x14ac:dyDescent="0.2">
      <c r="A1382" s="163" t="s">
        <v>507</v>
      </c>
      <c r="B1382" s="164">
        <v>8</v>
      </c>
      <c r="C1382" s="164">
        <v>1</v>
      </c>
      <c r="D1382" s="165" t="s">
        <v>875</v>
      </c>
      <c r="E1382" s="166">
        <v>600</v>
      </c>
      <c r="F1382" s="167">
        <v>6261.1</v>
      </c>
      <c r="G1382" s="167">
        <v>6261.1</v>
      </c>
      <c r="H1382" s="157">
        <f t="shared" si="42"/>
        <v>100</v>
      </c>
      <c r="I1382" s="427">
        <f t="shared" si="43"/>
        <v>0</v>
      </c>
    </row>
    <row r="1383" spans="1:9" x14ac:dyDescent="0.2">
      <c r="A1383" s="163" t="s">
        <v>876</v>
      </c>
      <c r="B1383" s="164">
        <v>8</v>
      </c>
      <c r="C1383" s="164">
        <v>1</v>
      </c>
      <c r="D1383" s="165">
        <v>830000000</v>
      </c>
      <c r="E1383" s="166"/>
      <c r="F1383" s="167">
        <v>207222.3</v>
      </c>
      <c r="G1383" s="167">
        <v>207158.2</v>
      </c>
      <c r="H1383" s="157">
        <f t="shared" si="42"/>
        <v>99.969067035738917</v>
      </c>
      <c r="I1383" s="427">
        <f t="shared" si="43"/>
        <v>64.099999999976717</v>
      </c>
    </row>
    <row r="1384" spans="1:9" x14ac:dyDescent="0.2">
      <c r="A1384" s="163" t="s">
        <v>877</v>
      </c>
      <c r="B1384" s="164">
        <v>8</v>
      </c>
      <c r="C1384" s="164">
        <v>1</v>
      </c>
      <c r="D1384" s="165">
        <v>830100000</v>
      </c>
      <c r="E1384" s="166"/>
      <c r="F1384" s="167">
        <v>121394.2</v>
      </c>
      <c r="G1384" s="167">
        <v>121394.2</v>
      </c>
      <c r="H1384" s="157">
        <f t="shared" si="42"/>
        <v>100</v>
      </c>
      <c r="I1384" s="427">
        <f t="shared" si="43"/>
        <v>0</v>
      </c>
    </row>
    <row r="1385" spans="1:9" x14ac:dyDescent="0.2">
      <c r="A1385" s="163" t="s">
        <v>864</v>
      </c>
      <c r="B1385" s="164">
        <v>8</v>
      </c>
      <c r="C1385" s="164">
        <v>1</v>
      </c>
      <c r="D1385" s="165">
        <v>830143440</v>
      </c>
      <c r="E1385" s="166"/>
      <c r="F1385" s="167">
        <v>69326.2</v>
      </c>
      <c r="G1385" s="167">
        <v>69326.2</v>
      </c>
      <c r="H1385" s="157">
        <f t="shared" si="42"/>
        <v>100</v>
      </c>
      <c r="I1385" s="427">
        <f t="shared" si="43"/>
        <v>0</v>
      </c>
    </row>
    <row r="1386" spans="1:9" x14ac:dyDescent="0.2">
      <c r="A1386" s="163" t="s">
        <v>490</v>
      </c>
      <c r="B1386" s="164">
        <v>8</v>
      </c>
      <c r="C1386" s="164">
        <v>1</v>
      </c>
      <c r="D1386" s="165">
        <v>830143440</v>
      </c>
      <c r="E1386" s="166">
        <v>200</v>
      </c>
      <c r="F1386" s="167">
        <v>7770</v>
      </c>
      <c r="G1386" s="167">
        <v>7770</v>
      </c>
      <c r="H1386" s="157">
        <f t="shared" si="42"/>
        <v>100</v>
      </c>
      <c r="I1386" s="427">
        <f t="shared" si="43"/>
        <v>0</v>
      </c>
    </row>
    <row r="1387" spans="1:9" x14ac:dyDescent="0.2">
      <c r="A1387" s="163" t="s">
        <v>501</v>
      </c>
      <c r="B1387" s="164">
        <v>8</v>
      </c>
      <c r="C1387" s="164">
        <v>1</v>
      </c>
      <c r="D1387" s="165">
        <v>830143440</v>
      </c>
      <c r="E1387" s="166">
        <v>300</v>
      </c>
      <c r="F1387" s="167">
        <v>60</v>
      </c>
      <c r="G1387" s="167">
        <v>60</v>
      </c>
      <c r="H1387" s="157">
        <f t="shared" si="42"/>
        <v>100</v>
      </c>
      <c r="I1387" s="427">
        <f t="shared" si="43"/>
        <v>0</v>
      </c>
    </row>
    <row r="1388" spans="1:9" ht="22.5" x14ac:dyDescent="0.2">
      <c r="A1388" s="163" t="s">
        <v>507</v>
      </c>
      <c r="B1388" s="164">
        <v>8</v>
      </c>
      <c r="C1388" s="164">
        <v>1</v>
      </c>
      <c r="D1388" s="165">
        <v>830143440</v>
      </c>
      <c r="E1388" s="166">
        <v>600</v>
      </c>
      <c r="F1388" s="167">
        <v>61496.2</v>
      </c>
      <c r="G1388" s="167">
        <v>61496.2</v>
      </c>
      <c r="H1388" s="157">
        <f t="shared" si="42"/>
        <v>100</v>
      </c>
      <c r="I1388" s="427">
        <f t="shared" si="43"/>
        <v>0</v>
      </c>
    </row>
    <row r="1389" spans="1:9" x14ac:dyDescent="0.2">
      <c r="A1389" s="163" t="s">
        <v>878</v>
      </c>
      <c r="B1389" s="164">
        <v>8</v>
      </c>
      <c r="C1389" s="164">
        <v>1</v>
      </c>
      <c r="D1389" s="165">
        <v>830143450</v>
      </c>
      <c r="E1389" s="166"/>
      <c r="F1389" s="167">
        <v>26769.3</v>
      </c>
      <c r="G1389" s="167">
        <v>26769.3</v>
      </c>
      <c r="H1389" s="157">
        <f t="shared" si="42"/>
        <v>100</v>
      </c>
      <c r="I1389" s="427">
        <f t="shared" si="43"/>
        <v>0</v>
      </c>
    </row>
    <row r="1390" spans="1:9" x14ac:dyDescent="0.2">
      <c r="A1390" s="163" t="s">
        <v>490</v>
      </c>
      <c r="B1390" s="164">
        <v>8</v>
      </c>
      <c r="C1390" s="164">
        <v>1</v>
      </c>
      <c r="D1390" s="165">
        <v>830143450</v>
      </c>
      <c r="E1390" s="166">
        <v>200</v>
      </c>
      <c r="F1390" s="167">
        <v>22671.3</v>
      </c>
      <c r="G1390" s="167">
        <v>22671.3</v>
      </c>
      <c r="H1390" s="157">
        <f t="shared" si="42"/>
        <v>100</v>
      </c>
      <c r="I1390" s="427">
        <f t="shared" si="43"/>
        <v>0</v>
      </c>
    </row>
    <row r="1391" spans="1:9" ht="22.5" x14ac:dyDescent="0.2">
      <c r="A1391" s="163" t="s">
        <v>507</v>
      </c>
      <c r="B1391" s="164">
        <v>8</v>
      </c>
      <c r="C1391" s="164">
        <v>1</v>
      </c>
      <c r="D1391" s="165">
        <v>830143450</v>
      </c>
      <c r="E1391" s="166">
        <v>600</v>
      </c>
      <c r="F1391" s="167">
        <v>4098</v>
      </c>
      <c r="G1391" s="167">
        <v>4098</v>
      </c>
      <c r="H1391" s="157">
        <f t="shared" si="42"/>
        <v>100</v>
      </c>
      <c r="I1391" s="427">
        <f t="shared" si="43"/>
        <v>0</v>
      </c>
    </row>
    <row r="1392" spans="1:9" ht="22.5" x14ac:dyDescent="0.2">
      <c r="A1392" s="163" t="s">
        <v>1298</v>
      </c>
      <c r="B1392" s="164">
        <v>8</v>
      </c>
      <c r="C1392" s="164">
        <v>1</v>
      </c>
      <c r="D1392" s="165">
        <v>830175110</v>
      </c>
      <c r="E1392" s="166"/>
      <c r="F1392" s="167">
        <v>11967</v>
      </c>
      <c r="G1392" s="167">
        <v>11967</v>
      </c>
      <c r="H1392" s="157">
        <f t="shared" si="42"/>
        <v>100</v>
      </c>
      <c r="I1392" s="427">
        <f t="shared" si="43"/>
        <v>0</v>
      </c>
    </row>
    <row r="1393" spans="1:9" x14ac:dyDescent="0.2">
      <c r="A1393" s="163" t="s">
        <v>499</v>
      </c>
      <c r="B1393" s="164">
        <v>8</v>
      </c>
      <c r="C1393" s="164">
        <v>1</v>
      </c>
      <c r="D1393" s="165">
        <v>830175110</v>
      </c>
      <c r="E1393" s="166">
        <v>500</v>
      </c>
      <c r="F1393" s="167">
        <v>11967</v>
      </c>
      <c r="G1393" s="167">
        <v>11967</v>
      </c>
      <c r="H1393" s="157">
        <f t="shared" si="42"/>
        <v>100</v>
      </c>
      <c r="I1393" s="427">
        <f t="shared" si="43"/>
        <v>0</v>
      </c>
    </row>
    <row r="1394" spans="1:9" ht="22.5" x14ac:dyDescent="0.2">
      <c r="A1394" s="163" t="s">
        <v>879</v>
      </c>
      <c r="B1394" s="164">
        <v>8</v>
      </c>
      <c r="C1394" s="164">
        <v>1</v>
      </c>
      <c r="D1394" s="165" t="s">
        <v>880</v>
      </c>
      <c r="E1394" s="166"/>
      <c r="F1394" s="167">
        <v>6986</v>
      </c>
      <c r="G1394" s="167">
        <v>6986</v>
      </c>
      <c r="H1394" s="157">
        <f t="shared" si="42"/>
        <v>100</v>
      </c>
      <c r="I1394" s="427">
        <f t="shared" si="43"/>
        <v>0</v>
      </c>
    </row>
    <row r="1395" spans="1:9" ht="22.5" x14ac:dyDescent="0.2">
      <c r="A1395" s="163" t="s">
        <v>507</v>
      </c>
      <c r="B1395" s="164">
        <v>8</v>
      </c>
      <c r="C1395" s="164">
        <v>1</v>
      </c>
      <c r="D1395" s="165" t="s">
        <v>880</v>
      </c>
      <c r="E1395" s="166">
        <v>600</v>
      </c>
      <c r="F1395" s="167">
        <v>6986</v>
      </c>
      <c r="G1395" s="167">
        <v>6986</v>
      </c>
      <c r="H1395" s="157">
        <f t="shared" si="42"/>
        <v>100</v>
      </c>
      <c r="I1395" s="427">
        <f t="shared" si="43"/>
        <v>0</v>
      </c>
    </row>
    <row r="1396" spans="1:9" ht="22.5" x14ac:dyDescent="0.2">
      <c r="A1396" s="163" t="s">
        <v>881</v>
      </c>
      <c r="B1396" s="164">
        <v>8</v>
      </c>
      <c r="C1396" s="164">
        <v>1</v>
      </c>
      <c r="D1396" s="165" t="s">
        <v>882</v>
      </c>
      <c r="E1396" s="166"/>
      <c r="F1396" s="167">
        <v>6345.7</v>
      </c>
      <c r="G1396" s="167">
        <v>6345.7</v>
      </c>
      <c r="H1396" s="157">
        <f t="shared" si="42"/>
        <v>100</v>
      </c>
      <c r="I1396" s="427">
        <f t="shared" si="43"/>
        <v>0</v>
      </c>
    </row>
    <row r="1397" spans="1:9" x14ac:dyDescent="0.2">
      <c r="A1397" s="163" t="s">
        <v>490</v>
      </c>
      <c r="B1397" s="164">
        <v>8</v>
      </c>
      <c r="C1397" s="164">
        <v>1</v>
      </c>
      <c r="D1397" s="165" t="s">
        <v>882</v>
      </c>
      <c r="E1397" s="166">
        <v>200</v>
      </c>
      <c r="F1397" s="167">
        <v>6345.7</v>
      </c>
      <c r="G1397" s="167">
        <v>6345.7</v>
      </c>
      <c r="H1397" s="157">
        <f t="shared" si="42"/>
        <v>100</v>
      </c>
      <c r="I1397" s="427">
        <f t="shared" si="43"/>
        <v>0</v>
      </c>
    </row>
    <row r="1398" spans="1:9" ht="22.5" x14ac:dyDescent="0.2">
      <c r="A1398" s="163" t="s">
        <v>1291</v>
      </c>
      <c r="B1398" s="164">
        <v>8</v>
      </c>
      <c r="C1398" s="164">
        <v>1</v>
      </c>
      <c r="D1398" s="165" t="s">
        <v>883</v>
      </c>
      <c r="E1398" s="166"/>
      <c r="F1398" s="167">
        <v>81972.600000000006</v>
      </c>
      <c r="G1398" s="167">
        <v>81908.5</v>
      </c>
      <c r="H1398" s="157">
        <f t="shared" si="42"/>
        <v>99.92180313909769</v>
      </c>
      <c r="I1398" s="427">
        <f t="shared" si="43"/>
        <v>64.100000000005821</v>
      </c>
    </row>
    <row r="1399" spans="1:9" x14ac:dyDescent="0.2">
      <c r="A1399" s="163" t="s">
        <v>884</v>
      </c>
      <c r="B1399" s="164">
        <v>8</v>
      </c>
      <c r="C1399" s="164">
        <v>1</v>
      </c>
      <c r="D1399" s="165" t="s">
        <v>1649</v>
      </c>
      <c r="E1399" s="166"/>
      <c r="F1399" s="167">
        <v>100</v>
      </c>
      <c r="G1399" s="167">
        <v>100</v>
      </c>
      <c r="H1399" s="157">
        <f t="shared" si="42"/>
        <v>100</v>
      </c>
      <c r="I1399" s="427">
        <f t="shared" si="43"/>
        <v>0</v>
      </c>
    </row>
    <row r="1400" spans="1:9" ht="22.5" x14ac:dyDescent="0.2">
      <c r="A1400" s="163" t="s">
        <v>507</v>
      </c>
      <c r="B1400" s="164">
        <v>8</v>
      </c>
      <c r="C1400" s="164">
        <v>1</v>
      </c>
      <c r="D1400" s="165" t="s">
        <v>1649</v>
      </c>
      <c r="E1400" s="166">
        <v>600</v>
      </c>
      <c r="F1400" s="167">
        <v>100</v>
      </c>
      <c r="G1400" s="167">
        <v>100</v>
      </c>
      <c r="H1400" s="157">
        <f t="shared" si="42"/>
        <v>100</v>
      </c>
      <c r="I1400" s="427">
        <f t="shared" si="43"/>
        <v>0</v>
      </c>
    </row>
    <row r="1401" spans="1:9" x14ac:dyDescent="0.2">
      <c r="A1401" s="163" t="s">
        <v>1293</v>
      </c>
      <c r="B1401" s="164">
        <v>8</v>
      </c>
      <c r="C1401" s="164">
        <v>1</v>
      </c>
      <c r="D1401" s="165" t="s">
        <v>1299</v>
      </c>
      <c r="E1401" s="166"/>
      <c r="F1401" s="167">
        <v>81872.600000000006</v>
      </c>
      <c r="G1401" s="167">
        <v>81808.5</v>
      </c>
      <c r="H1401" s="157">
        <f t="shared" si="42"/>
        <v>99.921707628681631</v>
      </c>
      <c r="I1401" s="427">
        <f t="shared" si="43"/>
        <v>64.100000000005821</v>
      </c>
    </row>
    <row r="1402" spans="1:9" x14ac:dyDescent="0.2">
      <c r="A1402" s="163" t="s">
        <v>651</v>
      </c>
      <c r="B1402" s="164">
        <v>8</v>
      </c>
      <c r="C1402" s="164">
        <v>1</v>
      </c>
      <c r="D1402" s="165" t="s">
        <v>1299</v>
      </c>
      <c r="E1402" s="166">
        <v>400</v>
      </c>
      <c r="F1402" s="167">
        <v>81872.600000000006</v>
      </c>
      <c r="G1402" s="167">
        <v>81808.5</v>
      </c>
      <c r="H1402" s="157">
        <f t="shared" si="42"/>
        <v>99.921707628681631</v>
      </c>
      <c r="I1402" s="427">
        <f t="shared" si="43"/>
        <v>64.100000000005821</v>
      </c>
    </row>
    <row r="1403" spans="1:9" ht="22.5" x14ac:dyDescent="0.2">
      <c r="A1403" s="163" t="s">
        <v>1300</v>
      </c>
      <c r="B1403" s="164">
        <v>8</v>
      </c>
      <c r="C1403" s="164">
        <v>1</v>
      </c>
      <c r="D1403" s="165" t="s">
        <v>885</v>
      </c>
      <c r="E1403" s="166"/>
      <c r="F1403" s="167">
        <v>3855.5</v>
      </c>
      <c r="G1403" s="167">
        <v>3855.5</v>
      </c>
      <c r="H1403" s="157">
        <f t="shared" si="42"/>
        <v>100</v>
      </c>
      <c r="I1403" s="427">
        <f t="shared" si="43"/>
        <v>0</v>
      </c>
    </row>
    <row r="1404" spans="1:9" x14ac:dyDescent="0.2">
      <c r="A1404" s="163" t="s">
        <v>886</v>
      </c>
      <c r="B1404" s="164">
        <v>8</v>
      </c>
      <c r="C1404" s="164">
        <v>1</v>
      </c>
      <c r="D1404" s="165" t="s">
        <v>1650</v>
      </c>
      <c r="E1404" s="166"/>
      <c r="F1404" s="167">
        <v>3855.5</v>
      </c>
      <c r="G1404" s="167">
        <v>3855.5</v>
      </c>
      <c r="H1404" s="157">
        <f t="shared" si="42"/>
        <v>100</v>
      </c>
      <c r="I1404" s="427">
        <f t="shared" si="43"/>
        <v>0</v>
      </c>
    </row>
    <row r="1405" spans="1:9" ht="22.5" x14ac:dyDescent="0.2">
      <c r="A1405" s="163" t="s">
        <v>507</v>
      </c>
      <c r="B1405" s="164">
        <v>8</v>
      </c>
      <c r="C1405" s="164">
        <v>1</v>
      </c>
      <c r="D1405" s="165" t="s">
        <v>1650</v>
      </c>
      <c r="E1405" s="166">
        <v>600</v>
      </c>
      <c r="F1405" s="167">
        <v>3355.5</v>
      </c>
      <c r="G1405" s="167">
        <v>3355.5</v>
      </c>
      <c r="H1405" s="157">
        <f t="shared" si="42"/>
        <v>100</v>
      </c>
      <c r="I1405" s="427">
        <f t="shared" si="43"/>
        <v>0</v>
      </c>
    </row>
    <row r="1406" spans="1:9" x14ac:dyDescent="0.2">
      <c r="A1406" s="163" t="s">
        <v>494</v>
      </c>
      <c r="B1406" s="164">
        <v>8</v>
      </c>
      <c r="C1406" s="164">
        <v>1</v>
      </c>
      <c r="D1406" s="165" t="s">
        <v>1650</v>
      </c>
      <c r="E1406" s="166">
        <v>800</v>
      </c>
      <c r="F1406" s="167">
        <v>500</v>
      </c>
      <c r="G1406" s="167">
        <v>500</v>
      </c>
      <c r="H1406" s="157">
        <f t="shared" si="42"/>
        <v>100</v>
      </c>
      <c r="I1406" s="427">
        <f t="shared" si="43"/>
        <v>0</v>
      </c>
    </row>
    <row r="1407" spans="1:9" x14ac:dyDescent="0.2">
      <c r="A1407" s="163" t="s">
        <v>889</v>
      </c>
      <c r="B1407" s="164">
        <v>8</v>
      </c>
      <c r="C1407" s="164">
        <v>1</v>
      </c>
      <c r="D1407" s="165">
        <v>2400000000</v>
      </c>
      <c r="E1407" s="166"/>
      <c r="F1407" s="167">
        <v>500</v>
      </c>
      <c r="G1407" s="167">
        <v>500</v>
      </c>
      <c r="H1407" s="157">
        <f t="shared" si="42"/>
        <v>100</v>
      </c>
      <c r="I1407" s="427">
        <f t="shared" si="43"/>
        <v>0</v>
      </c>
    </row>
    <row r="1408" spans="1:9" ht="22.5" x14ac:dyDescent="0.2">
      <c r="A1408" s="163" t="s">
        <v>890</v>
      </c>
      <c r="B1408" s="164">
        <v>8</v>
      </c>
      <c r="C1408" s="164">
        <v>1</v>
      </c>
      <c r="D1408" s="165">
        <v>2410000000</v>
      </c>
      <c r="E1408" s="166"/>
      <c r="F1408" s="167">
        <v>500</v>
      </c>
      <c r="G1408" s="167">
        <v>500</v>
      </c>
      <c r="H1408" s="157">
        <f t="shared" si="42"/>
        <v>100</v>
      </c>
      <c r="I1408" s="427">
        <f t="shared" si="43"/>
        <v>0</v>
      </c>
    </row>
    <row r="1409" spans="1:9" ht="22.5" x14ac:dyDescent="0.2">
      <c r="A1409" s="163" t="s">
        <v>1301</v>
      </c>
      <c r="B1409" s="164">
        <v>8</v>
      </c>
      <c r="C1409" s="164">
        <v>1</v>
      </c>
      <c r="D1409" s="165">
        <v>2410100000</v>
      </c>
      <c r="E1409" s="166"/>
      <c r="F1409" s="167">
        <v>500</v>
      </c>
      <c r="G1409" s="167">
        <v>500</v>
      </c>
      <c r="H1409" s="157">
        <f t="shared" si="42"/>
        <v>100</v>
      </c>
      <c r="I1409" s="427">
        <f t="shared" si="43"/>
        <v>0</v>
      </c>
    </row>
    <row r="1410" spans="1:9" ht="22.5" x14ac:dyDescent="0.2">
      <c r="A1410" s="163" t="s">
        <v>891</v>
      </c>
      <c r="B1410" s="164">
        <v>8</v>
      </c>
      <c r="C1410" s="164">
        <v>1</v>
      </c>
      <c r="D1410" s="165">
        <v>2410142250</v>
      </c>
      <c r="E1410" s="166"/>
      <c r="F1410" s="167">
        <v>500</v>
      </c>
      <c r="G1410" s="167">
        <v>500</v>
      </c>
      <c r="H1410" s="157">
        <f t="shared" si="42"/>
        <v>100</v>
      </c>
      <c r="I1410" s="427">
        <f t="shared" si="43"/>
        <v>0</v>
      </c>
    </row>
    <row r="1411" spans="1:9" ht="22.5" x14ac:dyDescent="0.2">
      <c r="A1411" s="163" t="s">
        <v>507</v>
      </c>
      <c r="B1411" s="164">
        <v>8</v>
      </c>
      <c r="C1411" s="164">
        <v>1</v>
      </c>
      <c r="D1411" s="165">
        <v>2410142250</v>
      </c>
      <c r="E1411" s="166">
        <v>600</v>
      </c>
      <c r="F1411" s="167">
        <v>500</v>
      </c>
      <c r="G1411" s="167">
        <v>500</v>
      </c>
      <c r="H1411" s="157">
        <f t="shared" si="42"/>
        <v>100</v>
      </c>
      <c r="I1411" s="427">
        <f t="shared" si="43"/>
        <v>0</v>
      </c>
    </row>
    <row r="1412" spans="1:9" ht="22.5" x14ac:dyDescent="0.2">
      <c r="A1412" s="163" t="s">
        <v>892</v>
      </c>
      <c r="B1412" s="164">
        <v>8</v>
      </c>
      <c r="C1412" s="164">
        <v>1</v>
      </c>
      <c r="D1412" s="165">
        <v>2700000000</v>
      </c>
      <c r="E1412" s="166"/>
      <c r="F1412" s="167">
        <v>23013.9</v>
      </c>
      <c r="G1412" s="167">
        <v>22993.8</v>
      </c>
      <c r="H1412" s="157">
        <f t="shared" si="42"/>
        <v>99.912661478497768</v>
      </c>
      <c r="I1412" s="427">
        <f t="shared" si="43"/>
        <v>20.100000000002183</v>
      </c>
    </row>
    <row r="1413" spans="1:9" ht="22.5" x14ac:dyDescent="0.2">
      <c r="A1413" s="163" t="s">
        <v>893</v>
      </c>
      <c r="B1413" s="164">
        <v>8</v>
      </c>
      <c r="C1413" s="164">
        <v>1</v>
      </c>
      <c r="D1413" s="165">
        <v>2700100000</v>
      </c>
      <c r="E1413" s="166"/>
      <c r="F1413" s="167">
        <v>9859.6</v>
      </c>
      <c r="G1413" s="167">
        <v>9859.2000000000007</v>
      </c>
      <c r="H1413" s="157">
        <f t="shared" si="42"/>
        <v>99.995943040285624</v>
      </c>
      <c r="I1413" s="427">
        <f t="shared" si="43"/>
        <v>0.3999999999996362</v>
      </c>
    </row>
    <row r="1414" spans="1:9" ht="22.5" x14ac:dyDescent="0.2">
      <c r="A1414" s="163" t="s">
        <v>893</v>
      </c>
      <c r="B1414" s="164">
        <v>8</v>
      </c>
      <c r="C1414" s="164">
        <v>1</v>
      </c>
      <c r="D1414" s="165">
        <v>2700100000</v>
      </c>
      <c r="E1414" s="166"/>
      <c r="F1414" s="167">
        <v>527.6</v>
      </c>
      <c r="G1414" s="167">
        <v>527.6</v>
      </c>
      <c r="H1414" s="157">
        <f t="shared" si="42"/>
        <v>100</v>
      </c>
      <c r="I1414" s="427">
        <f t="shared" si="43"/>
        <v>0</v>
      </c>
    </row>
    <row r="1415" spans="1:9" ht="22.5" x14ac:dyDescent="0.2">
      <c r="A1415" s="163" t="s">
        <v>507</v>
      </c>
      <c r="B1415" s="164">
        <v>8</v>
      </c>
      <c r="C1415" s="164">
        <v>1</v>
      </c>
      <c r="D1415" s="165">
        <v>2700100000</v>
      </c>
      <c r="E1415" s="166">
        <v>600</v>
      </c>
      <c r="F1415" s="167">
        <v>527.6</v>
      </c>
      <c r="G1415" s="167">
        <v>527.6</v>
      </c>
      <c r="H1415" s="157">
        <f t="shared" si="42"/>
        <v>100</v>
      </c>
      <c r="I1415" s="427">
        <f t="shared" si="43"/>
        <v>0</v>
      </c>
    </row>
    <row r="1416" spans="1:9" ht="22.5" x14ac:dyDescent="0.2">
      <c r="A1416" s="163" t="s">
        <v>1302</v>
      </c>
      <c r="B1416" s="164">
        <v>8</v>
      </c>
      <c r="C1416" s="164">
        <v>1</v>
      </c>
      <c r="D1416" s="165" t="s">
        <v>894</v>
      </c>
      <c r="E1416" s="166"/>
      <c r="F1416" s="167">
        <v>9332</v>
      </c>
      <c r="G1416" s="167">
        <v>9331.6</v>
      </c>
      <c r="H1416" s="157">
        <f t="shared" si="42"/>
        <v>99.995713673381914</v>
      </c>
      <c r="I1416" s="427">
        <f t="shared" si="43"/>
        <v>0.3999999999996362</v>
      </c>
    </row>
    <row r="1417" spans="1:9" x14ac:dyDescent="0.2">
      <c r="A1417" s="163" t="s">
        <v>499</v>
      </c>
      <c r="B1417" s="164">
        <v>8</v>
      </c>
      <c r="C1417" s="164">
        <v>1</v>
      </c>
      <c r="D1417" s="165" t="s">
        <v>894</v>
      </c>
      <c r="E1417" s="166">
        <v>500</v>
      </c>
      <c r="F1417" s="167">
        <v>262.7</v>
      </c>
      <c r="G1417" s="167">
        <v>262.7</v>
      </c>
      <c r="H1417" s="157">
        <f t="shared" si="42"/>
        <v>100</v>
      </c>
      <c r="I1417" s="427">
        <f t="shared" si="43"/>
        <v>0</v>
      </c>
    </row>
    <row r="1418" spans="1:9" ht="22.5" x14ac:dyDescent="0.2">
      <c r="A1418" s="163" t="s">
        <v>507</v>
      </c>
      <c r="B1418" s="164">
        <v>8</v>
      </c>
      <c r="C1418" s="164">
        <v>1</v>
      </c>
      <c r="D1418" s="165" t="s">
        <v>894</v>
      </c>
      <c r="E1418" s="166">
        <v>600</v>
      </c>
      <c r="F1418" s="167">
        <v>9069.2999999999993</v>
      </c>
      <c r="G1418" s="167">
        <v>9068.9</v>
      </c>
      <c r="H1418" s="157">
        <f t="shared" si="42"/>
        <v>99.995589516280205</v>
      </c>
      <c r="I1418" s="427">
        <f t="shared" si="43"/>
        <v>0.3999999999996362</v>
      </c>
    </row>
    <row r="1419" spans="1:9" ht="22.5" x14ac:dyDescent="0.2">
      <c r="A1419" s="163" t="s">
        <v>895</v>
      </c>
      <c r="B1419" s="164">
        <v>8</v>
      </c>
      <c r="C1419" s="164">
        <v>1</v>
      </c>
      <c r="D1419" s="165">
        <v>2700400000</v>
      </c>
      <c r="E1419" s="166"/>
      <c r="F1419" s="167">
        <v>1842.5</v>
      </c>
      <c r="G1419" s="167">
        <v>1841.7</v>
      </c>
      <c r="H1419" s="157">
        <f t="shared" si="42"/>
        <v>99.956580732700147</v>
      </c>
      <c r="I1419" s="427">
        <f t="shared" si="43"/>
        <v>0.79999999999995453</v>
      </c>
    </row>
    <row r="1420" spans="1:9" ht="22.5" x14ac:dyDescent="0.2">
      <c r="A1420" s="163" t="s">
        <v>1651</v>
      </c>
      <c r="B1420" s="164">
        <v>8</v>
      </c>
      <c r="C1420" s="164">
        <v>1</v>
      </c>
      <c r="D1420" s="165" t="s">
        <v>896</v>
      </c>
      <c r="E1420" s="166"/>
      <c r="F1420" s="167">
        <v>1842.5</v>
      </c>
      <c r="G1420" s="167">
        <v>1841.7</v>
      </c>
      <c r="H1420" s="157">
        <f t="shared" si="42"/>
        <v>99.956580732700147</v>
      </c>
      <c r="I1420" s="427">
        <f t="shared" si="43"/>
        <v>0.79999999999995453</v>
      </c>
    </row>
    <row r="1421" spans="1:9" ht="22.5" x14ac:dyDescent="0.2">
      <c r="A1421" s="163" t="s">
        <v>507</v>
      </c>
      <c r="B1421" s="164">
        <v>8</v>
      </c>
      <c r="C1421" s="164">
        <v>1</v>
      </c>
      <c r="D1421" s="165" t="s">
        <v>896</v>
      </c>
      <c r="E1421" s="166">
        <v>600</v>
      </c>
      <c r="F1421" s="167">
        <v>1842.5</v>
      </c>
      <c r="G1421" s="167">
        <v>1841.7</v>
      </c>
      <c r="H1421" s="157">
        <f t="shared" si="42"/>
        <v>99.956580732700147</v>
      </c>
      <c r="I1421" s="427">
        <f t="shared" si="43"/>
        <v>0.79999999999995453</v>
      </c>
    </row>
    <row r="1422" spans="1:9" x14ac:dyDescent="0.2">
      <c r="A1422" s="163" t="s">
        <v>897</v>
      </c>
      <c r="B1422" s="164">
        <v>8</v>
      </c>
      <c r="C1422" s="164">
        <v>1</v>
      </c>
      <c r="D1422" s="165">
        <v>2700500000</v>
      </c>
      <c r="E1422" s="166"/>
      <c r="F1422" s="167">
        <v>11311.8</v>
      </c>
      <c r="G1422" s="167">
        <v>11292.9</v>
      </c>
      <c r="H1422" s="157">
        <f t="shared" si="42"/>
        <v>99.832917838009877</v>
      </c>
      <c r="I1422" s="427">
        <f t="shared" si="43"/>
        <v>18.899999999999636</v>
      </c>
    </row>
    <row r="1423" spans="1:9" x14ac:dyDescent="0.2">
      <c r="A1423" s="163" t="s">
        <v>898</v>
      </c>
      <c r="B1423" s="164">
        <v>8</v>
      </c>
      <c r="C1423" s="164">
        <v>1</v>
      </c>
      <c r="D1423" s="165">
        <v>2700503000</v>
      </c>
      <c r="E1423" s="166"/>
      <c r="F1423" s="167">
        <v>11311.8</v>
      </c>
      <c r="G1423" s="167">
        <v>11292.9</v>
      </c>
      <c r="H1423" s="157">
        <f t="shared" ref="H1423:H1486" si="44">+G1423/F1423*100</f>
        <v>99.832917838009877</v>
      </c>
      <c r="I1423" s="427">
        <f t="shared" ref="I1423:I1486" si="45">F1423-G1423</f>
        <v>18.899999999999636</v>
      </c>
    </row>
    <row r="1424" spans="1:9" ht="22.5" x14ac:dyDescent="0.2">
      <c r="A1424" s="163" t="s">
        <v>507</v>
      </c>
      <c r="B1424" s="164">
        <v>8</v>
      </c>
      <c r="C1424" s="164">
        <v>1</v>
      </c>
      <c r="D1424" s="165">
        <v>2700503000</v>
      </c>
      <c r="E1424" s="166">
        <v>600</v>
      </c>
      <c r="F1424" s="167">
        <v>11311.8</v>
      </c>
      <c r="G1424" s="167">
        <v>11292.9</v>
      </c>
      <c r="H1424" s="157">
        <f t="shared" si="44"/>
        <v>99.832917838009877</v>
      </c>
      <c r="I1424" s="427">
        <f t="shared" si="45"/>
        <v>18.899999999999636</v>
      </c>
    </row>
    <row r="1425" spans="1:9" x14ac:dyDescent="0.2">
      <c r="A1425" s="163" t="s">
        <v>508</v>
      </c>
      <c r="B1425" s="164">
        <v>8</v>
      </c>
      <c r="C1425" s="164">
        <v>1</v>
      </c>
      <c r="D1425" s="165">
        <v>8800000000</v>
      </c>
      <c r="E1425" s="166"/>
      <c r="F1425" s="167">
        <v>450</v>
      </c>
      <c r="G1425" s="167">
        <v>450</v>
      </c>
      <c r="H1425" s="157">
        <f t="shared" si="44"/>
        <v>100</v>
      </c>
      <c r="I1425" s="427">
        <f t="shared" si="45"/>
        <v>0</v>
      </c>
    </row>
    <row r="1426" spans="1:9" ht="22.5" x14ac:dyDescent="0.2">
      <c r="A1426" s="163" t="s">
        <v>1152</v>
      </c>
      <c r="B1426" s="164">
        <v>8</v>
      </c>
      <c r="C1426" s="164">
        <v>1</v>
      </c>
      <c r="D1426" s="165">
        <v>8800055490</v>
      </c>
      <c r="E1426" s="166"/>
      <c r="F1426" s="167">
        <v>450</v>
      </c>
      <c r="G1426" s="167">
        <v>450</v>
      </c>
      <c r="H1426" s="157">
        <f t="shared" si="44"/>
        <v>100</v>
      </c>
      <c r="I1426" s="427">
        <f t="shared" si="45"/>
        <v>0</v>
      </c>
    </row>
    <row r="1427" spans="1:9" ht="22.5" x14ac:dyDescent="0.2">
      <c r="A1427" s="163" t="s">
        <v>507</v>
      </c>
      <c r="B1427" s="164">
        <v>8</v>
      </c>
      <c r="C1427" s="164">
        <v>1</v>
      </c>
      <c r="D1427" s="165">
        <v>8800055490</v>
      </c>
      <c r="E1427" s="166">
        <v>600</v>
      </c>
      <c r="F1427" s="167">
        <v>450</v>
      </c>
      <c r="G1427" s="167">
        <v>450</v>
      </c>
      <c r="H1427" s="157">
        <f t="shared" si="44"/>
        <v>100</v>
      </c>
      <c r="I1427" s="427">
        <f t="shared" si="45"/>
        <v>0</v>
      </c>
    </row>
    <row r="1428" spans="1:9" x14ac:dyDescent="0.2">
      <c r="A1428" s="163" t="s">
        <v>491</v>
      </c>
      <c r="B1428" s="164">
        <v>8</v>
      </c>
      <c r="C1428" s="164">
        <v>1</v>
      </c>
      <c r="D1428" s="165">
        <v>9900000000</v>
      </c>
      <c r="E1428" s="166"/>
      <c r="F1428" s="167">
        <v>4823.6000000000004</v>
      </c>
      <c r="G1428" s="167">
        <v>4793.8999999999996</v>
      </c>
      <c r="H1428" s="157">
        <f t="shared" si="44"/>
        <v>99.384277303258955</v>
      </c>
      <c r="I1428" s="427">
        <f t="shared" si="45"/>
        <v>29.700000000000728</v>
      </c>
    </row>
    <row r="1429" spans="1:9" x14ac:dyDescent="0.2">
      <c r="A1429" s="163" t="s">
        <v>899</v>
      </c>
      <c r="B1429" s="164">
        <v>8</v>
      </c>
      <c r="C1429" s="164">
        <v>1</v>
      </c>
      <c r="D1429" s="165">
        <v>9900044000</v>
      </c>
      <c r="E1429" s="166"/>
      <c r="F1429" s="167">
        <v>4823.6000000000004</v>
      </c>
      <c r="G1429" s="167">
        <v>4793.8999999999996</v>
      </c>
      <c r="H1429" s="157">
        <f t="shared" si="44"/>
        <v>99.384277303258955</v>
      </c>
      <c r="I1429" s="427">
        <f t="shared" si="45"/>
        <v>29.700000000000728</v>
      </c>
    </row>
    <row r="1430" spans="1:9" ht="33.75" x14ac:dyDescent="0.2">
      <c r="A1430" s="163" t="s">
        <v>486</v>
      </c>
      <c r="B1430" s="164">
        <v>8</v>
      </c>
      <c r="C1430" s="164">
        <v>1</v>
      </c>
      <c r="D1430" s="165">
        <v>9900044000</v>
      </c>
      <c r="E1430" s="166">
        <v>100</v>
      </c>
      <c r="F1430" s="167">
        <v>4424</v>
      </c>
      <c r="G1430" s="167">
        <v>4410</v>
      </c>
      <c r="H1430" s="157">
        <f t="shared" si="44"/>
        <v>99.683544303797461</v>
      </c>
      <c r="I1430" s="427">
        <f t="shared" si="45"/>
        <v>14</v>
      </c>
    </row>
    <row r="1431" spans="1:9" x14ac:dyDescent="0.2">
      <c r="A1431" s="163" t="s">
        <v>490</v>
      </c>
      <c r="B1431" s="164">
        <v>8</v>
      </c>
      <c r="C1431" s="164">
        <v>1</v>
      </c>
      <c r="D1431" s="165">
        <v>9900044000</v>
      </c>
      <c r="E1431" s="166">
        <v>200</v>
      </c>
      <c r="F1431" s="167">
        <v>396.6</v>
      </c>
      <c r="G1431" s="167">
        <v>380.9</v>
      </c>
      <c r="H1431" s="157">
        <f t="shared" si="44"/>
        <v>96.04135148764496</v>
      </c>
      <c r="I1431" s="427">
        <f t="shared" si="45"/>
        <v>15.700000000000045</v>
      </c>
    </row>
    <row r="1432" spans="1:9" x14ac:dyDescent="0.2">
      <c r="A1432" s="163" t="s">
        <v>494</v>
      </c>
      <c r="B1432" s="164">
        <v>8</v>
      </c>
      <c r="C1432" s="164">
        <v>1</v>
      </c>
      <c r="D1432" s="165">
        <v>9900044000</v>
      </c>
      <c r="E1432" s="166">
        <v>800</v>
      </c>
      <c r="F1432" s="167">
        <v>3</v>
      </c>
      <c r="G1432" s="167">
        <v>3</v>
      </c>
      <c r="H1432" s="157">
        <f t="shared" si="44"/>
        <v>100</v>
      </c>
      <c r="I1432" s="427">
        <f t="shared" si="45"/>
        <v>0</v>
      </c>
    </row>
    <row r="1433" spans="1:9" x14ac:dyDescent="0.2">
      <c r="A1433" s="158" t="s">
        <v>900</v>
      </c>
      <c r="B1433" s="159">
        <v>8</v>
      </c>
      <c r="C1433" s="159">
        <v>4</v>
      </c>
      <c r="D1433" s="160"/>
      <c r="E1433" s="161"/>
      <c r="F1433" s="162">
        <v>130031.4</v>
      </c>
      <c r="G1433" s="162">
        <v>129645</v>
      </c>
      <c r="H1433" s="151">
        <f t="shared" si="44"/>
        <v>99.702841006095454</v>
      </c>
      <c r="I1433" s="427">
        <f t="shared" si="45"/>
        <v>386.39999999999418</v>
      </c>
    </row>
    <row r="1434" spans="1:9" x14ac:dyDescent="0.2">
      <c r="A1434" s="163" t="s">
        <v>508</v>
      </c>
      <c r="B1434" s="164">
        <v>8</v>
      </c>
      <c r="C1434" s="164">
        <v>4</v>
      </c>
      <c r="D1434" s="165">
        <v>8800000000</v>
      </c>
      <c r="E1434" s="166"/>
      <c r="F1434" s="167">
        <v>86119.4</v>
      </c>
      <c r="G1434" s="167">
        <v>85877.7</v>
      </c>
      <c r="H1434" s="157">
        <f t="shared" si="44"/>
        <v>99.719343144517964</v>
      </c>
      <c r="I1434" s="427">
        <f t="shared" si="45"/>
        <v>241.69999999999709</v>
      </c>
    </row>
    <row r="1435" spans="1:9" x14ac:dyDescent="0.2">
      <c r="A1435" s="163" t="s">
        <v>1652</v>
      </c>
      <c r="B1435" s="164">
        <v>8</v>
      </c>
      <c r="C1435" s="164">
        <v>4</v>
      </c>
      <c r="D1435" s="165">
        <v>8800040530</v>
      </c>
      <c r="E1435" s="166"/>
      <c r="F1435" s="167">
        <v>34498.800000000003</v>
      </c>
      <c r="G1435" s="167">
        <v>34431.4</v>
      </c>
      <c r="H1435" s="157">
        <f t="shared" si="44"/>
        <v>99.804630885711958</v>
      </c>
      <c r="I1435" s="427">
        <f t="shared" si="45"/>
        <v>67.400000000001455</v>
      </c>
    </row>
    <row r="1436" spans="1:9" ht="33.75" x14ac:dyDescent="0.2">
      <c r="A1436" s="163" t="s">
        <v>486</v>
      </c>
      <c r="B1436" s="164">
        <v>8</v>
      </c>
      <c r="C1436" s="164">
        <v>4</v>
      </c>
      <c r="D1436" s="165">
        <v>8800040530</v>
      </c>
      <c r="E1436" s="166">
        <v>100</v>
      </c>
      <c r="F1436" s="167">
        <v>32486.400000000001</v>
      </c>
      <c r="G1436" s="167">
        <v>32448.2</v>
      </c>
      <c r="H1436" s="157">
        <f t="shared" si="44"/>
        <v>99.882412332545314</v>
      </c>
      <c r="I1436" s="427">
        <f t="shared" si="45"/>
        <v>38.200000000000728</v>
      </c>
    </row>
    <row r="1437" spans="1:9" x14ac:dyDescent="0.2">
      <c r="A1437" s="163" t="s">
        <v>490</v>
      </c>
      <c r="B1437" s="164">
        <v>8</v>
      </c>
      <c r="C1437" s="164">
        <v>4</v>
      </c>
      <c r="D1437" s="165">
        <v>8800040530</v>
      </c>
      <c r="E1437" s="166">
        <v>200</v>
      </c>
      <c r="F1437" s="167">
        <v>2012.4</v>
      </c>
      <c r="G1437" s="167">
        <v>1983.2</v>
      </c>
      <c r="H1437" s="157">
        <f t="shared" si="44"/>
        <v>98.548996223414832</v>
      </c>
      <c r="I1437" s="427">
        <f t="shared" si="45"/>
        <v>29.200000000000045</v>
      </c>
    </row>
    <row r="1438" spans="1:9" x14ac:dyDescent="0.2">
      <c r="A1438" s="163" t="s">
        <v>901</v>
      </c>
      <c r="B1438" s="164">
        <v>8</v>
      </c>
      <c r="C1438" s="164">
        <v>4</v>
      </c>
      <c r="D1438" s="165">
        <v>8800045300</v>
      </c>
      <c r="E1438" s="166"/>
      <c r="F1438" s="167">
        <v>51560.6</v>
      </c>
      <c r="G1438" s="167">
        <v>51386.3</v>
      </c>
      <c r="H1438" s="157">
        <f t="shared" si="44"/>
        <v>99.661951179776821</v>
      </c>
      <c r="I1438" s="427">
        <f t="shared" si="45"/>
        <v>174.29999999999563</v>
      </c>
    </row>
    <row r="1439" spans="1:9" ht="22.5" x14ac:dyDescent="0.2">
      <c r="A1439" s="163" t="s">
        <v>507</v>
      </c>
      <c r="B1439" s="164">
        <v>8</v>
      </c>
      <c r="C1439" s="164">
        <v>4</v>
      </c>
      <c r="D1439" s="165">
        <v>8800045300</v>
      </c>
      <c r="E1439" s="166">
        <v>600</v>
      </c>
      <c r="F1439" s="167">
        <v>51560.6</v>
      </c>
      <c r="G1439" s="167">
        <v>51386.3</v>
      </c>
      <c r="H1439" s="157">
        <f t="shared" si="44"/>
        <v>99.661951179776821</v>
      </c>
      <c r="I1439" s="427">
        <f t="shared" si="45"/>
        <v>174.29999999999563</v>
      </c>
    </row>
    <row r="1440" spans="1:9" ht="22.5" x14ac:dyDescent="0.2">
      <c r="A1440" s="163" t="s">
        <v>1152</v>
      </c>
      <c r="B1440" s="164">
        <v>8</v>
      </c>
      <c r="C1440" s="164">
        <v>4</v>
      </c>
      <c r="D1440" s="165">
        <v>8800055490</v>
      </c>
      <c r="E1440" s="166"/>
      <c r="F1440" s="167">
        <v>60</v>
      </c>
      <c r="G1440" s="167">
        <v>60</v>
      </c>
      <c r="H1440" s="157">
        <f t="shared" si="44"/>
        <v>100</v>
      </c>
      <c r="I1440" s="427">
        <f t="shared" si="45"/>
        <v>0</v>
      </c>
    </row>
    <row r="1441" spans="1:9" ht="33.75" x14ac:dyDescent="0.2">
      <c r="A1441" s="163" t="s">
        <v>486</v>
      </c>
      <c r="B1441" s="164">
        <v>8</v>
      </c>
      <c r="C1441" s="164">
        <v>4</v>
      </c>
      <c r="D1441" s="165">
        <v>8800055490</v>
      </c>
      <c r="E1441" s="166">
        <v>100</v>
      </c>
      <c r="F1441" s="167">
        <v>30</v>
      </c>
      <c r="G1441" s="167">
        <v>30</v>
      </c>
      <c r="H1441" s="157">
        <f t="shared" si="44"/>
        <v>100</v>
      </c>
      <c r="I1441" s="427">
        <f t="shared" si="45"/>
        <v>0</v>
      </c>
    </row>
    <row r="1442" spans="1:9" ht="22.5" x14ac:dyDescent="0.2">
      <c r="A1442" s="163" t="s">
        <v>507</v>
      </c>
      <c r="B1442" s="164">
        <v>8</v>
      </c>
      <c r="C1442" s="164">
        <v>4</v>
      </c>
      <c r="D1442" s="165">
        <v>8800055490</v>
      </c>
      <c r="E1442" s="166">
        <v>600</v>
      </c>
      <c r="F1442" s="167">
        <v>30</v>
      </c>
      <c r="G1442" s="167">
        <v>30</v>
      </c>
      <c r="H1442" s="157">
        <f t="shared" si="44"/>
        <v>100</v>
      </c>
      <c r="I1442" s="427">
        <f t="shared" si="45"/>
        <v>0</v>
      </c>
    </row>
    <row r="1443" spans="1:9" x14ac:dyDescent="0.2">
      <c r="A1443" s="163" t="s">
        <v>487</v>
      </c>
      <c r="B1443" s="164">
        <v>8</v>
      </c>
      <c r="C1443" s="164">
        <v>4</v>
      </c>
      <c r="D1443" s="165">
        <v>8900000000</v>
      </c>
      <c r="E1443" s="166"/>
      <c r="F1443" s="167">
        <v>36306</v>
      </c>
      <c r="G1443" s="167">
        <v>36161.300000000003</v>
      </c>
      <c r="H1443" s="157">
        <f t="shared" si="44"/>
        <v>99.601443287610863</v>
      </c>
      <c r="I1443" s="427">
        <f t="shared" si="45"/>
        <v>144.69999999999709</v>
      </c>
    </row>
    <row r="1444" spans="1:9" x14ac:dyDescent="0.2">
      <c r="A1444" s="163" t="s">
        <v>487</v>
      </c>
      <c r="B1444" s="164">
        <v>8</v>
      </c>
      <c r="C1444" s="164">
        <v>4</v>
      </c>
      <c r="D1444" s="165">
        <v>8900000110</v>
      </c>
      <c r="E1444" s="166"/>
      <c r="F1444" s="167">
        <v>31067.7</v>
      </c>
      <c r="G1444" s="167">
        <v>31067.7</v>
      </c>
      <c r="H1444" s="157">
        <f t="shared" si="44"/>
        <v>100</v>
      </c>
      <c r="I1444" s="427">
        <f t="shared" si="45"/>
        <v>0</v>
      </c>
    </row>
    <row r="1445" spans="1:9" ht="33.75" x14ac:dyDescent="0.2">
      <c r="A1445" s="163" t="s">
        <v>486</v>
      </c>
      <c r="B1445" s="164">
        <v>8</v>
      </c>
      <c r="C1445" s="164">
        <v>4</v>
      </c>
      <c r="D1445" s="165">
        <v>8900000110</v>
      </c>
      <c r="E1445" s="166">
        <v>100</v>
      </c>
      <c r="F1445" s="167">
        <v>31067.7</v>
      </c>
      <c r="G1445" s="167">
        <v>31067.7</v>
      </c>
      <c r="H1445" s="157">
        <f t="shared" si="44"/>
        <v>100</v>
      </c>
      <c r="I1445" s="427">
        <f t="shared" si="45"/>
        <v>0</v>
      </c>
    </row>
    <row r="1446" spans="1:9" x14ac:dyDescent="0.2">
      <c r="A1446" s="163" t="s">
        <v>487</v>
      </c>
      <c r="B1446" s="164">
        <v>8</v>
      </c>
      <c r="C1446" s="164">
        <v>4</v>
      </c>
      <c r="D1446" s="165">
        <v>8900000190</v>
      </c>
      <c r="E1446" s="166"/>
      <c r="F1446" s="167">
        <v>2959.3</v>
      </c>
      <c r="G1446" s="167">
        <v>2814.6</v>
      </c>
      <c r="H1446" s="157">
        <f t="shared" si="44"/>
        <v>95.110330145642536</v>
      </c>
      <c r="I1446" s="427">
        <f t="shared" si="45"/>
        <v>144.70000000000027</v>
      </c>
    </row>
    <row r="1447" spans="1:9" ht="33.75" x14ac:dyDescent="0.2">
      <c r="A1447" s="163" t="s">
        <v>486</v>
      </c>
      <c r="B1447" s="164">
        <v>8</v>
      </c>
      <c r="C1447" s="164">
        <v>4</v>
      </c>
      <c r="D1447" s="165">
        <v>8900000190</v>
      </c>
      <c r="E1447" s="166">
        <v>100</v>
      </c>
      <c r="F1447" s="167">
        <v>991.8</v>
      </c>
      <c r="G1447" s="167">
        <v>975.9</v>
      </c>
      <c r="H1447" s="157">
        <f t="shared" si="44"/>
        <v>98.39685420447671</v>
      </c>
      <c r="I1447" s="427">
        <f t="shared" si="45"/>
        <v>15.899999999999977</v>
      </c>
    </row>
    <row r="1448" spans="1:9" x14ac:dyDescent="0.2">
      <c r="A1448" s="163" t="s">
        <v>490</v>
      </c>
      <c r="B1448" s="164">
        <v>8</v>
      </c>
      <c r="C1448" s="164">
        <v>4</v>
      </c>
      <c r="D1448" s="165">
        <v>8900000190</v>
      </c>
      <c r="E1448" s="166">
        <v>200</v>
      </c>
      <c r="F1448" s="167">
        <v>1962</v>
      </c>
      <c r="G1448" s="167">
        <v>1833.2</v>
      </c>
      <c r="H1448" s="157">
        <f t="shared" si="44"/>
        <v>93.435270132517843</v>
      </c>
      <c r="I1448" s="427">
        <f t="shared" si="45"/>
        <v>128.79999999999995</v>
      </c>
    </row>
    <row r="1449" spans="1:9" x14ac:dyDescent="0.2">
      <c r="A1449" s="163" t="s">
        <v>494</v>
      </c>
      <c r="B1449" s="164">
        <v>8</v>
      </c>
      <c r="C1449" s="164">
        <v>4</v>
      </c>
      <c r="D1449" s="165">
        <v>8900000190</v>
      </c>
      <c r="E1449" s="166">
        <v>800</v>
      </c>
      <c r="F1449" s="167">
        <v>5.5</v>
      </c>
      <c r="G1449" s="167">
        <v>5.5</v>
      </c>
      <c r="H1449" s="157">
        <f t="shared" si="44"/>
        <v>100</v>
      </c>
      <c r="I1449" s="427">
        <f t="shared" si="45"/>
        <v>0</v>
      </c>
    </row>
    <row r="1450" spans="1:9" ht="22.5" x14ac:dyDescent="0.2">
      <c r="A1450" s="163" t="s">
        <v>1451</v>
      </c>
      <c r="B1450" s="164">
        <v>8</v>
      </c>
      <c r="C1450" s="164">
        <v>4</v>
      </c>
      <c r="D1450" s="165">
        <v>8900000870</v>
      </c>
      <c r="E1450" s="166"/>
      <c r="F1450" s="167">
        <v>300</v>
      </c>
      <c r="G1450" s="167">
        <v>300</v>
      </c>
      <c r="H1450" s="157">
        <f t="shared" si="44"/>
        <v>100</v>
      </c>
      <c r="I1450" s="427">
        <f t="shared" si="45"/>
        <v>0</v>
      </c>
    </row>
    <row r="1451" spans="1:9" ht="33.75" x14ac:dyDescent="0.2">
      <c r="A1451" s="163" t="s">
        <v>486</v>
      </c>
      <c r="B1451" s="164">
        <v>8</v>
      </c>
      <c r="C1451" s="164">
        <v>4</v>
      </c>
      <c r="D1451" s="165">
        <v>8900000870</v>
      </c>
      <c r="E1451" s="166">
        <v>100</v>
      </c>
      <c r="F1451" s="167">
        <v>300</v>
      </c>
      <c r="G1451" s="167">
        <v>300</v>
      </c>
      <c r="H1451" s="157">
        <f t="shared" si="44"/>
        <v>100</v>
      </c>
      <c r="I1451" s="427">
        <f t="shared" si="45"/>
        <v>0</v>
      </c>
    </row>
    <row r="1452" spans="1:9" ht="22.5" x14ac:dyDescent="0.2">
      <c r="A1452" s="163" t="s">
        <v>1152</v>
      </c>
      <c r="B1452" s="164">
        <v>8</v>
      </c>
      <c r="C1452" s="164">
        <v>4</v>
      </c>
      <c r="D1452" s="165">
        <v>8900055490</v>
      </c>
      <c r="E1452" s="166"/>
      <c r="F1452" s="167">
        <v>1979</v>
      </c>
      <c r="G1452" s="167">
        <v>1979</v>
      </c>
      <c r="H1452" s="157">
        <f t="shared" si="44"/>
        <v>100</v>
      </c>
      <c r="I1452" s="427">
        <f t="shared" si="45"/>
        <v>0</v>
      </c>
    </row>
    <row r="1453" spans="1:9" ht="33.75" x14ac:dyDescent="0.2">
      <c r="A1453" s="163" t="s">
        <v>486</v>
      </c>
      <c r="B1453" s="164">
        <v>8</v>
      </c>
      <c r="C1453" s="164">
        <v>4</v>
      </c>
      <c r="D1453" s="165">
        <v>8900055490</v>
      </c>
      <c r="E1453" s="166">
        <v>100</v>
      </c>
      <c r="F1453" s="167">
        <v>1979</v>
      </c>
      <c r="G1453" s="167">
        <v>1979</v>
      </c>
      <c r="H1453" s="157">
        <f t="shared" si="44"/>
        <v>100</v>
      </c>
      <c r="I1453" s="427">
        <f t="shared" si="45"/>
        <v>0</v>
      </c>
    </row>
    <row r="1454" spans="1:9" x14ac:dyDescent="0.2">
      <c r="A1454" s="163" t="s">
        <v>491</v>
      </c>
      <c r="B1454" s="164">
        <v>8</v>
      </c>
      <c r="C1454" s="164">
        <v>4</v>
      </c>
      <c r="D1454" s="165">
        <v>9900000000</v>
      </c>
      <c r="E1454" s="166"/>
      <c r="F1454" s="167">
        <v>7606</v>
      </c>
      <c r="G1454" s="167">
        <v>7606</v>
      </c>
      <c r="H1454" s="157">
        <f t="shared" si="44"/>
        <v>100</v>
      </c>
      <c r="I1454" s="427">
        <f t="shared" si="45"/>
        <v>0</v>
      </c>
    </row>
    <row r="1455" spans="1:9" ht="22.5" x14ac:dyDescent="0.2">
      <c r="A1455" s="163" t="s">
        <v>1303</v>
      </c>
      <c r="B1455" s="164">
        <v>8</v>
      </c>
      <c r="C1455" s="164">
        <v>4</v>
      </c>
      <c r="D1455" s="165">
        <v>9900059500</v>
      </c>
      <c r="E1455" s="166"/>
      <c r="F1455" s="167">
        <v>7606</v>
      </c>
      <c r="G1455" s="167">
        <v>7606</v>
      </c>
      <c r="H1455" s="157">
        <f t="shared" si="44"/>
        <v>100</v>
      </c>
      <c r="I1455" s="427">
        <f t="shared" si="45"/>
        <v>0</v>
      </c>
    </row>
    <row r="1456" spans="1:9" ht="33.75" x14ac:dyDescent="0.2">
      <c r="A1456" s="163" t="s">
        <v>486</v>
      </c>
      <c r="B1456" s="164">
        <v>8</v>
      </c>
      <c r="C1456" s="164">
        <v>4</v>
      </c>
      <c r="D1456" s="165">
        <v>9900059500</v>
      </c>
      <c r="E1456" s="166">
        <v>100</v>
      </c>
      <c r="F1456" s="167">
        <v>6780.9</v>
      </c>
      <c r="G1456" s="167">
        <v>6780.9</v>
      </c>
      <c r="H1456" s="157">
        <f t="shared" si="44"/>
        <v>100</v>
      </c>
      <c r="I1456" s="427">
        <f t="shared" si="45"/>
        <v>0</v>
      </c>
    </row>
    <row r="1457" spans="1:9" x14ac:dyDescent="0.2">
      <c r="A1457" s="163" t="s">
        <v>490</v>
      </c>
      <c r="B1457" s="164">
        <v>8</v>
      </c>
      <c r="C1457" s="164">
        <v>4</v>
      </c>
      <c r="D1457" s="165">
        <v>9900059500</v>
      </c>
      <c r="E1457" s="166">
        <v>200</v>
      </c>
      <c r="F1457" s="167">
        <v>825.1</v>
      </c>
      <c r="G1457" s="167">
        <v>825.1</v>
      </c>
      <c r="H1457" s="157">
        <f t="shared" si="44"/>
        <v>100</v>
      </c>
      <c r="I1457" s="427">
        <f t="shared" si="45"/>
        <v>0</v>
      </c>
    </row>
    <row r="1458" spans="1:9" x14ac:dyDescent="0.2">
      <c r="A1458" s="158" t="s">
        <v>902</v>
      </c>
      <c r="B1458" s="159">
        <v>9</v>
      </c>
      <c r="C1458" s="159"/>
      <c r="D1458" s="160"/>
      <c r="E1458" s="161"/>
      <c r="F1458" s="162">
        <v>3003891</v>
      </c>
      <c r="G1458" s="162">
        <v>2974020.9</v>
      </c>
      <c r="H1458" s="151">
        <f t="shared" si="44"/>
        <v>99.00561971123453</v>
      </c>
      <c r="I1458" s="427">
        <f t="shared" si="45"/>
        <v>29870.100000000093</v>
      </c>
    </row>
    <row r="1459" spans="1:9" x14ac:dyDescent="0.2">
      <c r="A1459" s="158" t="s">
        <v>903</v>
      </c>
      <c r="B1459" s="159">
        <v>9</v>
      </c>
      <c r="C1459" s="159">
        <v>1</v>
      </c>
      <c r="D1459" s="160"/>
      <c r="E1459" s="161"/>
      <c r="F1459" s="162">
        <v>1110183.8999999999</v>
      </c>
      <c r="G1459" s="162">
        <v>1107245.3</v>
      </c>
      <c r="H1459" s="151">
        <f t="shared" si="44"/>
        <v>99.735305114765239</v>
      </c>
      <c r="I1459" s="427">
        <f t="shared" si="45"/>
        <v>2938.5999999998603</v>
      </c>
    </row>
    <row r="1460" spans="1:9" ht="22.5" x14ac:dyDescent="0.2">
      <c r="A1460" s="163" t="s">
        <v>810</v>
      </c>
      <c r="B1460" s="164">
        <v>9</v>
      </c>
      <c r="C1460" s="164">
        <v>1</v>
      </c>
      <c r="D1460" s="165">
        <v>900000000</v>
      </c>
      <c r="E1460" s="166"/>
      <c r="F1460" s="167">
        <v>978452.2</v>
      </c>
      <c r="G1460" s="167">
        <v>975543.5</v>
      </c>
      <c r="H1460" s="157">
        <f t="shared" si="44"/>
        <v>99.702724364051718</v>
      </c>
      <c r="I1460" s="427">
        <f t="shared" si="45"/>
        <v>2908.6999999999534</v>
      </c>
    </row>
    <row r="1461" spans="1:9" ht="22.5" x14ac:dyDescent="0.2">
      <c r="A1461" s="163" t="s">
        <v>904</v>
      </c>
      <c r="B1461" s="164">
        <v>9</v>
      </c>
      <c r="C1461" s="164">
        <v>1</v>
      </c>
      <c r="D1461" s="165">
        <v>910000000</v>
      </c>
      <c r="E1461" s="166"/>
      <c r="F1461" s="167">
        <v>978452.2</v>
      </c>
      <c r="G1461" s="167">
        <v>975543.5</v>
      </c>
      <c r="H1461" s="157">
        <f t="shared" si="44"/>
        <v>99.702724364051718</v>
      </c>
      <c r="I1461" s="427">
        <f t="shared" si="45"/>
        <v>2908.6999999999534</v>
      </c>
    </row>
    <row r="1462" spans="1:9" ht="22.5" x14ac:dyDescent="0.2">
      <c r="A1462" s="163" t="s">
        <v>905</v>
      </c>
      <c r="B1462" s="164">
        <v>9</v>
      </c>
      <c r="C1462" s="164">
        <v>1</v>
      </c>
      <c r="D1462" s="165">
        <v>910047000</v>
      </c>
      <c r="E1462" s="166"/>
      <c r="F1462" s="167">
        <v>901149.9</v>
      </c>
      <c r="G1462" s="167">
        <v>900009.7</v>
      </c>
      <c r="H1462" s="157">
        <f t="shared" si="44"/>
        <v>99.873472770734367</v>
      </c>
      <c r="I1462" s="427">
        <f t="shared" si="45"/>
        <v>1140.2000000000698</v>
      </c>
    </row>
    <row r="1463" spans="1:9" ht="22.5" x14ac:dyDescent="0.2">
      <c r="A1463" s="163" t="s">
        <v>507</v>
      </c>
      <c r="B1463" s="164">
        <v>9</v>
      </c>
      <c r="C1463" s="164">
        <v>1</v>
      </c>
      <c r="D1463" s="165">
        <v>910047000</v>
      </c>
      <c r="E1463" s="166">
        <v>600</v>
      </c>
      <c r="F1463" s="167">
        <v>901149.9</v>
      </c>
      <c r="G1463" s="167">
        <v>900009.7</v>
      </c>
      <c r="H1463" s="157">
        <f t="shared" si="44"/>
        <v>99.873472770734367</v>
      </c>
      <c r="I1463" s="427">
        <f t="shared" si="45"/>
        <v>1140.2000000000698</v>
      </c>
    </row>
    <row r="1464" spans="1:9" ht="67.5" x14ac:dyDescent="0.2">
      <c r="A1464" s="163" t="s">
        <v>1653</v>
      </c>
      <c r="B1464" s="164">
        <v>9</v>
      </c>
      <c r="C1464" s="164">
        <v>1</v>
      </c>
      <c r="D1464" s="165">
        <v>910047101</v>
      </c>
      <c r="E1464" s="166"/>
      <c r="F1464" s="167">
        <v>40014</v>
      </c>
      <c r="G1464" s="167">
        <v>39978.1</v>
      </c>
      <c r="H1464" s="157">
        <f t="shared" si="44"/>
        <v>99.910281401509465</v>
      </c>
      <c r="I1464" s="427">
        <f t="shared" si="45"/>
        <v>35.900000000001455</v>
      </c>
    </row>
    <row r="1465" spans="1:9" ht="22.5" x14ac:dyDescent="0.2">
      <c r="A1465" s="163" t="s">
        <v>507</v>
      </c>
      <c r="B1465" s="164">
        <v>9</v>
      </c>
      <c r="C1465" s="164">
        <v>1</v>
      </c>
      <c r="D1465" s="165">
        <v>910047101</v>
      </c>
      <c r="E1465" s="166">
        <v>600</v>
      </c>
      <c r="F1465" s="167">
        <v>40014</v>
      </c>
      <c r="G1465" s="167">
        <v>39978.1</v>
      </c>
      <c r="H1465" s="157">
        <f t="shared" si="44"/>
        <v>99.910281401509465</v>
      </c>
      <c r="I1465" s="427">
        <f t="shared" si="45"/>
        <v>35.900000000001455</v>
      </c>
    </row>
    <row r="1466" spans="1:9" ht="22.5" x14ac:dyDescent="0.2">
      <c r="A1466" s="163" t="s">
        <v>1654</v>
      </c>
      <c r="B1466" s="164">
        <v>9</v>
      </c>
      <c r="C1466" s="164">
        <v>1</v>
      </c>
      <c r="D1466" s="165">
        <v>910048001</v>
      </c>
      <c r="E1466" s="166"/>
      <c r="F1466" s="167">
        <v>35744.300000000003</v>
      </c>
      <c r="G1466" s="167">
        <v>34011.699999999997</v>
      </c>
      <c r="H1466" s="157">
        <f t="shared" si="44"/>
        <v>95.152793592265041</v>
      </c>
      <c r="I1466" s="427">
        <f t="shared" si="45"/>
        <v>1732.6000000000058</v>
      </c>
    </row>
    <row r="1467" spans="1:9" ht="22.5" x14ac:dyDescent="0.2">
      <c r="A1467" s="163" t="s">
        <v>507</v>
      </c>
      <c r="B1467" s="164">
        <v>9</v>
      </c>
      <c r="C1467" s="164">
        <v>1</v>
      </c>
      <c r="D1467" s="165">
        <v>910048001</v>
      </c>
      <c r="E1467" s="166">
        <v>600</v>
      </c>
      <c r="F1467" s="167">
        <v>35744.300000000003</v>
      </c>
      <c r="G1467" s="167">
        <v>34011.699999999997</v>
      </c>
      <c r="H1467" s="157">
        <f t="shared" si="44"/>
        <v>95.152793592265041</v>
      </c>
      <c r="I1467" s="427">
        <f t="shared" si="45"/>
        <v>1732.6000000000058</v>
      </c>
    </row>
    <row r="1468" spans="1:9" ht="22.5" x14ac:dyDescent="0.2">
      <c r="A1468" s="163" t="s">
        <v>1655</v>
      </c>
      <c r="B1468" s="164">
        <v>9</v>
      </c>
      <c r="C1468" s="164">
        <v>1</v>
      </c>
      <c r="D1468" s="165" t="s">
        <v>1304</v>
      </c>
      <c r="E1468" s="166"/>
      <c r="F1468" s="167">
        <v>1544</v>
      </c>
      <c r="G1468" s="167">
        <v>1544</v>
      </c>
      <c r="H1468" s="157">
        <f t="shared" si="44"/>
        <v>100</v>
      </c>
      <c r="I1468" s="427">
        <f t="shared" si="45"/>
        <v>0</v>
      </c>
    </row>
    <row r="1469" spans="1:9" ht="22.5" x14ac:dyDescent="0.2">
      <c r="A1469" s="163" t="s">
        <v>507</v>
      </c>
      <c r="B1469" s="164">
        <v>9</v>
      </c>
      <c r="C1469" s="164">
        <v>1</v>
      </c>
      <c r="D1469" s="165" t="s">
        <v>1304</v>
      </c>
      <c r="E1469" s="166">
        <v>600</v>
      </c>
      <c r="F1469" s="167">
        <v>1544</v>
      </c>
      <c r="G1469" s="167">
        <v>1544</v>
      </c>
      <c r="H1469" s="157">
        <f t="shared" si="44"/>
        <v>100</v>
      </c>
      <c r="I1469" s="427">
        <f t="shared" si="45"/>
        <v>0</v>
      </c>
    </row>
    <row r="1470" spans="1:9" ht="22.5" x14ac:dyDescent="0.2">
      <c r="A1470" s="163" t="s">
        <v>1495</v>
      </c>
      <c r="B1470" s="164">
        <v>9</v>
      </c>
      <c r="C1470" s="164">
        <v>1</v>
      </c>
      <c r="D1470" s="165">
        <v>1400000000</v>
      </c>
      <c r="E1470" s="166"/>
      <c r="F1470" s="167">
        <v>131151.79999999999</v>
      </c>
      <c r="G1470" s="167">
        <v>131151.79999999999</v>
      </c>
      <c r="H1470" s="157">
        <f t="shared" si="44"/>
        <v>100</v>
      </c>
      <c r="I1470" s="427">
        <f t="shared" si="45"/>
        <v>0</v>
      </c>
    </row>
    <row r="1471" spans="1:9" ht="22.5" x14ac:dyDescent="0.2">
      <c r="A1471" s="163" t="s">
        <v>907</v>
      </c>
      <c r="B1471" s="164">
        <v>9</v>
      </c>
      <c r="C1471" s="164">
        <v>1</v>
      </c>
      <c r="D1471" s="165">
        <v>1410000000</v>
      </c>
      <c r="E1471" s="166"/>
      <c r="F1471" s="167">
        <v>131151.79999999999</v>
      </c>
      <c r="G1471" s="167">
        <v>131151.79999999999</v>
      </c>
      <c r="H1471" s="157">
        <f t="shared" si="44"/>
        <v>100</v>
      </c>
      <c r="I1471" s="427">
        <f t="shared" si="45"/>
        <v>0</v>
      </c>
    </row>
    <row r="1472" spans="1:9" ht="22.5" x14ac:dyDescent="0.2">
      <c r="A1472" s="163" t="s">
        <v>908</v>
      </c>
      <c r="B1472" s="164">
        <v>9</v>
      </c>
      <c r="C1472" s="164">
        <v>1</v>
      </c>
      <c r="D1472" s="165">
        <v>1410047010</v>
      </c>
      <c r="E1472" s="166"/>
      <c r="F1472" s="167">
        <v>130716.9</v>
      </c>
      <c r="G1472" s="167">
        <v>130716.9</v>
      </c>
      <c r="H1472" s="157">
        <f t="shared" si="44"/>
        <v>100</v>
      </c>
      <c r="I1472" s="427">
        <f t="shared" si="45"/>
        <v>0</v>
      </c>
    </row>
    <row r="1473" spans="1:9" ht="22.5" x14ac:dyDescent="0.2">
      <c r="A1473" s="163" t="s">
        <v>507</v>
      </c>
      <c r="B1473" s="164">
        <v>9</v>
      </c>
      <c r="C1473" s="164">
        <v>1</v>
      </c>
      <c r="D1473" s="165">
        <v>1410047010</v>
      </c>
      <c r="E1473" s="166">
        <v>600</v>
      </c>
      <c r="F1473" s="167">
        <v>130716.9</v>
      </c>
      <c r="G1473" s="167">
        <v>130716.9</v>
      </c>
      <c r="H1473" s="157">
        <f t="shared" si="44"/>
        <v>100</v>
      </c>
      <c r="I1473" s="427">
        <f t="shared" si="45"/>
        <v>0</v>
      </c>
    </row>
    <row r="1474" spans="1:9" ht="67.5" x14ac:dyDescent="0.2">
      <c r="A1474" s="163" t="s">
        <v>1653</v>
      </c>
      <c r="B1474" s="164">
        <v>9</v>
      </c>
      <c r="C1474" s="164">
        <v>1</v>
      </c>
      <c r="D1474" s="165">
        <v>1410047101</v>
      </c>
      <c r="E1474" s="166"/>
      <c r="F1474" s="167">
        <v>434.8</v>
      </c>
      <c r="G1474" s="167">
        <v>434.8</v>
      </c>
      <c r="H1474" s="157">
        <f t="shared" si="44"/>
        <v>100</v>
      </c>
      <c r="I1474" s="427">
        <f t="shared" si="45"/>
        <v>0</v>
      </c>
    </row>
    <row r="1475" spans="1:9" ht="22.5" x14ac:dyDescent="0.2">
      <c r="A1475" s="163" t="s">
        <v>507</v>
      </c>
      <c r="B1475" s="164">
        <v>9</v>
      </c>
      <c r="C1475" s="164">
        <v>1</v>
      </c>
      <c r="D1475" s="165">
        <v>1410047101</v>
      </c>
      <c r="E1475" s="166">
        <v>600</v>
      </c>
      <c r="F1475" s="167">
        <v>434.8</v>
      </c>
      <c r="G1475" s="167">
        <v>434.8</v>
      </c>
      <c r="H1475" s="157">
        <f t="shared" si="44"/>
        <v>100</v>
      </c>
      <c r="I1475" s="427">
        <f t="shared" si="45"/>
        <v>0</v>
      </c>
    </row>
    <row r="1476" spans="1:9" x14ac:dyDescent="0.2">
      <c r="A1476" s="163" t="s">
        <v>1305</v>
      </c>
      <c r="B1476" s="164">
        <v>9</v>
      </c>
      <c r="C1476" s="164">
        <v>1</v>
      </c>
      <c r="D1476" s="165">
        <v>9200000000</v>
      </c>
      <c r="E1476" s="166"/>
      <c r="F1476" s="167">
        <v>580</v>
      </c>
      <c r="G1476" s="167">
        <v>550</v>
      </c>
      <c r="H1476" s="157">
        <f t="shared" si="44"/>
        <v>94.827586206896555</v>
      </c>
      <c r="I1476" s="427">
        <f t="shared" si="45"/>
        <v>30</v>
      </c>
    </row>
    <row r="1477" spans="1:9" ht="22.5" x14ac:dyDescent="0.2">
      <c r="A1477" s="163" t="s">
        <v>1152</v>
      </c>
      <c r="B1477" s="164">
        <v>9</v>
      </c>
      <c r="C1477" s="164">
        <v>1</v>
      </c>
      <c r="D1477" s="165">
        <v>9200055490</v>
      </c>
      <c r="E1477" s="166"/>
      <c r="F1477" s="167">
        <v>580</v>
      </c>
      <c r="G1477" s="167">
        <v>550</v>
      </c>
      <c r="H1477" s="157">
        <f t="shared" si="44"/>
        <v>94.827586206896555</v>
      </c>
      <c r="I1477" s="427">
        <f t="shared" si="45"/>
        <v>30</v>
      </c>
    </row>
    <row r="1478" spans="1:9" ht="22.5" x14ac:dyDescent="0.2">
      <c r="A1478" s="163" t="s">
        <v>507</v>
      </c>
      <c r="B1478" s="164">
        <v>9</v>
      </c>
      <c r="C1478" s="164">
        <v>1</v>
      </c>
      <c r="D1478" s="165">
        <v>9200055490</v>
      </c>
      <c r="E1478" s="166">
        <v>600</v>
      </c>
      <c r="F1478" s="167">
        <v>580</v>
      </c>
      <c r="G1478" s="167">
        <v>550</v>
      </c>
      <c r="H1478" s="157">
        <f t="shared" si="44"/>
        <v>94.827586206896555</v>
      </c>
      <c r="I1478" s="427">
        <f t="shared" si="45"/>
        <v>30</v>
      </c>
    </row>
    <row r="1479" spans="1:9" x14ac:dyDescent="0.2">
      <c r="A1479" s="158" t="s">
        <v>909</v>
      </c>
      <c r="B1479" s="159">
        <v>9</v>
      </c>
      <c r="C1479" s="159">
        <v>2</v>
      </c>
      <c r="D1479" s="160"/>
      <c r="E1479" s="161"/>
      <c r="F1479" s="162">
        <v>273913.2</v>
      </c>
      <c r="G1479" s="162">
        <v>272084.7</v>
      </c>
      <c r="H1479" s="151">
        <f t="shared" si="44"/>
        <v>99.332452762407939</v>
      </c>
      <c r="I1479" s="427">
        <f t="shared" si="45"/>
        <v>1828.5</v>
      </c>
    </row>
    <row r="1480" spans="1:9" ht="22.5" x14ac:dyDescent="0.2">
      <c r="A1480" s="163" t="s">
        <v>810</v>
      </c>
      <c r="B1480" s="164">
        <v>9</v>
      </c>
      <c r="C1480" s="164">
        <v>2</v>
      </c>
      <c r="D1480" s="165">
        <v>900000000</v>
      </c>
      <c r="E1480" s="166"/>
      <c r="F1480" s="167">
        <v>273493.2</v>
      </c>
      <c r="G1480" s="167">
        <v>271664.7</v>
      </c>
      <c r="H1480" s="157">
        <f t="shared" si="44"/>
        <v>99.331427618675718</v>
      </c>
      <c r="I1480" s="427">
        <f t="shared" si="45"/>
        <v>1828.5</v>
      </c>
    </row>
    <row r="1481" spans="1:9" ht="22.5" x14ac:dyDescent="0.2">
      <c r="A1481" s="163" t="s">
        <v>904</v>
      </c>
      <c r="B1481" s="164">
        <v>9</v>
      </c>
      <c r="C1481" s="164">
        <v>2</v>
      </c>
      <c r="D1481" s="165">
        <v>910000000</v>
      </c>
      <c r="E1481" s="166"/>
      <c r="F1481" s="167">
        <v>273493.2</v>
      </c>
      <c r="G1481" s="167">
        <v>271664.7</v>
      </c>
      <c r="H1481" s="157">
        <f t="shared" si="44"/>
        <v>99.331427618675718</v>
      </c>
      <c r="I1481" s="427">
        <f t="shared" si="45"/>
        <v>1828.5</v>
      </c>
    </row>
    <row r="1482" spans="1:9" ht="22.5" x14ac:dyDescent="0.2">
      <c r="A1482" s="163" t="s">
        <v>1656</v>
      </c>
      <c r="B1482" s="164">
        <v>9</v>
      </c>
      <c r="C1482" s="164">
        <v>2</v>
      </c>
      <c r="D1482" s="165">
        <v>910047100</v>
      </c>
      <c r="E1482" s="166"/>
      <c r="F1482" s="167">
        <v>273493.2</v>
      </c>
      <c r="G1482" s="167">
        <v>271664.7</v>
      </c>
      <c r="H1482" s="157">
        <f t="shared" si="44"/>
        <v>99.331427618675718</v>
      </c>
      <c r="I1482" s="427">
        <f t="shared" si="45"/>
        <v>1828.5</v>
      </c>
    </row>
    <row r="1483" spans="1:9" ht="22.5" x14ac:dyDescent="0.2">
      <c r="A1483" s="163" t="s">
        <v>507</v>
      </c>
      <c r="B1483" s="164">
        <v>9</v>
      </c>
      <c r="C1483" s="164">
        <v>2</v>
      </c>
      <c r="D1483" s="165">
        <v>910047100</v>
      </c>
      <c r="E1483" s="166">
        <v>600</v>
      </c>
      <c r="F1483" s="167">
        <v>273493.2</v>
      </c>
      <c r="G1483" s="167">
        <v>271664.7</v>
      </c>
      <c r="H1483" s="157">
        <f t="shared" si="44"/>
        <v>99.331427618675718</v>
      </c>
      <c r="I1483" s="427">
        <f t="shared" si="45"/>
        <v>1828.5</v>
      </c>
    </row>
    <row r="1484" spans="1:9" x14ac:dyDescent="0.2">
      <c r="A1484" s="163" t="s">
        <v>1305</v>
      </c>
      <c r="B1484" s="164">
        <v>9</v>
      </c>
      <c r="C1484" s="164">
        <v>2</v>
      </c>
      <c r="D1484" s="165">
        <v>9200000000</v>
      </c>
      <c r="E1484" s="166"/>
      <c r="F1484" s="167">
        <v>420</v>
      </c>
      <c r="G1484" s="167">
        <v>420</v>
      </c>
      <c r="H1484" s="157">
        <f t="shared" si="44"/>
        <v>100</v>
      </c>
      <c r="I1484" s="427">
        <f t="shared" si="45"/>
        <v>0</v>
      </c>
    </row>
    <row r="1485" spans="1:9" ht="22.5" x14ac:dyDescent="0.2">
      <c r="A1485" s="163" t="s">
        <v>1152</v>
      </c>
      <c r="B1485" s="164">
        <v>9</v>
      </c>
      <c r="C1485" s="164">
        <v>2</v>
      </c>
      <c r="D1485" s="165">
        <v>9200055490</v>
      </c>
      <c r="E1485" s="166"/>
      <c r="F1485" s="167">
        <v>420</v>
      </c>
      <c r="G1485" s="167">
        <v>420</v>
      </c>
      <c r="H1485" s="157">
        <f t="shared" si="44"/>
        <v>100</v>
      </c>
      <c r="I1485" s="427">
        <f t="shared" si="45"/>
        <v>0</v>
      </c>
    </row>
    <row r="1486" spans="1:9" ht="22.5" x14ac:dyDescent="0.2">
      <c r="A1486" s="163" t="s">
        <v>507</v>
      </c>
      <c r="B1486" s="164">
        <v>9</v>
      </c>
      <c r="C1486" s="164">
        <v>2</v>
      </c>
      <c r="D1486" s="165">
        <v>9200055490</v>
      </c>
      <c r="E1486" s="166">
        <v>600</v>
      </c>
      <c r="F1486" s="167">
        <v>420</v>
      </c>
      <c r="G1486" s="167">
        <v>420</v>
      </c>
      <c r="H1486" s="157">
        <f t="shared" si="44"/>
        <v>100</v>
      </c>
      <c r="I1486" s="427">
        <f t="shared" si="45"/>
        <v>0</v>
      </c>
    </row>
    <row r="1487" spans="1:9" x14ac:dyDescent="0.2">
      <c r="A1487" s="158" t="s">
        <v>911</v>
      </c>
      <c r="B1487" s="159">
        <v>9</v>
      </c>
      <c r="C1487" s="159">
        <v>3</v>
      </c>
      <c r="D1487" s="160"/>
      <c r="E1487" s="161"/>
      <c r="F1487" s="162">
        <v>29846.2</v>
      </c>
      <c r="G1487" s="162">
        <v>29418.7</v>
      </c>
      <c r="H1487" s="151">
        <f t="shared" ref="H1487:H1550" si="46">+G1487/F1487*100</f>
        <v>98.567656854138889</v>
      </c>
      <c r="I1487" s="427">
        <f t="shared" ref="I1487:I1550" si="47">F1487-G1487</f>
        <v>427.5</v>
      </c>
    </row>
    <row r="1488" spans="1:9" ht="22.5" x14ac:dyDescent="0.2">
      <c r="A1488" s="163" t="s">
        <v>810</v>
      </c>
      <c r="B1488" s="164">
        <v>9</v>
      </c>
      <c r="C1488" s="164">
        <v>3</v>
      </c>
      <c r="D1488" s="165">
        <v>900000000</v>
      </c>
      <c r="E1488" s="166"/>
      <c r="F1488" s="167">
        <v>28910.2</v>
      </c>
      <c r="G1488" s="167">
        <v>28482.7</v>
      </c>
      <c r="H1488" s="157">
        <f t="shared" si="46"/>
        <v>98.521283145740952</v>
      </c>
      <c r="I1488" s="427">
        <f t="shared" si="47"/>
        <v>427.5</v>
      </c>
    </row>
    <row r="1489" spans="1:9" ht="22.5" x14ac:dyDescent="0.2">
      <c r="A1489" s="163" t="s">
        <v>904</v>
      </c>
      <c r="B1489" s="164">
        <v>9</v>
      </c>
      <c r="C1489" s="164">
        <v>3</v>
      </c>
      <c r="D1489" s="165">
        <v>910000000</v>
      </c>
      <c r="E1489" s="166"/>
      <c r="F1489" s="167">
        <v>28910.2</v>
      </c>
      <c r="G1489" s="167">
        <v>28482.7</v>
      </c>
      <c r="H1489" s="157">
        <f t="shared" si="46"/>
        <v>98.521283145740952</v>
      </c>
      <c r="I1489" s="427">
        <f t="shared" si="47"/>
        <v>427.5</v>
      </c>
    </row>
    <row r="1490" spans="1:9" ht="22.5" x14ac:dyDescent="0.2">
      <c r="A1490" s="163" t="s">
        <v>912</v>
      </c>
      <c r="B1490" s="164">
        <v>9</v>
      </c>
      <c r="C1490" s="164">
        <v>3</v>
      </c>
      <c r="D1490" s="165">
        <v>910046500</v>
      </c>
      <c r="E1490" s="166"/>
      <c r="F1490" s="167">
        <v>28910.2</v>
      </c>
      <c r="G1490" s="167">
        <v>28482.7</v>
      </c>
      <c r="H1490" s="157">
        <f t="shared" si="46"/>
        <v>98.521283145740952</v>
      </c>
      <c r="I1490" s="427">
        <f t="shared" si="47"/>
        <v>427.5</v>
      </c>
    </row>
    <row r="1491" spans="1:9" ht="22.5" x14ac:dyDescent="0.2">
      <c r="A1491" s="163" t="s">
        <v>507</v>
      </c>
      <c r="B1491" s="164">
        <v>9</v>
      </c>
      <c r="C1491" s="164">
        <v>3</v>
      </c>
      <c r="D1491" s="165">
        <v>910046500</v>
      </c>
      <c r="E1491" s="166">
        <v>600</v>
      </c>
      <c r="F1491" s="167">
        <v>28910.2</v>
      </c>
      <c r="G1491" s="167">
        <v>28482.7</v>
      </c>
      <c r="H1491" s="157">
        <f t="shared" si="46"/>
        <v>98.521283145740952</v>
      </c>
      <c r="I1491" s="427">
        <f t="shared" si="47"/>
        <v>427.5</v>
      </c>
    </row>
    <row r="1492" spans="1:9" ht="22.5" x14ac:dyDescent="0.2">
      <c r="A1492" s="163" t="s">
        <v>1495</v>
      </c>
      <c r="B1492" s="164">
        <v>9</v>
      </c>
      <c r="C1492" s="164">
        <v>3</v>
      </c>
      <c r="D1492" s="165">
        <v>1400000000</v>
      </c>
      <c r="E1492" s="166"/>
      <c r="F1492" s="167">
        <v>936</v>
      </c>
      <c r="G1492" s="167">
        <v>936</v>
      </c>
      <c r="H1492" s="157">
        <f t="shared" si="46"/>
        <v>100</v>
      </c>
      <c r="I1492" s="427">
        <f t="shared" si="47"/>
        <v>0</v>
      </c>
    </row>
    <row r="1493" spans="1:9" ht="22.5" x14ac:dyDescent="0.2">
      <c r="A1493" s="163" t="s">
        <v>907</v>
      </c>
      <c r="B1493" s="164">
        <v>9</v>
      </c>
      <c r="C1493" s="164">
        <v>3</v>
      </c>
      <c r="D1493" s="165">
        <v>1410000000</v>
      </c>
      <c r="E1493" s="166"/>
      <c r="F1493" s="167">
        <v>936</v>
      </c>
      <c r="G1493" s="167">
        <v>936</v>
      </c>
      <c r="H1493" s="157">
        <f t="shared" si="46"/>
        <v>100</v>
      </c>
      <c r="I1493" s="427">
        <f t="shared" si="47"/>
        <v>0</v>
      </c>
    </row>
    <row r="1494" spans="1:9" ht="22.5" x14ac:dyDescent="0.2">
      <c r="A1494" s="163" t="s">
        <v>908</v>
      </c>
      <c r="B1494" s="164">
        <v>9</v>
      </c>
      <c r="C1494" s="164">
        <v>3</v>
      </c>
      <c r="D1494" s="165">
        <v>1410047010</v>
      </c>
      <c r="E1494" s="166"/>
      <c r="F1494" s="167">
        <v>936</v>
      </c>
      <c r="G1494" s="167">
        <v>936</v>
      </c>
      <c r="H1494" s="157">
        <f t="shared" si="46"/>
        <v>100</v>
      </c>
      <c r="I1494" s="427">
        <f t="shared" si="47"/>
        <v>0</v>
      </c>
    </row>
    <row r="1495" spans="1:9" ht="22.5" x14ac:dyDescent="0.2">
      <c r="A1495" s="163" t="s">
        <v>507</v>
      </c>
      <c r="B1495" s="164">
        <v>9</v>
      </c>
      <c r="C1495" s="164">
        <v>3</v>
      </c>
      <c r="D1495" s="165">
        <v>1410047010</v>
      </c>
      <c r="E1495" s="166">
        <v>600</v>
      </c>
      <c r="F1495" s="167">
        <v>936</v>
      </c>
      <c r="G1495" s="167">
        <v>936</v>
      </c>
      <c r="H1495" s="157">
        <f t="shared" si="46"/>
        <v>100</v>
      </c>
      <c r="I1495" s="427">
        <f t="shared" si="47"/>
        <v>0</v>
      </c>
    </row>
    <row r="1496" spans="1:9" x14ac:dyDescent="0.2">
      <c r="A1496" s="158" t="s">
        <v>913</v>
      </c>
      <c r="B1496" s="159">
        <v>9</v>
      </c>
      <c r="C1496" s="159">
        <v>4</v>
      </c>
      <c r="D1496" s="160"/>
      <c r="E1496" s="161"/>
      <c r="F1496" s="162">
        <v>203844.6</v>
      </c>
      <c r="G1496" s="162">
        <v>203765.7</v>
      </c>
      <c r="H1496" s="151">
        <f t="shared" si="46"/>
        <v>99.961294044581024</v>
      </c>
      <c r="I1496" s="427">
        <f t="shared" si="47"/>
        <v>78.899999999994179</v>
      </c>
    </row>
    <row r="1497" spans="1:9" ht="22.5" x14ac:dyDescent="0.2">
      <c r="A1497" s="163" t="s">
        <v>810</v>
      </c>
      <c r="B1497" s="164">
        <v>9</v>
      </c>
      <c r="C1497" s="164">
        <v>4</v>
      </c>
      <c r="D1497" s="165">
        <v>900000000</v>
      </c>
      <c r="E1497" s="166"/>
      <c r="F1497" s="167">
        <v>203844.6</v>
      </c>
      <c r="G1497" s="167">
        <v>203765.7</v>
      </c>
      <c r="H1497" s="157">
        <f t="shared" si="46"/>
        <v>99.961294044581024</v>
      </c>
      <c r="I1497" s="427">
        <f t="shared" si="47"/>
        <v>78.899999999994179</v>
      </c>
    </row>
    <row r="1498" spans="1:9" ht="22.5" x14ac:dyDescent="0.2">
      <c r="A1498" s="163" t="s">
        <v>904</v>
      </c>
      <c r="B1498" s="164">
        <v>9</v>
      </c>
      <c r="C1498" s="164">
        <v>4</v>
      </c>
      <c r="D1498" s="165">
        <v>910000000</v>
      </c>
      <c r="E1498" s="166"/>
      <c r="F1498" s="167">
        <v>203844.6</v>
      </c>
      <c r="G1498" s="167">
        <v>203765.7</v>
      </c>
      <c r="H1498" s="157">
        <f t="shared" si="46"/>
        <v>99.961294044581024</v>
      </c>
      <c r="I1498" s="427">
        <f t="shared" si="47"/>
        <v>78.899999999994179</v>
      </c>
    </row>
    <row r="1499" spans="1:9" ht="67.5" x14ac:dyDescent="0.2">
      <c r="A1499" s="163" t="s">
        <v>1653</v>
      </c>
      <c r="B1499" s="164">
        <v>9</v>
      </c>
      <c r="C1499" s="164">
        <v>4</v>
      </c>
      <c r="D1499" s="165">
        <v>910047101</v>
      </c>
      <c r="E1499" s="166"/>
      <c r="F1499" s="167">
        <v>6731.8</v>
      </c>
      <c r="G1499" s="167">
        <v>6652.9</v>
      </c>
      <c r="H1499" s="157">
        <f t="shared" si="46"/>
        <v>98.827950919516312</v>
      </c>
      <c r="I1499" s="427">
        <f t="shared" si="47"/>
        <v>78.900000000000546</v>
      </c>
    </row>
    <row r="1500" spans="1:9" ht="22.5" x14ac:dyDescent="0.2">
      <c r="A1500" s="163" t="s">
        <v>507</v>
      </c>
      <c r="B1500" s="164">
        <v>9</v>
      </c>
      <c r="C1500" s="164">
        <v>4</v>
      </c>
      <c r="D1500" s="165">
        <v>910047101</v>
      </c>
      <c r="E1500" s="166">
        <v>600</v>
      </c>
      <c r="F1500" s="167">
        <v>6731.8</v>
      </c>
      <c r="G1500" s="167">
        <v>6652.9</v>
      </c>
      <c r="H1500" s="157">
        <f t="shared" si="46"/>
        <v>98.827950919516312</v>
      </c>
      <c r="I1500" s="427">
        <f t="shared" si="47"/>
        <v>78.900000000000546</v>
      </c>
    </row>
    <row r="1501" spans="1:9" x14ac:dyDescent="0.2">
      <c r="A1501" s="163" t="s">
        <v>1307</v>
      </c>
      <c r="B1501" s="164">
        <v>9</v>
      </c>
      <c r="C1501" s="164">
        <v>4</v>
      </c>
      <c r="D1501" s="165" t="s">
        <v>910</v>
      </c>
      <c r="E1501" s="166"/>
      <c r="F1501" s="167">
        <v>197112.8</v>
      </c>
      <c r="G1501" s="167">
        <v>197112.8</v>
      </c>
      <c r="H1501" s="157">
        <f t="shared" si="46"/>
        <v>100</v>
      </c>
      <c r="I1501" s="427">
        <f t="shared" si="47"/>
        <v>0</v>
      </c>
    </row>
    <row r="1502" spans="1:9" x14ac:dyDescent="0.2">
      <c r="A1502" s="163" t="s">
        <v>914</v>
      </c>
      <c r="B1502" s="164">
        <v>9</v>
      </c>
      <c r="C1502" s="164">
        <v>4</v>
      </c>
      <c r="D1502" s="165" t="s">
        <v>915</v>
      </c>
      <c r="E1502" s="166"/>
      <c r="F1502" s="167">
        <v>197112.8</v>
      </c>
      <c r="G1502" s="167">
        <v>197112.8</v>
      </c>
      <c r="H1502" s="157">
        <f t="shared" si="46"/>
        <v>100</v>
      </c>
      <c r="I1502" s="427">
        <f t="shared" si="47"/>
        <v>0</v>
      </c>
    </row>
    <row r="1503" spans="1:9" ht="22.5" x14ac:dyDescent="0.2">
      <c r="A1503" s="163" t="s">
        <v>507</v>
      </c>
      <c r="B1503" s="164">
        <v>9</v>
      </c>
      <c r="C1503" s="164">
        <v>4</v>
      </c>
      <c r="D1503" s="165" t="s">
        <v>915</v>
      </c>
      <c r="E1503" s="166">
        <v>600</v>
      </c>
      <c r="F1503" s="167">
        <v>197112.8</v>
      </c>
      <c r="G1503" s="167">
        <v>197112.8</v>
      </c>
      <c r="H1503" s="157">
        <f t="shared" si="46"/>
        <v>100</v>
      </c>
      <c r="I1503" s="427">
        <f t="shared" si="47"/>
        <v>0</v>
      </c>
    </row>
    <row r="1504" spans="1:9" x14ac:dyDescent="0.2">
      <c r="A1504" s="158" t="s">
        <v>916</v>
      </c>
      <c r="B1504" s="159">
        <v>9</v>
      </c>
      <c r="C1504" s="159">
        <v>5</v>
      </c>
      <c r="D1504" s="160"/>
      <c r="E1504" s="161"/>
      <c r="F1504" s="162">
        <v>89600</v>
      </c>
      <c r="G1504" s="162">
        <v>89346</v>
      </c>
      <c r="H1504" s="151">
        <f t="shared" si="46"/>
        <v>99.716517857142861</v>
      </c>
      <c r="I1504" s="427">
        <f t="shared" si="47"/>
        <v>254</v>
      </c>
    </row>
    <row r="1505" spans="1:9" ht="22.5" x14ac:dyDescent="0.2">
      <c r="A1505" s="163" t="s">
        <v>810</v>
      </c>
      <c r="B1505" s="164">
        <v>9</v>
      </c>
      <c r="C1505" s="164">
        <v>5</v>
      </c>
      <c r="D1505" s="165">
        <v>900000000</v>
      </c>
      <c r="E1505" s="166"/>
      <c r="F1505" s="167">
        <v>89570</v>
      </c>
      <c r="G1505" s="167">
        <v>89316</v>
      </c>
      <c r="H1505" s="157">
        <f t="shared" si="46"/>
        <v>99.716422909456298</v>
      </c>
      <c r="I1505" s="427">
        <f t="shared" si="47"/>
        <v>254</v>
      </c>
    </row>
    <row r="1506" spans="1:9" ht="22.5" x14ac:dyDescent="0.2">
      <c r="A1506" s="163" t="s">
        <v>904</v>
      </c>
      <c r="B1506" s="164">
        <v>9</v>
      </c>
      <c r="C1506" s="164">
        <v>5</v>
      </c>
      <c r="D1506" s="165">
        <v>910000000</v>
      </c>
      <c r="E1506" s="166"/>
      <c r="F1506" s="167">
        <v>89570</v>
      </c>
      <c r="G1506" s="167">
        <v>89316</v>
      </c>
      <c r="H1506" s="157">
        <f t="shared" si="46"/>
        <v>99.716422909456298</v>
      </c>
      <c r="I1506" s="427">
        <f t="shared" si="47"/>
        <v>254</v>
      </c>
    </row>
    <row r="1507" spans="1:9" ht="22.5" x14ac:dyDescent="0.2">
      <c r="A1507" s="163" t="s">
        <v>917</v>
      </c>
      <c r="B1507" s="164">
        <v>9</v>
      </c>
      <c r="C1507" s="164">
        <v>5</v>
      </c>
      <c r="D1507" s="165">
        <v>910046600</v>
      </c>
      <c r="E1507" s="166"/>
      <c r="F1507" s="167">
        <v>89570</v>
      </c>
      <c r="G1507" s="167">
        <v>89316</v>
      </c>
      <c r="H1507" s="157">
        <f t="shared" si="46"/>
        <v>99.716422909456298</v>
      </c>
      <c r="I1507" s="427">
        <f t="shared" si="47"/>
        <v>254</v>
      </c>
    </row>
    <row r="1508" spans="1:9" ht="22.5" x14ac:dyDescent="0.2">
      <c r="A1508" s="163" t="s">
        <v>507</v>
      </c>
      <c r="B1508" s="164">
        <v>9</v>
      </c>
      <c r="C1508" s="164">
        <v>5</v>
      </c>
      <c r="D1508" s="165">
        <v>910046600</v>
      </c>
      <c r="E1508" s="166">
        <v>600</v>
      </c>
      <c r="F1508" s="167">
        <v>89570</v>
      </c>
      <c r="G1508" s="167">
        <v>89316</v>
      </c>
      <c r="H1508" s="157">
        <f t="shared" si="46"/>
        <v>99.716422909456298</v>
      </c>
      <c r="I1508" s="427">
        <f t="shared" si="47"/>
        <v>254</v>
      </c>
    </row>
    <row r="1509" spans="1:9" x14ac:dyDescent="0.2">
      <c r="A1509" s="163" t="s">
        <v>1305</v>
      </c>
      <c r="B1509" s="164">
        <v>9</v>
      </c>
      <c r="C1509" s="164">
        <v>5</v>
      </c>
      <c r="D1509" s="165">
        <v>9200000000</v>
      </c>
      <c r="E1509" s="166"/>
      <c r="F1509" s="167">
        <v>30</v>
      </c>
      <c r="G1509" s="167">
        <v>30</v>
      </c>
      <c r="H1509" s="157">
        <f t="shared" si="46"/>
        <v>100</v>
      </c>
      <c r="I1509" s="427">
        <f t="shared" si="47"/>
        <v>0</v>
      </c>
    </row>
    <row r="1510" spans="1:9" ht="22.5" x14ac:dyDescent="0.2">
      <c r="A1510" s="163" t="s">
        <v>1152</v>
      </c>
      <c r="B1510" s="164">
        <v>9</v>
      </c>
      <c r="C1510" s="164">
        <v>5</v>
      </c>
      <c r="D1510" s="165">
        <v>9200055490</v>
      </c>
      <c r="E1510" s="166"/>
      <c r="F1510" s="167">
        <v>30</v>
      </c>
      <c r="G1510" s="167">
        <v>30</v>
      </c>
      <c r="H1510" s="157">
        <f t="shared" si="46"/>
        <v>100</v>
      </c>
      <c r="I1510" s="427">
        <f t="shared" si="47"/>
        <v>0</v>
      </c>
    </row>
    <row r="1511" spans="1:9" ht="22.5" x14ac:dyDescent="0.2">
      <c r="A1511" s="163" t="s">
        <v>507</v>
      </c>
      <c r="B1511" s="164">
        <v>9</v>
      </c>
      <c r="C1511" s="164">
        <v>5</v>
      </c>
      <c r="D1511" s="165">
        <v>9200055490</v>
      </c>
      <c r="E1511" s="166">
        <v>600</v>
      </c>
      <c r="F1511" s="167">
        <v>30</v>
      </c>
      <c r="G1511" s="167">
        <v>30</v>
      </c>
      <c r="H1511" s="157">
        <f t="shared" si="46"/>
        <v>100</v>
      </c>
      <c r="I1511" s="427">
        <f t="shared" si="47"/>
        <v>0</v>
      </c>
    </row>
    <row r="1512" spans="1:9" ht="21" x14ac:dyDescent="0.2">
      <c r="A1512" s="158" t="s">
        <v>918</v>
      </c>
      <c r="B1512" s="159">
        <v>9</v>
      </c>
      <c r="C1512" s="159">
        <v>6</v>
      </c>
      <c r="D1512" s="160"/>
      <c r="E1512" s="161"/>
      <c r="F1512" s="162">
        <v>58954.3</v>
      </c>
      <c r="G1512" s="162">
        <v>57052.3</v>
      </c>
      <c r="H1512" s="151">
        <f t="shared" si="46"/>
        <v>96.773772226962237</v>
      </c>
      <c r="I1512" s="427">
        <f t="shared" si="47"/>
        <v>1902</v>
      </c>
    </row>
    <row r="1513" spans="1:9" ht="22.5" x14ac:dyDescent="0.2">
      <c r="A1513" s="163" t="s">
        <v>810</v>
      </c>
      <c r="B1513" s="164">
        <v>9</v>
      </c>
      <c r="C1513" s="164">
        <v>6</v>
      </c>
      <c r="D1513" s="165">
        <v>900000000</v>
      </c>
      <c r="E1513" s="166"/>
      <c r="F1513" s="167">
        <v>58924.3</v>
      </c>
      <c r="G1513" s="167">
        <v>57022.3</v>
      </c>
      <c r="H1513" s="157">
        <f t="shared" si="46"/>
        <v>96.772129664671453</v>
      </c>
      <c r="I1513" s="427">
        <f t="shared" si="47"/>
        <v>1902</v>
      </c>
    </row>
    <row r="1514" spans="1:9" ht="22.5" x14ac:dyDescent="0.2">
      <c r="A1514" s="163" t="s">
        <v>904</v>
      </c>
      <c r="B1514" s="164">
        <v>9</v>
      </c>
      <c r="C1514" s="164">
        <v>6</v>
      </c>
      <c r="D1514" s="165">
        <v>910000000</v>
      </c>
      <c r="E1514" s="166"/>
      <c r="F1514" s="167">
        <v>58924.3</v>
      </c>
      <c r="G1514" s="167">
        <v>57022.3</v>
      </c>
      <c r="H1514" s="157">
        <f t="shared" si="46"/>
        <v>96.772129664671453</v>
      </c>
      <c r="I1514" s="427">
        <f t="shared" si="47"/>
        <v>1902</v>
      </c>
    </row>
    <row r="1515" spans="1:9" x14ac:dyDescent="0.2">
      <c r="A1515" s="163" t="s">
        <v>919</v>
      </c>
      <c r="B1515" s="164">
        <v>9</v>
      </c>
      <c r="C1515" s="164">
        <v>6</v>
      </c>
      <c r="D1515" s="165">
        <v>910046700</v>
      </c>
      <c r="E1515" s="166"/>
      <c r="F1515" s="167">
        <v>58924.3</v>
      </c>
      <c r="G1515" s="167">
        <v>57022.3</v>
      </c>
      <c r="H1515" s="157">
        <f t="shared" si="46"/>
        <v>96.772129664671453</v>
      </c>
      <c r="I1515" s="427">
        <f t="shared" si="47"/>
        <v>1902</v>
      </c>
    </row>
    <row r="1516" spans="1:9" ht="22.5" x14ac:dyDescent="0.2">
      <c r="A1516" s="163" t="s">
        <v>507</v>
      </c>
      <c r="B1516" s="164">
        <v>9</v>
      </c>
      <c r="C1516" s="164">
        <v>6</v>
      </c>
      <c r="D1516" s="165">
        <v>910046700</v>
      </c>
      <c r="E1516" s="166">
        <v>600</v>
      </c>
      <c r="F1516" s="167">
        <v>58924.3</v>
      </c>
      <c r="G1516" s="167">
        <v>57022.3</v>
      </c>
      <c r="H1516" s="157">
        <f t="shared" si="46"/>
        <v>96.772129664671453</v>
      </c>
      <c r="I1516" s="427">
        <f t="shared" si="47"/>
        <v>1902</v>
      </c>
    </row>
    <row r="1517" spans="1:9" x14ac:dyDescent="0.2">
      <c r="A1517" s="163" t="s">
        <v>1305</v>
      </c>
      <c r="B1517" s="164">
        <v>9</v>
      </c>
      <c r="C1517" s="164">
        <v>6</v>
      </c>
      <c r="D1517" s="165">
        <v>9200000000</v>
      </c>
      <c r="E1517" s="166"/>
      <c r="F1517" s="167">
        <v>30</v>
      </c>
      <c r="G1517" s="167">
        <v>30</v>
      </c>
      <c r="H1517" s="157">
        <f t="shared" si="46"/>
        <v>100</v>
      </c>
      <c r="I1517" s="427">
        <f t="shared" si="47"/>
        <v>0</v>
      </c>
    </row>
    <row r="1518" spans="1:9" ht="22.5" x14ac:dyDescent="0.2">
      <c r="A1518" s="163" t="s">
        <v>1152</v>
      </c>
      <c r="B1518" s="164">
        <v>9</v>
      </c>
      <c r="C1518" s="164">
        <v>6</v>
      </c>
      <c r="D1518" s="165">
        <v>9200055490</v>
      </c>
      <c r="E1518" s="166"/>
      <c r="F1518" s="167">
        <v>30</v>
      </c>
      <c r="G1518" s="167">
        <v>30</v>
      </c>
      <c r="H1518" s="157">
        <f t="shared" si="46"/>
        <v>100</v>
      </c>
      <c r="I1518" s="427">
        <f t="shared" si="47"/>
        <v>0</v>
      </c>
    </row>
    <row r="1519" spans="1:9" ht="22.5" x14ac:dyDescent="0.2">
      <c r="A1519" s="163" t="s">
        <v>507</v>
      </c>
      <c r="B1519" s="164">
        <v>9</v>
      </c>
      <c r="C1519" s="164">
        <v>6</v>
      </c>
      <c r="D1519" s="165">
        <v>9200055490</v>
      </c>
      <c r="E1519" s="166">
        <v>600</v>
      </c>
      <c r="F1519" s="167">
        <v>30</v>
      </c>
      <c r="G1519" s="167">
        <v>30</v>
      </c>
      <c r="H1519" s="157">
        <f t="shared" si="46"/>
        <v>100</v>
      </c>
      <c r="I1519" s="427">
        <f t="shared" si="47"/>
        <v>0</v>
      </c>
    </row>
    <row r="1520" spans="1:9" x14ac:dyDescent="0.2">
      <c r="A1520" s="158" t="s">
        <v>920</v>
      </c>
      <c r="B1520" s="159">
        <v>9</v>
      </c>
      <c r="C1520" s="159">
        <v>9</v>
      </c>
      <c r="D1520" s="160"/>
      <c r="E1520" s="161"/>
      <c r="F1520" s="162">
        <v>1237548.8</v>
      </c>
      <c r="G1520" s="162">
        <v>1215108.2</v>
      </c>
      <c r="H1520" s="151">
        <f t="shared" si="46"/>
        <v>98.186689688519749</v>
      </c>
      <c r="I1520" s="427">
        <f t="shared" si="47"/>
        <v>22440.600000000093</v>
      </c>
    </row>
    <row r="1521" spans="1:9" ht="22.5" x14ac:dyDescent="0.2">
      <c r="A1521" s="163" t="s">
        <v>810</v>
      </c>
      <c r="B1521" s="164">
        <v>9</v>
      </c>
      <c r="C1521" s="164">
        <v>9</v>
      </c>
      <c r="D1521" s="165">
        <v>900000000</v>
      </c>
      <c r="E1521" s="166"/>
      <c r="F1521" s="167">
        <v>1094363.5</v>
      </c>
      <c r="G1521" s="167">
        <v>1072098.1000000001</v>
      </c>
      <c r="H1521" s="157">
        <f t="shared" si="46"/>
        <v>97.965447495279221</v>
      </c>
      <c r="I1521" s="427">
        <f t="shared" si="47"/>
        <v>22265.399999999907</v>
      </c>
    </row>
    <row r="1522" spans="1:9" ht="22.5" x14ac:dyDescent="0.2">
      <c r="A1522" s="163" t="s">
        <v>904</v>
      </c>
      <c r="B1522" s="164">
        <v>9</v>
      </c>
      <c r="C1522" s="164">
        <v>9</v>
      </c>
      <c r="D1522" s="165">
        <v>910000000</v>
      </c>
      <c r="E1522" s="166"/>
      <c r="F1522" s="167">
        <v>1028530.6</v>
      </c>
      <c r="G1522" s="167">
        <v>1006400.4</v>
      </c>
      <c r="H1522" s="157">
        <f t="shared" si="46"/>
        <v>97.848367369915877</v>
      </c>
      <c r="I1522" s="427">
        <f t="shared" si="47"/>
        <v>22130.199999999953</v>
      </c>
    </row>
    <row r="1523" spans="1:9" x14ac:dyDescent="0.2">
      <c r="A1523" s="163" t="s">
        <v>921</v>
      </c>
      <c r="B1523" s="164">
        <v>9</v>
      </c>
      <c r="C1523" s="164">
        <v>9</v>
      </c>
      <c r="D1523" s="165">
        <v>910046900</v>
      </c>
      <c r="E1523" s="166"/>
      <c r="F1523" s="167">
        <v>418567.3</v>
      </c>
      <c r="G1523" s="167">
        <v>416151.8</v>
      </c>
      <c r="H1523" s="157">
        <f t="shared" si="46"/>
        <v>99.422912396644463</v>
      </c>
      <c r="I1523" s="427">
        <f t="shared" si="47"/>
        <v>2415.5</v>
      </c>
    </row>
    <row r="1524" spans="1:9" ht="22.5" x14ac:dyDescent="0.2">
      <c r="A1524" s="163" t="s">
        <v>507</v>
      </c>
      <c r="B1524" s="164">
        <v>9</v>
      </c>
      <c r="C1524" s="164">
        <v>9</v>
      </c>
      <c r="D1524" s="165">
        <v>910046900</v>
      </c>
      <c r="E1524" s="166">
        <v>600</v>
      </c>
      <c r="F1524" s="167">
        <v>418567.3</v>
      </c>
      <c r="G1524" s="167">
        <v>416151.8</v>
      </c>
      <c r="H1524" s="157">
        <f t="shared" si="46"/>
        <v>99.422912396644463</v>
      </c>
      <c r="I1524" s="427">
        <f t="shared" si="47"/>
        <v>2415.5</v>
      </c>
    </row>
    <row r="1525" spans="1:9" ht="22.5" x14ac:dyDescent="0.2">
      <c r="A1525" s="163" t="s">
        <v>1657</v>
      </c>
      <c r="B1525" s="164">
        <v>9</v>
      </c>
      <c r="C1525" s="164">
        <v>9</v>
      </c>
      <c r="D1525" s="165">
        <v>910046910</v>
      </c>
      <c r="E1525" s="166"/>
      <c r="F1525" s="167">
        <v>35754.6</v>
      </c>
      <c r="G1525" s="167">
        <v>35586.1</v>
      </c>
      <c r="H1525" s="157">
        <f t="shared" si="46"/>
        <v>99.528731967355242</v>
      </c>
      <c r="I1525" s="427">
        <f t="shared" si="47"/>
        <v>168.5</v>
      </c>
    </row>
    <row r="1526" spans="1:9" ht="22.5" x14ac:dyDescent="0.2">
      <c r="A1526" s="163" t="s">
        <v>507</v>
      </c>
      <c r="B1526" s="164">
        <v>9</v>
      </c>
      <c r="C1526" s="164">
        <v>9</v>
      </c>
      <c r="D1526" s="165">
        <v>910046910</v>
      </c>
      <c r="E1526" s="166">
        <v>600</v>
      </c>
      <c r="F1526" s="167">
        <v>35754.6</v>
      </c>
      <c r="G1526" s="167">
        <v>35586.1</v>
      </c>
      <c r="H1526" s="157">
        <f t="shared" si="46"/>
        <v>99.528731967355242</v>
      </c>
      <c r="I1526" s="427">
        <f t="shared" si="47"/>
        <v>168.5</v>
      </c>
    </row>
    <row r="1527" spans="1:9" ht="22.5" x14ac:dyDescent="0.2">
      <c r="A1527" s="163" t="s">
        <v>922</v>
      </c>
      <c r="B1527" s="164">
        <v>9</v>
      </c>
      <c r="C1527" s="164">
        <v>9</v>
      </c>
      <c r="D1527" s="165">
        <v>910048010</v>
      </c>
      <c r="E1527" s="166"/>
      <c r="F1527" s="167">
        <v>12475.2</v>
      </c>
      <c r="G1527" s="167">
        <v>12475.2</v>
      </c>
      <c r="H1527" s="157">
        <f t="shared" si="46"/>
        <v>100</v>
      </c>
      <c r="I1527" s="427">
        <f t="shared" si="47"/>
        <v>0</v>
      </c>
    </row>
    <row r="1528" spans="1:9" x14ac:dyDescent="0.2">
      <c r="A1528" s="163" t="s">
        <v>490</v>
      </c>
      <c r="B1528" s="164">
        <v>9</v>
      </c>
      <c r="C1528" s="164">
        <v>9</v>
      </c>
      <c r="D1528" s="165">
        <v>910048010</v>
      </c>
      <c r="E1528" s="166">
        <v>200</v>
      </c>
      <c r="F1528" s="167">
        <v>12475.2</v>
      </c>
      <c r="G1528" s="167">
        <v>12475.2</v>
      </c>
      <c r="H1528" s="157">
        <f t="shared" si="46"/>
        <v>100</v>
      </c>
      <c r="I1528" s="427">
        <f t="shared" si="47"/>
        <v>0</v>
      </c>
    </row>
    <row r="1529" spans="1:9" x14ac:dyDescent="0.2">
      <c r="A1529" s="163" t="s">
        <v>1658</v>
      </c>
      <c r="B1529" s="164">
        <v>9</v>
      </c>
      <c r="C1529" s="164">
        <v>9</v>
      </c>
      <c r="D1529" s="165">
        <v>910048510</v>
      </c>
      <c r="E1529" s="166"/>
      <c r="F1529" s="167">
        <v>20837.400000000001</v>
      </c>
      <c r="G1529" s="167">
        <v>20837.400000000001</v>
      </c>
      <c r="H1529" s="157">
        <f t="shared" si="46"/>
        <v>100</v>
      </c>
      <c r="I1529" s="427">
        <f t="shared" si="47"/>
        <v>0</v>
      </c>
    </row>
    <row r="1530" spans="1:9" x14ac:dyDescent="0.2">
      <c r="A1530" s="163" t="s">
        <v>490</v>
      </c>
      <c r="B1530" s="164">
        <v>9</v>
      </c>
      <c r="C1530" s="164">
        <v>9</v>
      </c>
      <c r="D1530" s="165">
        <v>910048510</v>
      </c>
      <c r="E1530" s="166">
        <v>200</v>
      </c>
      <c r="F1530" s="167">
        <v>20837.400000000001</v>
      </c>
      <c r="G1530" s="167">
        <v>20837.400000000001</v>
      </c>
      <c r="H1530" s="157">
        <f t="shared" si="46"/>
        <v>100</v>
      </c>
      <c r="I1530" s="427">
        <f t="shared" si="47"/>
        <v>0</v>
      </c>
    </row>
    <row r="1531" spans="1:9" ht="22.5" x14ac:dyDescent="0.2">
      <c r="A1531" s="163" t="s">
        <v>1659</v>
      </c>
      <c r="B1531" s="164">
        <v>9</v>
      </c>
      <c r="C1531" s="164">
        <v>9</v>
      </c>
      <c r="D1531" s="165" t="s">
        <v>1660</v>
      </c>
      <c r="E1531" s="166"/>
      <c r="F1531" s="167">
        <v>3506.9</v>
      </c>
      <c r="G1531" s="167">
        <v>3506.8</v>
      </c>
      <c r="H1531" s="157">
        <f t="shared" si="46"/>
        <v>99.997148478713399</v>
      </c>
      <c r="I1531" s="427">
        <f t="shared" si="47"/>
        <v>9.9999999999909051E-2</v>
      </c>
    </row>
    <row r="1532" spans="1:9" x14ac:dyDescent="0.2">
      <c r="A1532" s="163" t="s">
        <v>490</v>
      </c>
      <c r="B1532" s="164">
        <v>9</v>
      </c>
      <c r="C1532" s="164">
        <v>9</v>
      </c>
      <c r="D1532" s="165" t="s">
        <v>1660</v>
      </c>
      <c r="E1532" s="166">
        <v>200</v>
      </c>
      <c r="F1532" s="167">
        <v>3506.9</v>
      </c>
      <c r="G1532" s="167">
        <v>3506.8</v>
      </c>
      <c r="H1532" s="157">
        <f t="shared" si="46"/>
        <v>99.997148478713399</v>
      </c>
      <c r="I1532" s="427">
        <f t="shared" si="47"/>
        <v>9.9999999999909051E-2</v>
      </c>
    </row>
    <row r="1533" spans="1:9" ht="22.5" x14ac:dyDescent="0.2">
      <c r="A1533" s="163" t="s">
        <v>923</v>
      </c>
      <c r="B1533" s="164">
        <v>9</v>
      </c>
      <c r="C1533" s="164">
        <v>9</v>
      </c>
      <c r="D1533" s="165">
        <v>910048520</v>
      </c>
      <c r="E1533" s="166"/>
      <c r="F1533" s="167">
        <v>2289.6999999999998</v>
      </c>
      <c r="G1533" s="167">
        <v>2289.6999999999998</v>
      </c>
      <c r="H1533" s="157">
        <f t="shared" si="46"/>
        <v>100</v>
      </c>
      <c r="I1533" s="427">
        <f t="shared" si="47"/>
        <v>0</v>
      </c>
    </row>
    <row r="1534" spans="1:9" x14ac:dyDescent="0.2">
      <c r="A1534" s="163" t="s">
        <v>490</v>
      </c>
      <c r="B1534" s="164">
        <v>9</v>
      </c>
      <c r="C1534" s="164">
        <v>9</v>
      </c>
      <c r="D1534" s="165">
        <v>910048520</v>
      </c>
      <c r="E1534" s="166">
        <v>200</v>
      </c>
      <c r="F1534" s="167">
        <v>2289.6999999999998</v>
      </c>
      <c r="G1534" s="167">
        <v>2289.6999999999998</v>
      </c>
      <c r="H1534" s="157">
        <f t="shared" si="46"/>
        <v>100</v>
      </c>
      <c r="I1534" s="427">
        <f t="shared" si="47"/>
        <v>0</v>
      </c>
    </row>
    <row r="1535" spans="1:9" x14ac:dyDescent="0.2">
      <c r="A1535" s="163" t="s">
        <v>924</v>
      </c>
      <c r="B1535" s="164">
        <v>9</v>
      </c>
      <c r="C1535" s="164">
        <v>9</v>
      </c>
      <c r="D1535" s="165">
        <v>910048530</v>
      </c>
      <c r="E1535" s="166"/>
      <c r="F1535" s="167">
        <v>4553</v>
      </c>
      <c r="G1535" s="167">
        <v>4552.7</v>
      </c>
      <c r="H1535" s="157">
        <f t="shared" si="46"/>
        <v>99.99341093784318</v>
      </c>
      <c r="I1535" s="427">
        <f t="shared" si="47"/>
        <v>0.3000000000001819</v>
      </c>
    </row>
    <row r="1536" spans="1:9" x14ac:dyDescent="0.2">
      <c r="A1536" s="163" t="s">
        <v>501</v>
      </c>
      <c r="B1536" s="164">
        <v>9</v>
      </c>
      <c r="C1536" s="164">
        <v>9</v>
      </c>
      <c r="D1536" s="165">
        <v>910048530</v>
      </c>
      <c r="E1536" s="166">
        <v>300</v>
      </c>
      <c r="F1536" s="167">
        <v>4553</v>
      </c>
      <c r="G1536" s="167">
        <v>4552.7</v>
      </c>
      <c r="H1536" s="157">
        <f t="shared" si="46"/>
        <v>99.99341093784318</v>
      </c>
      <c r="I1536" s="427">
        <f t="shared" si="47"/>
        <v>0.3000000000001819</v>
      </c>
    </row>
    <row r="1537" spans="1:9" x14ac:dyDescent="0.2">
      <c r="A1537" s="163" t="s">
        <v>925</v>
      </c>
      <c r="B1537" s="164">
        <v>9</v>
      </c>
      <c r="C1537" s="164">
        <v>9</v>
      </c>
      <c r="D1537" s="165">
        <v>910048540</v>
      </c>
      <c r="E1537" s="166"/>
      <c r="F1537" s="167">
        <v>48314.6</v>
      </c>
      <c r="G1537" s="167">
        <v>48313.9</v>
      </c>
      <c r="H1537" s="157">
        <f t="shared" si="46"/>
        <v>99.998551162588541</v>
      </c>
      <c r="I1537" s="427">
        <f t="shared" si="47"/>
        <v>0.69999999999708962</v>
      </c>
    </row>
    <row r="1538" spans="1:9" x14ac:dyDescent="0.2">
      <c r="A1538" s="163" t="s">
        <v>490</v>
      </c>
      <c r="B1538" s="164">
        <v>9</v>
      </c>
      <c r="C1538" s="164">
        <v>9</v>
      </c>
      <c r="D1538" s="165">
        <v>910048540</v>
      </c>
      <c r="E1538" s="166">
        <v>200</v>
      </c>
      <c r="F1538" s="167">
        <v>48314.6</v>
      </c>
      <c r="G1538" s="167">
        <v>48313.9</v>
      </c>
      <c r="H1538" s="157">
        <f t="shared" si="46"/>
        <v>99.998551162588541</v>
      </c>
      <c r="I1538" s="427">
        <f t="shared" si="47"/>
        <v>0.69999999999708962</v>
      </c>
    </row>
    <row r="1539" spans="1:9" x14ac:dyDescent="0.2">
      <c r="A1539" s="163" t="s">
        <v>1308</v>
      </c>
      <c r="B1539" s="164">
        <v>9</v>
      </c>
      <c r="C1539" s="164">
        <v>9</v>
      </c>
      <c r="D1539" s="165">
        <v>910048570</v>
      </c>
      <c r="E1539" s="166"/>
      <c r="F1539" s="167">
        <v>3778.4</v>
      </c>
      <c r="G1539" s="167">
        <v>3778.4</v>
      </c>
      <c r="H1539" s="157">
        <f t="shared" si="46"/>
        <v>100</v>
      </c>
      <c r="I1539" s="427">
        <f t="shared" si="47"/>
        <v>0</v>
      </c>
    </row>
    <row r="1540" spans="1:9" x14ac:dyDescent="0.2">
      <c r="A1540" s="225" t="s">
        <v>490</v>
      </c>
      <c r="B1540" s="228">
        <v>9</v>
      </c>
      <c r="C1540" s="228">
        <v>9</v>
      </c>
      <c r="D1540" s="226">
        <v>910048570</v>
      </c>
      <c r="E1540" s="227">
        <v>200</v>
      </c>
      <c r="F1540" s="229">
        <v>3778.4</v>
      </c>
      <c r="G1540" s="229">
        <v>3778.4</v>
      </c>
      <c r="H1540" s="157">
        <f t="shared" si="46"/>
        <v>100</v>
      </c>
      <c r="I1540" s="427">
        <f t="shared" si="47"/>
        <v>0</v>
      </c>
    </row>
    <row r="1541" spans="1:9" x14ac:dyDescent="0.2">
      <c r="A1541" s="225" t="s">
        <v>1309</v>
      </c>
      <c r="B1541" s="228">
        <v>9</v>
      </c>
      <c r="C1541" s="228">
        <v>9</v>
      </c>
      <c r="D1541" s="226">
        <v>910048580</v>
      </c>
      <c r="E1541" s="227"/>
      <c r="F1541" s="229">
        <v>19301</v>
      </c>
      <c r="G1541" s="229">
        <v>19301</v>
      </c>
      <c r="H1541" s="157">
        <f t="shared" si="46"/>
        <v>100</v>
      </c>
      <c r="I1541" s="427">
        <f t="shared" si="47"/>
        <v>0</v>
      </c>
    </row>
    <row r="1542" spans="1:9" x14ac:dyDescent="0.2">
      <c r="A1542" s="163" t="s">
        <v>490</v>
      </c>
      <c r="B1542" s="164">
        <v>9</v>
      </c>
      <c r="C1542" s="164">
        <v>9</v>
      </c>
      <c r="D1542" s="165">
        <v>910048580</v>
      </c>
      <c r="E1542" s="166">
        <v>200</v>
      </c>
      <c r="F1542" s="167">
        <v>19301</v>
      </c>
      <c r="G1542" s="167">
        <v>19301</v>
      </c>
      <c r="H1542" s="157">
        <f t="shared" si="46"/>
        <v>100</v>
      </c>
      <c r="I1542" s="427">
        <f t="shared" si="47"/>
        <v>0</v>
      </c>
    </row>
    <row r="1543" spans="1:9" x14ac:dyDescent="0.2">
      <c r="A1543" s="163" t="s">
        <v>926</v>
      </c>
      <c r="B1543" s="164">
        <v>9</v>
      </c>
      <c r="C1543" s="164">
        <v>9</v>
      </c>
      <c r="D1543" s="165">
        <v>910051610</v>
      </c>
      <c r="E1543" s="166"/>
      <c r="F1543" s="167">
        <v>703.9</v>
      </c>
      <c r="G1543" s="167">
        <v>703.9</v>
      </c>
      <c r="H1543" s="157">
        <f t="shared" si="46"/>
        <v>100</v>
      </c>
      <c r="I1543" s="427">
        <f t="shared" si="47"/>
        <v>0</v>
      </c>
    </row>
    <row r="1544" spans="1:9" x14ac:dyDescent="0.2">
      <c r="A1544" s="163" t="s">
        <v>490</v>
      </c>
      <c r="B1544" s="164">
        <v>9</v>
      </c>
      <c r="C1544" s="164">
        <v>9</v>
      </c>
      <c r="D1544" s="165">
        <v>910051610</v>
      </c>
      <c r="E1544" s="166">
        <v>200</v>
      </c>
      <c r="F1544" s="167">
        <v>703.9</v>
      </c>
      <c r="G1544" s="167">
        <v>703.9</v>
      </c>
      <c r="H1544" s="157">
        <f t="shared" si="46"/>
        <v>100</v>
      </c>
      <c r="I1544" s="427">
        <f t="shared" si="47"/>
        <v>0</v>
      </c>
    </row>
    <row r="1545" spans="1:9" ht="78.75" x14ac:dyDescent="0.2">
      <c r="A1545" s="163" t="s">
        <v>1310</v>
      </c>
      <c r="B1545" s="164">
        <v>9</v>
      </c>
      <c r="C1545" s="164">
        <v>9</v>
      </c>
      <c r="D1545" s="165">
        <v>910052160</v>
      </c>
      <c r="E1545" s="166"/>
      <c r="F1545" s="167">
        <v>622.70000000000005</v>
      </c>
      <c r="G1545" s="167">
        <v>622.70000000000005</v>
      </c>
      <c r="H1545" s="157">
        <f t="shared" si="46"/>
        <v>100</v>
      </c>
      <c r="I1545" s="427">
        <f t="shared" si="47"/>
        <v>0</v>
      </c>
    </row>
    <row r="1546" spans="1:9" x14ac:dyDescent="0.2">
      <c r="A1546" s="163" t="s">
        <v>501</v>
      </c>
      <c r="B1546" s="164">
        <v>9</v>
      </c>
      <c r="C1546" s="164">
        <v>9</v>
      </c>
      <c r="D1546" s="165">
        <v>910052160</v>
      </c>
      <c r="E1546" s="166">
        <v>300</v>
      </c>
      <c r="F1546" s="167">
        <v>622.70000000000005</v>
      </c>
      <c r="G1546" s="167">
        <v>622.70000000000005</v>
      </c>
      <c r="H1546" s="157">
        <f t="shared" si="46"/>
        <v>100</v>
      </c>
      <c r="I1546" s="427">
        <f t="shared" si="47"/>
        <v>0</v>
      </c>
    </row>
    <row r="1547" spans="1:9" ht="45" x14ac:dyDescent="0.2">
      <c r="A1547" s="163" t="s">
        <v>1661</v>
      </c>
      <c r="B1547" s="164">
        <v>9</v>
      </c>
      <c r="C1547" s="164">
        <v>9</v>
      </c>
      <c r="D1547" s="165" t="s">
        <v>1662</v>
      </c>
      <c r="E1547" s="166"/>
      <c r="F1547" s="167">
        <v>104.3</v>
      </c>
      <c r="G1547" s="167">
        <v>0</v>
      </c>
      <c r="H1547" s="157">
        <f t="shared" si="46"/>
        <v>0</v>
      </c>
      <c r="I1547" s="427">
        <f t="shared" si="47"/>
        <v>104.3</v>
      </c>
    </row>
    <row r="1548" spans="1:9" x14ac:dyDescent="0.2">
      <c r="A1548" s="163" t="s">
        <v>490</v>
      </c>
      <c r="B1548" s="164">
        <v>9</v>
      </c>
      <c r="C1548" s="164">
        <v>9</v>
      </c>
      <c r="D1548" s="165" t="s">
        <v>1662</v>
      </c>
      <c r="E1548" s="166">
        <v>200</v>
      </c>
      <c r="F1548" s="167">
        <v>104.3</v>
      </c>
      <c r="G1548" s="167">
        <v>0</v>
      </c>
      <c r="H1548" s="157">
        <f t="shared" si="46"/>
        <v>0</v>
      </c>
      <c r="I1548" s="427">
        <f t="shared" si="47"/>
        <v>104.3</v>
      </c>
    </row>
    <row r="1549" spans="1:9" ht="33.75" x14ac:dyDescent="0.2">
      <c r="A1549" s="163" t="s">
        <v>1663</v>
      </c>
      <c r="B1549" s="164">
        <v>9</v>
      </c>
      <c r="C1549" s="164">
        <v>9</v>
      </c>
      <c r="D1549" s="165" t="s">
        <v>1664</v>
      </c>
      <c r="E1549" s="166"/>
      <c r="F1549" s="167">
        <v>757.4</v>
      </c>
      <c r="G1549" s="167">
        <v>757.4</v>
      </c>
      <c r="H1549" s="157">
        <f t="shared" si="46"/>
        <v>100</v>
      </c>
      <c r="I1549" s="427">
        <f t="shared" si="47"/>
        <v>0</v>
      </c>
    </row>
    <row r="1550" spans="1:9" x14ac:dyDescent="0.2">
      <c r="A1550" s="163" t="s">
        <v>490</v>
      </c>
      <c r="B1550" s="164">
        <v>9</v>
      </c>
      <c r="C1550" s="164">
        <v>9</v>
      </c>
      <c r="D1550" s="165" t="s">
        <v>1664</v>
      </c>
      <c r="E1550" s="166">
        <v>200</v>
      </c>
      <c r="F1550" s="167">
        <v>757.4</v>
      </c>
      <c r="G1550" s="167">
        <v>757.4</v>
      </c>
      <c r="H1550" s="157">
        <f t="shared" si="46"/>
        <v>100</v>
      </c>
      <c r="I1550" s="427">
        <f t="shared" si="47"/>
        <v>0</v>
      </c>
    </row>
    <row r="1551" spans="1:9" ht="45" x14ac:dyDescent="0.2">
      <c r="A1551" s="163" t="s">
        <v>1665</v>
      </c>
      <c r="B1551" s="164">
        <v>9</v>
      </c>
      <c r="C1551" s="164">
        <v>9</v>
      </c>
      <c r="D1551" s="165" t="s">
        <v>1666</v>
      </c>
      <c r="E1551" s="166"/>
      <c r="F1551" s="167">
        <v>7201.5</v>
      </c>
      <c r="G1551" s="167">
        <v>7201.5</v>
      </c>
      <c r="H1551" s="157">
        <f t="shared" ref="H1551:H1614" si="48">+G1551/F1551*100</f>
        <v>100</v>
      </c>
      <c r="I1551" s="427">
        <f t="shared" ref="I1551:I1614" si="49">F1551-G1551</f>
        <v>0</v>
      </c>
    </row>
    <row r="1552" spans="1:9" x14ac:dyDescent="0.2">
      <c r="A1552" s="163" t="s">
        <v>490</v>
      </c>
      <c r="B1552" s="164">
        <v>9</v>
      </c>
      <c r="C1552" s="164">
        <v>9</v>
      </c>
      <c r="D1552" s="165" t="s">
        <v>1666</v>
      </c>
      <c r="E1552" s="166">
        <v>200</v>
      </c>
      <c r="F1552" s="167">
        <v>7201.5</v>
      </c>
      <c r="G1552" s="167">
        <v>7201.5</v>
      </c>
      <c r="H1552" s="157">
        <f t="shared" si="48"/>
        <v>100</v>
      </c>
      <c r="I1552" s="427">
        <f t="shared" si="49"/>
        <v>0</v>
      </c>
    </row>
    <row r="1553" spans="1:9" x14ac:dyDescent="0.2">
      <c r="A1553" s="163" t="s">
        <v>1667</v>
      </c>
      <c r="B1553" s="164">
        <v>9</v>
      </c>
      <c r="C1553" s="164">
        <v>9</v>
      </c>
      <c r="D1553" s="165" t="s">
        <v>927</v>
      </c>
      <c r="E1553" s="166"/>
      <c r="F1553" s="167">
        <v>6209</v>
      </c>
      <c r="G1553" s="167">
        <v>6204.2</v>
      </c>
      <c r="H1553" s="157">
        <f t="shared" si="48"/>
        <v>99.922692865195685</v>
      </c>
      <c r="I1553" s="427">
        <f t="shared" si="49"/>
        <v>4.8000000000001819</v>
      </c>
    </row>
    <row r="1554" spans="1:9" x14ac:dyDescent="0.2">
      <c r="A1554" s="163" t="s">
        <v>490</v>
      </c>
      <c r="B1554" s="164">
        <v>9</v>
      </c>
      <c r="C1554" s="164">
        <v>9</v>
      </c>
      <c r="D1554" s="165" t="s">
        <v>927</v>
      </c>
      <c r="E1554" s="166">
        <v>200</v>
      </c>
      <c r="F1554" s="167">
        <v>6209</v>
      </c>
      <c r="G1554" s="167">
        <v>6204.2</v>
      </c>
      <c r="H1554" s="157">
        <f t="shared" si="48"/>
        <v>99.922692865195685</v>
      </c>
      <c r="I1554" s="427">
        <f t="shared" si="49"/>
        <v>4.8000000000001819</v>
      </c>
    </row>
    <row r="1555" spans="1:9" ht="22.5" x14ac:dyDescent="0.2">
      <c r="A1555" s="163" t="s">
        <v>1668</v>
      </c>
      <c r="B1555" s="164">
        <v>9</v>
      </c>
      <c r="C1555" s="164">
        <v>9</v>
      </c>
      <c r="D1555" s="165" t="s">
        <v>928</v>
      </c>
      <c r="E1555" s="166"/>
      <c r="F1555" s="167">
        <v>11368.2</v>
      </c>
      <c r="G1555" s="167">
        <v>11367.3</v>
      </c>
      <c r="H1555" s="157">
        <f t="shared" si="48"/>
        <v>99.992083179395138</v>
      </c>
      <c r="I1555" s="427">
        <f t="shared" si="49"/>
        <v>0.90000000000145519</v>
      </c>
    </row>
    <row r="1556" spans="1:9" x14ac:dyDescent="0.2">
      <c r="A1556" s="163" t="s">
        <v>490</v>
      </c>
      <c r="B1556" s="164">
        <v>9</v>
      </c>
      <c r="C1556" s="164">
        <v>9</v>
      </c>
      <c r="D1556" s="165" t="s">
        <v>928</v>
      </c>
      <c r="E1556" s="166">
        <v>200</v>
      </c>
      <c r="F1556" s="167">
        <v>11368.2</v>
      </c>
      <c r="G1556" s="167">
        <v>11367.3</v>
      </c>
      <c r="H1556" s="157">
        <f t="shared" si="48"/>
        <v>99.992083179395138</v>
      </c>
      <c r="I1556" s="427">
        <f t="shared" si="49"/>
        <v>0.90000000000145519</v>
      </c>
    </row>
    <row r="1557" spans="1:9" ht="22.5" x14ac:dyDescent="0.2">
      <c r="A1557" s="163" t="s">
        <v>1669</v>
      </c>
      <c r="B1557" s="164">
        <v>9</v>
      </c>
      <c r="C1557" s="164">
        <v>9</v>
      </c>
      <c r="D1557" s="165" t="s">
        <v>1670</v>
      </c>
      <c r="E1557" s="166"/>
      <c r="F1557" s="167">
        <v>14588.3</v>
      </c>
      <c r="G1557" s="167">
        <v>13618.4</v>
      </c>
      <c r="H1557" s="157">
        <f t="shared" si="48"/>
        <v>93.351521424703364</v>
      </c>
      <c r="I1557" s="427">
        <f t="shared" si="49"/>
        <v>969.89999999999964</v>
      </c>
    </row>
    <row r="1558" spans="1:9" x14ac:dyDescent="0.2">
      <c r="A1558" s="163" t="s">
        <v>490</v>
      </c>
      <c r="B1558" s="164">
        <v>9</v>
      </c>
      <c r="C1558" s="164">
        <v>9</v>
      </c>
      <c r="D1558" s="165" t="s">
        <v>1670</v>
      </c>
      <c r="E1558" s="166">
        <v>200</v>
      </c>
      <c r="F1558" s="167">
        <v>14588.3</v>
      </c>
      <c r="G1558" s="167">
        <v>13618.4</v>
      </c>
      <c r="H1558" s="157">
        <f t="shared" si="48"/>
        <v>93.351521424703364</v>
      </c>
      <c r="I1558" s="427">
        <f t="shared" si="49"/>
        <v>969.89999999999964</v>
      </c>
    </row>
    <row r="1559" spans="1:9" x14ac:dyDescent="0.2">
      <c r="A1559" s="163" t="s">
        <v>906</v>
      </c>
      <c r="B1559" s="164">
        <v>9</v>
      </c>
      <c r="C1559" s="164">
        <v>9</v>
      </c>
      <c r="D1559" s="165">
        <v>910100000</v>
      </c>
      <c r="E1559" s="166"/>
      <c r="F1559" s="167">
        <v>35025.800000000003</v>
      </c>
      <c r="G1559" s="167">
        <v>18627.599999999999</v>
      </c>
      <c r="H1559" s="157">
        <f t="shared" si="48"/>
        <v>53.182511177474879</v>
      </c>
      <c r="I1559" s="427">
        <f t="shared" si="49"/>
        <v>16398.200000000004</v>
      </c>
    </row>
    <row r="1560" spans="1:9" x14ac:dyDescent="0.2">
      <c r="A1560" s="163" t="s">
        <v>1254</v>
      </c>
      <c r="B1560" s="164">
        <v>9</v>
      </c>
      <c r="C1560" s="164">
        <v>9</v>
      </c>
      <c r="D1560" s="165">
        <v>910100330</v>
      </c>
      <c r="E1560" s="166"/>
      <c r="F1560" s="167">
        <v>35025.800000000003</v>
      </c>
      <c r="G1560" s="167">
        <v>18627.599999999999</v>
      </c>
      <c r="H1560" s="157">
        <f t="shared" si="48"/>
        <v>53.182511177474879</v>
      </c>
      <c r="I1560" s="427">
        <f t="shared" si="49"/>
        <v>16398.200000000004</v>
      </c>
    </row>
    <row r="1561" spans="1:9" x14ac:dyDescent="0.2">
      <c r="A1561" s="163" t="s">
        <v>490</v>
      </c>
      <c r="B1561" s="164">
        <v>9</v>
      </c>
      <c r="C1561" s="164">
        <v>9</v>
      </c>
      <c r="D1561" s="165">
        <v>910100330</v>
      </c>
      <c r="E1561" s="166">
        <v>200</v>
      </c>
      <c r="F1561" s="167">
        <v>35025.800000000003</v>
      </c>
      <c r="G1561" s="167">
        <v>18627.599999999999</v>
      </c>
      <c r="H1561" s="157">
        <f t="shared" si="48"/>
        <v>53.182511177474879</v>
      </c>
      <c r="I1561" s="427">
        <f t="shared" si="49"/>
        <v>16398.200000000004</v>
      </c>
    </row>
    <row r="1562" spans="1:9" x14ac:dyDescent="0.2">
      <c r="A1562" s="163" t="s">
        <v>929</v>
      </c>
      <c r="B1562" s="164">
        <v>9</v>
      </c>
      <c r="C1562" s="164">
        <v>9</v>
      </c>
      <c r="D1562" s="165" t="s">
        <v>930</v>
      </c>
      <c r="E1562" s="166"/>
      <c r="F1562" s="167">
        <v>42488.5</v>
      </c>
      <c r="G1562" s="167">
        <v>42488.5</v>
      </c>
      <c r="H1562" s="157">
        <f t="shared" si="48"/>
        <v>100</v>
      </c>
      <c r="I1562" s="427">
        <f t="shared" si="49"/>
        <v>0</v>
      </c>
    </row>
    <row r="1563" spans="1:9" x14ac:dyDescent="0.2">
      <c r="A1563" s="163" t="s">
        <v>931</v>
      </c>
      <c r="B1563" s="164">
        <v>9</v>
      </c>
      <c r="C1563" s="164">
        <v>9</v>
      </c>
      <c r="D1563" s="165" t="s">
        <v>932</v>
      </c>
      <c r="E1563" s="166"/>
      <c r="F1563" s="167">
        <v>19984.900000000001</v>
      </c>
      <c r="G1563" s="167">
        <v>19984.900000000001</v>
      </c>
      <c r="H1563" s="157">
        <f t="shared" si="48"/>
        <v>100</v>
      </c>
      <c r="I1563" s="427">
        <f t="shared" si="49"/>
        <v>0</v>
      </c>
    </row>
    <row r="1564" spans="1:9" x14ac:dyDescent="0.2">
      <c r="A1564" s="163" t="s">
        <v>490</v>
      </c>
      <c r="B1564" s="164">
        <v>9</v>
      </c>
      <c r="C1564" s="164">
        <v>9</v>
      </c>
      <c r="D1564" s="165" t="s">
        <v>932</v>
      </c>
      <c r="E1564" s="166">
        <v>200</v>
      </c>
      <c r="F1564" s="167">
        <v>19984.900000000001</v>
      </c>
      <c r="G1564" s="167">
        <v>19984.900000000001</v>
      </c>
      <c r="H1564" s="157">
        <f t="shared" si="48"/>
        <v>100</v>
      </c>
      <c r="I1564" s="427">
        <f t="shared" si="49"/>
        <v>0</v>
      </c>
    </row>
    <row r="1565" spans="1:9" ht="22.5" x14ac:dyDescent="0.2">
      <c r="A1565" s="163" t="s">
        <v>1311</v>
      </c>
      <c r="B1565" s="164">
        <v>9</v>
      </c>
      <c r="C1565" s="164">
        <v>9</v>
      </c>
      <c r="D1565" s="165" t="s">
        <v>933</v>
      </c>
      <c r="E1565" s="166"/>
      <c r="F1565" s="167">
        <v>22503.599999999999</v>
      </c>
      <c r="G1565" s="167">
        <v>22503.599999999999</v>
      </c>
      <c r="H1565" s="157">
        <f t="shared" si="48"/>
        <v>100</v>
      </c>
      <c r="I1565" s="427">
        <f t="shared" si="49"/>
        <v>0</v>
      </c>
    </row>
    <row r="1566" spans="1:9" x14ac:dyDescent="0.2">
      <c r="A1566" s="163" t="s">
        <v>490</v>
      </c>
      <c r="B1566" s="164">
        <v>9</v>
      </c>
      <c r="C1566" s="164">
        <v>9</v>
      </c>
      <c r="D1566" s="165" t="s">
        <v>933</v>
      </c>
      <c r="E1566" s="166">
        <v>200</v>
      </c>
      <c r="F1566" s="167">
        <v>22503.599999999999</v>
      </c>
      <c r="G1566" s="167">
        <v>22503.599999999999</v>
      </c>
      <c r="H1566" s="157">
        <f t="shared" si="48"/>
        <v>100</v>
      </c>
      <c r="I1566" s="427">
        <f t="shared" si="49"/>
        <v>0</v>
      </c>
    </row>
    <row r="1567" spans="1:9" x14ac:dyDescent="0.2">
      <c r="A1567" s="163" t="s">
        <v>934</v>
      </c>
      <c r="B1567" s="164">
        <v>9</v>
      </c>
      <c r="C1567" s="164">
        <v>9</v>
      </c>
      <c r="D1567" s="165" t="s">
        <v>935</v>
      </c>
      <c r="E1567" s="166"/>
      <c r="F1567" s="167">
        <v>12491.5</v>
      </c>
      <c r="G1567" s="167">
        <v>12491.5</v>
      </c>
      <c r="H1567" s="157">
        <f t="shared" si="48"/>
        <v>100</v>
      </c>
      <c r="I1567" s="427">
        <f t="shared" si="49"/>
        <v>0</v>
      </c>
    </row>
    <row r="1568" spans="1:9" ht="22.5" x14ac:dyDescent="0.2">
      <c r="A1568" s="163" t="s">
        <v>1671</v>
      </c>
      <c r="B1568" s="164">
        <v>9</v>
      </c>
      <c r="C1568" s="164">
        <v>9</v>
      </c>
      <c r="D1568" s="165" t="s">
        <v>936</v>
      </c>
      <c r="E1568" s="166"/>
      <c r="F1568" s="167">
        <v>12491.5</v>
      </c>
      <c r="G1568" s="167">
        <v>12491.5</v>
      </c>
      <c r="H1568" s="157">
        <f t="shared" si="48"/>
        <v>100</v>
      </c>
      <c r="I1568" s="427">
        <f t="shared" si="49"/>
        <v>0</v>
      </c>
    </row>
    <row r="1569" spans="1:9" x14ac:dyDescent="0.2">
      <c r="A1569" s="163" t="s">
        <v>490</v>
      </c>
      <c r="B1569" s="164">
        <v>9</v>
      </c>
      <c r="C1569" s="164">
        <v>9</v>
      </c>
      <c r="D1569" s="165" t="s">
        <v>936</v>
      </c>
      <c r="E1569" s="166">
        <v>200</v>
      </c>
      <c r="F1569" s="167">
        <v>12491.5</v>
      </c>
      <c r="G1569" s="167">
        <v>12491.5</v>
      </c>
      <c r="H1569" s="157">
        <f t="shared" si="48"/>
        <v>100</v>
      </c>
      <c r="I1569" s="427">
        <f t="shared" si="49"/>
        <v>0</v>
      </c>
    </row>
    <row r="1570" spans="1:9" ht="22.5" x14ac:dyDescent="0.2">
      <c r="A1570" s="163" t="s">
        <v>1312</v>
      </c>
      <c r="B1570" s="164">
        <v>9</v>
      </c>
      <c r="C1570" s="164">
        <v>9</v>
      </c>
      <c r="D1570" s="165" t="s">
        <v>1313</v>
      </c>
      <c r="E1570" s="166"/>
      <c r="F1570" s="167">
        <v>325174</v>
      </c>
      <c r="G1570" s="167">
        <v>323107</v>
      </c>
      <c r="H1570" s="157">
        <f t="shared" si="48"/>
        <v>99.364340322412005</v>
      </c>
      <c r="I1570" s="427">
        <f t="shared" si="49"/>
        <v>2067</v>
      </c>
    </row>
    <row r="1571" spans="1:9" x14ac:dyDescent="0.2">
      <c r="A1571" s="163" t="s">
        <v>1314</v>
      </c>
      <c r="B1571" s="164">
        <v>9</v>
      </c>
      <c r="C1571" s="164">
        <v>9</v>
      </c>
      <c r="D1571" s="165" t="s">
        <v>1315</v>
      </c>
      <c r="E1571" s="166"/>
      <c r="F1571" s="167">
        <v>310720.7</v>
      </c>
      <c r="G1571" s="167">
        <v>308936.3</v>
      </c>
      <c r="H1571" s="157">
        <f t="shared" si="48"/>
        <v>99.425722200033661</v>
      </c>
      <c r="I1571" s="427">
        <f t="shared" si="49"/>
        <v>1784.4000000000233</v>
      </c>
    </row>
    <row r="1572" spans="1:9" x14ac:dyDescent="0.2">
      <c r="A1572" s="163" t="s">
        <v>490</v>
      </c>
      <c r="B1572" s="164">
        <v>9</v>
      </c>
      <c r="C1572" s="164">
        <v>9</v>
      </c>
      <c r="D1572" s="165" t="s">
        <v>1315</v>
      </c>
      <c r="E1572" s="166">
        <v>200</v>
      </c>
      <c r="F1572" s="167">
        <v>240830.5</v>
      </c>
      <c r="G1572" s="167">
        <v>239536.2</v>
      </c>
      <c r="H1572" s="157">
        <f t="shared" si="48"/>
        <v>99.462568071735106</v>
      </c>
      <c r="I1572" s="427">
        <f t="shared" si="49"/>
        <v>1294.2999999999884</v>
      </c>
    </row>
    <row r="1573" spans="1:9" x14ac:dyDescent="0.2">
      <c r="A1573" s="163" t="s">
        <v>651</v>
      </c>
      <c r="B1573" s="164">
        <v>9</v>
      </c>
      <c r="C1573" s="164">
        <v>9</v>
      </c>
      <c r="D1573" s="165" t="s">
        <v>1315</v>
      </c>
      <c r="E1573" s="166">
        <v>400</v>
      </c>
      <c r="F1573" s="167">
        <v>69890.2</v>
      </c>
      <c r="G1573" s="167">
        <v>69400.100000000006</v>
      </c>
      <c r="H1573" s="157">
        <f t="shared" si="48"/>
        <v>99.298757193426269</v>
      </c>
      <c r="I1573" s="427">
        <f t="shared" si="49"/>
        <v>490.09999999999127</v>
      </c>
    </row>
    <row r="1574" spans="1:9" x14ac:dyDescent="0.2">
      <c r="A1574" s="163" t="s">
        <v>1672</v>
      </c>
      <c r="B1574" s="164">
        <v>9</v>
      </c>
      <c r="C1574" s="164">
        <v>9</v>
      </c>
      <c r="D1574" s="165" t="s">
        <v>1673</v>
      </c>
      <c r="E1574" s="166"/>
      <c r="F1574" s="167">
        <v>14453.3</v>
      </c>
      <c r="G1574" s="167">
        <v>14170.7</v>
      </c>
      <c r="H1574" s="157">
        <f t="shared" si="48"/>
        <v>98.044737188047023</v>
      </c>
      <c r="I1574" s="427">
        <f t="shared" si="49"/>
        <v>282.59999999999854</v>
      </c>
    </row>
    <row r="1575" spans="1:9" x14ac:dyDescent="0.2">
      <c r="A1575" s="163" t="s">
        <v>490</v>
      </c>
      <c r="B1575" s="164">
        <v>9</v>
      </c>
      <c r="C1575" s="164">
        <v>9</v>
      </c>
      <c r="D1575" s="165" t="s">
        <v>1673</v>
      </c>
      <c r="E1575" s="166">
        <v>200</v>
      </c>
      <c r="F1575" s="167">
        <v>6240.3</v>
      </c>
      <c r="G1575" s="167">
        <v>5957.7</v>
      </c>
      <c r="H1575" s="157">
        <f t="shared" si="48"/>
        <v>95.471371568674584</v>
      </c>
      <c r="I1575" s="427">
        <f t="shared" si="49"/>
        <v>282.60000000000036</v>
      </c>
    </row>
    <row r="1576" spans="1:9" x14ac:dyDescent="0.2">
      <c r="A1576" s="163" t="s">
        <v>651</v>
      </c>
      <c r="B1576" s="164">
        <v>9</v>
      </c>
      <c r="C1576" s="164">
        <v>9</v>
      </c>
      <c r="D1576" s="165" t="s">
        <v>1673</v>
      </c>
      <c r="E1576" s="166">
        <v>400</v>
      </c>
      <c r="F1576" s="167">
        <v>8213</v>
      </c>
      <c r="G1576" s="167">
        <v>8213</v>
      </c>
      <c r="H1576" s="157">
        <f t="shared" si="48"/>
        <v>100</v>
      </c>
      <c r="I1576" s="427">
        <f t="shared" si="49"/>
        <v>0</v>
      </c>
    </row>
    <row r="1577" spans="1:9" ht="22.5" x14ac:dyDescent="0.2">
      <c r="A1577" s="163" t="s">
        <v>937</v>
      </c>
      <c r="B1577" s="164">
        <v>9</v>
      </c>
      <c r="C1577" s="164">
        <v>9</v>
      </c>
      <c r="D1577" s="165" t="s">
        <v>938</v>
      </c>
      <c r="E1577" s="166"/>
      <c r="F1577" s="167">
        <v>26</v>
      </c>
      <c r="G1577" s="167">
        <v>26</v>
      </c>
      <c r="H1577" s="157">
        <f t="shared" si="48"/>
        <v>100</v>
      </c>
      <c r="I1577" s="427">
        <f t="shared" si="49"/>
        <v>0</v>
      </c>
    </row>
    <row r="1578" spans="1:9" ht="22.5" x14ac:dyDescent="0.2">
      <c r="A1578" s="163" t="s">
        <v>939</v>
      </c>
      <c r="B1578" s="164">
        <v>9</v>
      </c>
      <c r="C1578" s="164">
        <v>9</v>
      </c>
      <c r="D1578" s="165" t="s">
        <v>940</v>
      </c>
      <c r="E1578" s="166"/>
      <c r="F1578" s="167">
        <v>26</v>
      </c>
      <c r="G1578" s="167">
        <v>26</v>
      </c>
      <c r="H1578" s="157">
        <f t="shared" si="48"/>
        <v>100</v>
      </c>
      <c r="I1578" s="427">
        <f t="shared" si="49"/>
        <v>0</v>
      </c>
    </row>
    <row r="1579" spans="1:9" x14ac:dyDescent="0.2">
      <c r="A1579" s="163" t="s">
        <v>490</v>
      </c>
      <c r="B1579" s="164">
        <v>9</v>
      </c>
      <c r="C1579" s="164">
        <v>9</v>
      </c>
      <c r="D1579" s="165" t="s">
        <v>940</v>
      </c>
      <c r="E1579" s="166">
        <v>200</v>
      </c>
      <c r="F1579" s="167">
        <v>26</v>
      </c>
      <c r="G1579" s="167">
        <v>26</v>
      </c>
      <c r="H1579" s="157">
        <f t="shared" si="48"/>
        <v>100</v>
      </c>
      <c r="I1579" s="427">
        <f t="shared" si="49"/>
        <v>0</v>
      </c>
    </row>
    <row r="1580" spans="1:9" ht="22.5" x14ac:dyDescent="0.2">
      <c r="A1580" s="163" t="s">
        <v>941</v>
      </c>
      <c r="B1580" s="164">
        <v>9</v>
      </c>
      <c r="C1580" s="164">
        <v>9</v>
      </c>
      <c r="D1580" s="165" t="s">
        <v>942</v>
      </c>
      <c r="E1580" s="166"/>
      <c r="F1580" s="167">
        <v>2391.4</v>
      </c>
      <c r="G1580" s="167">
        <v>2391.4</v>
      </c>
      <c r="H1580" s="157">
        <f t="shared" si="48"/>
        <v>100</v>
      </c>
      <c r="I1580" s="427">
        <f t="shared" si="49"/>
        <v>0</v>
      </c>
    </row>
    <row r="1581" spans="1:9" ht="22.5" x14ac:dyDescent="0.2">
      <c r="A1581" s="163" t="s">
        <v>1674</v>
      </c>
      <c r="B1581" s="164">
        <v>9</v>
      </c>
      <c r="C1581" s="164">
        <v>9</v>
      </c>
      <c r="D1581" s="165" t="s">
        <v>943</v>
      </c>
      <c r="E1581" s="166"/>
      <c r="F1581" s="167">
        <v>2391.4</v>
      </c>
      <c r="G1581" s="167">
        <v>2391.4</v>
      </c>
      <c r="H1581" s="157">
        <f t="shared" si="48"/>
        <v>100</v>
      </c>
      <c r="I1581" s="427">
        <f t="shared" si="49"/>
        <v>0</v>
      </c>
    </row>
    <row r="1582" spans="1:9" ht="22.5" x14ac:dyDescent="0.2">
      <c r="A1582" s="163" t="s">
        <v>507</v>
      </c>
      <c r="B1582" s="164">
        <v>9</v>
      </c>
      <c r="C1582" s="164">
        <v>9</v>
      </c>
      <c r="D1582" s="165" t="s">
        <v>943</v>
      </c>
      <c r="E1582" s="166">
        <v>600</v>
      </c>
      <c r="F1582" s="167">
        <v>2391.4</v>
      </c>
      <c r="G1582" s="167">
        <v>2391.4</v>
      </c>
      <c r="H1582" s="157">
        <f t="shared" si="48"/>
        <v>100</v>
      </c>
      <c r="I1582" s="427">
        <f t="shared" si="49"/>
        <v>0</v>
      </c>
    </row>
    <row r="1583" spans="1:9" ht="22.5" x14ac:dyDescent="0.2">
      <c r="A1583" s="163" t="s">
        <v>824</v>
      </c>
      <c r="B1583" s="164">
        <v>9</v>
      </c>
      <c r="C1583" s="164">
        <v>9</v>
      </c>
      <c r="D1583" s="165">
        <v>920000000</v>
      </c>
      <c r="E1583" s="166"/>
      <c r="F1583" s="167">
        <v>37199.199999999997</v>
      </c>
      <c r="G1583" s="167">
        <v>37199.199999999997</v>
      </c>
      <c r="H1583" s="157">
        <f t="shared" si="48"/>
        <v>100</v>
      </c>
      <c r="I1583" s="427">
        <f t="shared" si="49"/>
        <v>0</v>
      </c>
    </row>
    <row r="1584" spans="1:9" ht="22.5" x14ac:dyDescent="0.2">
      <c r="A1584" s="163" t="s">
        <v>1316</v>
      </c>
      <c r="B1584" s="164">
        <v>9</v>
      </c>
      <c r="C1584" s="164">
        <v>9</v>
      </c>
      <c r="D1584" s="165">
        <v>920100000</v>
      </c>
      <c r="E1584" s="166"/>
      <c r="F1584" s="167">
        <v>37199.199999999997</v>
      </c>
      <c r="G1584" s="167">
        <v>37199.199999999997</v>
      </c>
      <c r="H1584" s="157">
        <f t="shared" si="48"/>
        <v>100</v>
      </c>
      <c r="I1584" s="427">
        <f t="shared" si="49"/>
        <v>0</v>
      </c>
    </row>
    <row r="1585" spans="1:9" ht="33.75" x14ac:dyDescent="0.2">
      <c r="A1585" s="163" t="s">
        <v>1317</v>
      </c>
      <c r="B1585" s="164">
        <v>9</v>
      </c>
      <c r="C1585" s="164">
        <v>9</v>
      </c>
      <c r="D1585" s="165" t="s">
        <v>1318</v>
      </c>
      <c r="E1585" s="166"/>
      <c r="F1585" s="167">
        <v>37199.199999999997</v>
      </c>
      <c r="G1585" s="167">
        <v>37199.199999999997</v>
      </c>
      <c r="H1585" s="157">
        <f t="shared" si="48"/>
        <v>100</v>
      </c>
      <c r="I1585" s="427">
        <f t="shared" si="49"/>
        <v>0</v>
      </c>
    </row>
    <row r="1586" spans="1:9" x14ac:dyDescent="0.2">
      <c r="A1586" s="163" t="s">
        <v>490</v>
      </c>
      <c r="B1586" s="164">
        <v>9</v>
      </c>
      <c r="C1586" s="164">
        <v>9</v>
      </c>
      <c r="D1586" s="165" t="s">
        <v>1318</v>
      </c>
      <c r="E1586" s="166">
        <v>200</v>
      </c>
      <c r="F1586" s="167">
        <v>37199.199999999997</v>
      </c>
      <c r="G1586" s="167">
        <v>37199.199999999997</v>
      </c>
      <c r="H1586" s="157">
        <f t="shared" si="48"/>
        <v>100</v>
      </c>
      <c r="I1586" s="427">
        <f t="shared" si="49"/>
        <v>0</v>
      </c>
    </row>
    <row r="1587" spans="1:9" x14ac:dyDescent="0.2">
      <c r="A1587" s="163" t="s">
        <v>811</v>
      </c>
      <c r="B1587" s="164">
        <v>9</v>
      </c>
      <c r="C1587" s="164">
        <v>9</v>
      </c>
      <c r="D1587" s="165">
        <v>930000000</v>
      </c>
      <c r="E1587" s="166"/>
      <c r="F1587" s="167">
        <v>1266</v>
      </c>
      <c r="G1587" s="167">
        <v>1266</v>
      </c>
      <c r="H1587" s="157">
        <f t="shared" si="48"/>
        <v>100</v>
      </c>
      <c r="I1587" s="427">
        <f t="shared" si="49"/>
        <v>0</v>
      </c>
    </row>
    <row r="1588" spans="1:9" x14ac:dyDescent="0.2">
      <c r="A1588" s="163" t="s">
        <v>944</v>
      </c>
      <c r="B1588" s="164">
        <v>9</v>
      </c>
      <c r="C1588" s="164">
        <v>9</v>
      </c>
      <c r="D1588" s="165">
        <v>930048550</v>
      </c>
      <c r="E1588" s="166"/>
      <c r="F1588" s="167">
        <v>1266</v>
      </c>
      <c r="G1588" s="167">
        <v>1266</v>
      </c>
      <c r="H1588" s="157">
        <f t="shared" si="48"/>
        <v>100</v>
      </c>
      <c r="I1588" s="427">
        <f t="shared" si="49"/>
        <v>0</v>
      </c>
    </row>
    <row r="1589" spans="1:9" x14ac:dyDescent="0.2">
      <c r="A1589" s="163" t="s">
        <v>490</v>
      </c>
      <c r="B1589" s="164">
        <v>9</v>
      </c>
      <c r="C1589" s="164">
        <v>9</v>
      </c>
      <c r="D1589" s="165">
        <v>930048550</v>
      </c>
      <c r="E1589" s="166">
        <v>200</v>
      </c>
      <c r="F1589" s="167">
        <v>1266</v>
      </c>
      <c r="G1589" s="167">
        <v>1266</v>
      </c>
      <c r="H1589" s="157">
        <f t="shared" si="48"/>
        <v>100</v>
      </c>
      <c r="I1589" s="427">
        <f t="shared" si="49"/>
        <v>0</v>
      </c>
    </row>
    <row r="1590" spans="1:9" x14ac:dyDescent="0.2">
      <c r="A1590" s="163" t="s">
        <v>945</v>
      </c>
      <c r="B1590" s="164">
        <v>9</v>
      </c>
      <c r="C1590" s="164">
        <v>9</v>
      </c>
      <c r="D1590" s="165">
        <v>950000000</v>
      </c>
      <c r="E1590" s="166"/>
      <c r="F1590" s="167">
        <v>27367.7</v>
      </c>
      <c r="G1590" s="167">
        <v>27232.5</v>
      </c>
      <c r="H1590" s="157">
        <f t="shared" si="48"/>
        <v>99.505986984657085</v>
      </c>
      <c r="I1590" s="427">
        <f t="shared" si="49"/>
        <v>135.20000000000073</v>
      </c>
    </row>
    <row r="1591" spans="1:9" ht="22.5" x14ac:dyDescent="0.2">
      <c r="A1591" s="163" t="s">
        <v>1319</v>
      </c>
      <c r="B1591" s="164">
        <v>9</v>
      </c>
      <c r="C1591" s="164">
        <v>9</v>
      </c>
      <c r="D1591" s="165" t="s">
        <v>946</v>
      </c>
      <c r="E1591" s="166"/>
      <c r="F1591" s="167">
        <v>27367.7</v>
      </c>
      <c r="G1591" s="167">
        <v>27232.5</v>
      </c>
      <c r="H1591" s="157">
        <f t="shared" si="48"/>
        <v>99.505986984657085</v>
      </c>
      <c r="I1591" s="427">
        <f t="shared" si="49"/>
        <v>135.20000000000073</v>
      </c>
    </row>
    <row r="1592" spans="1:9" ht="22.5" x14ac:dyDescent="0.2">
      <c r="A1592" s="163" t="s">
        <v>1675</v>
      </c>
      <c r="B1592" s="164">
        <v>9</v>
      </c>
      <c r="C1592" s="164">
        <v>9</v>
      </c>
      <c r="D1592" s="165" t="s">
        <v>947</v>
      </c>
      <c r="E1592" s="166"/>
      <c r="F1592" s="167">
        <v>27367.7</v>
      </c>
      <c r="G1592" s="167">
        <v>27232.5</v>
      </c>
      <c r="H1592" s="157">
        <f t="shared" si="48"/>
        <v>99.505986984657085</v>
      </c>
      <c r="I1592" s="427">
        <f t="shared" si="49"/>
        <v>135.20000000000073</v>
      </c>
    </row>
    <row r="1593" spans="1:9" x14ac:dyDescent="0.2">
      <c r="A1593" s="163" t="s">
        <v>490</v>
      </c>
      <c r="B1593" s="164">
        <v>9</v>
      </c>
      <c r="C1593" s="164">
        <v>9</v>
      </c>
      <c r="D1593" s="165" t="s">
        <v>947</v>
      </c>
      <c r="E1593" s="166">
        <v>200</v>
      </c>
      <c r="F1593" s="167">
        <v>27367.7</v>
      </c>
      <c r="G1593" s="167">
        <v>27232.5</v>
      </c>
      <c r="H1593" s="157">
        <f t="shared" si="48"/>
        <v>99.505986984657085</v>
      </c>
      <c r="I1593" s="427">
        <f t="shared" si="49"/>
        <v>135.20000000000073</v>
      </c>
    </row>
    <row r="1594" spans="1:9" ht="22.5" x14ac:dyDescent="0.2">
      <c r="A1594" s="163" t="s">
        <v>1495</v>
      </c>
      <c r="B1594" s="164">
        <v>9</v>
      </c>
      <c r="C1594" s="164">
        <v>9</v>
      </c>
      <c r="D1594" s="165">
        <v>1400000000</v>
      </c>
      <c r="E1594" s="166"/>
      <c r="F1594" s="167">
        <v>8078.4</v>
      </c>
      <c r="G1594" s="167">
        <v>8078.3</v>
      </c>
      <c r="H1594" s="157">
        <f t="shared" si="48"/>
        <v>99.998762131115086</v>
      </c>
      <c r="I1594" s="427">
        <f t="shared" si="49"/>
        <v>9.9999999999454303E-2</v>
      </c>
    </row>
    <row r="1595" spans="1:9" ht="22.5" x14ac:dyDescent="0.2">
      <c r="A1595" s="163" t="s">
        <v>887</v>
      </c>
      <c r="B1595" s="164">
        <v>9</v>
      </c>
      <c r="C1595" s="164">
        <v>9</v>
      </c>
      <c r="D1595" s="165">
        <v>1420000000</v>
      </c>
      <c r="E1595" s="166"/>
      <c r="F1595" s="167">
        <v>5030</v>
      </c>
      <c r="G1595" s="167">
        <v>5030</v>
      </c>
      <c r="H1595" s="157">
        <f t="shared" si="48"/>
        <v>100</v>
      </c>
      <c r="I1595" s="427">
        <f t="shared" si="49"/>
        <v>0</v>
      </c>
    </row>
    <row r="1596" spans="1:9" ht="22.5" x14ac:dyDescent="0.2">
      <c r="A1596" s="163" t="s">
        <v>888</v>
      </c>
      <c r="B1596" s="164">
        <v>9</v>
      </c>
      <c r="C1596" s="164">
        <v>9</v>
      </c>
      <c r="D1596" s="165">
        <v>1420020150</v>
      </c>
      <c r="E1596" s="166"/>
      <c r="F1596" s="167">
        <v>530</v>
      </c>
      <c r="G1596" s="167">
        <v>530</v>
      </c>
      <c r="H1596" s="157">
        <f t="shared" si="48"/>
        <v>100</v>
      </c>
      <c r="I1596" s="427">
        <f t="shared" si="49"/>
        <v>0</v>
      </c>
    </row>
    <row r="1597" spans="1:9" x14ac:dyDescent="0.2">
      <c r="A1597" s="163" t="s">
        <v>490</v>
      </c>
      <c r="B1597" s="164">
        <v>9</v>
      </c>
      <c r="C1597" s="164">
        <v>9</v>
      </c>
      <c r="D1597" s="165">
        <v>1420020150</v>
      </c>
      <c r="E1597" s="166">
        <v>200</v>
      </c>
      <c r="F1597" s="167">
        <v>530</v>
      </c>
      <c r="G1597" s="167">
        <v>530</v>
      </c>
      <c r="H1597" s="157">
        <f t="shared" si="48"/>
        <v>100</v>
      </c>
      <c r="I1597" s="427">
        <f t="shared" si="49"/>
        <v>0</v>
      </c>
    </row>
    <row r="1598" spans="1:9" ht="22.5" x14ac:dyDescent="0.2">
      <c r="A1598" s="163" t="s">
        <v>1676</v>
      </c>
      <c r="B1598" s="164">
        <v>9</v>
      </c>
      <c r="C1598" s="164">
        <v>9</v>
      </c>
      <c r="D1598" s="165">
        <v>1420077060</v>
      </c>
      <c r="E1598" s="166"/>
      <c r="F1598" s="167">
        <v>4500</v>
      </c>
      <c r="G1598" s="167">
        <v>4500</v>
      </c>
      <c r="H1598" s="157">
        <f t="shared" si="48"/>
        <v>100</v>
      </c>
      <c r="I1598" s="427">
        <f t="shared" si="49"/>
        <v>0</v>
      </c>
    </row>
    <row r="1599" spans="1:9" x14ac:dyDescent="0.2">
      <c r="A1599" s="163" t="s">
        <v>499</v>
      </c>
      <c r="B1599" s="164">
        <v>9</v>
      </c>
      <c r="C1599" s="164">
        <v>9</v>
      </c>
      <c r="D1599" s="165">
        <v>1420077060</v>
      </c>
      <c r="E1599" s="166">
        <v>500</v>
      </c>
      <c r="F1599" s="167">
        <v>4500</v>
      </c>
      <c r="G1599" s="167">
        <v>4500</v>
      </c>
      <c r="H1599" s="157">
        <f t="shared" si="48"/>
        <v>100</v>
      </c>
      <c r="I1599" s="427">
        <f t="shared" si="49"/>
        <v>0</v>
      </c>
    </row>
    <row r="1600" spans="1:9" ht="33.75" x14ac:dyDescent="0.2">
      <c r="A1600" s="163" t="s">
        <v>951</v>
      </c>
      <c r="B1600" s="164">
        <v>9</v>
      </c>
      <c r="C1600" s="164">
        <v>9</v>
      </c>
      <c r="D1600" s="165">
        <v>1440000000</v>
      </c>
      <c r="E1600" s="166"/>
      <c r="F1600" s="167">
        <v>3048.4</v>
      </c>
      <c r="G1600" s="167">
        <v>3048.3</v>
      </c>
      <c r="H1600" s="157">
        <f t="shared" si="48"/>
        <v>99.996719590604911</v>
      </c>
      <c r="I1600" s="427">
        <f t="shared" si="49"/>
        <v>9.9999999999909051E-2</v>
      </c>
    </row>
    <row r="1601" spans="1:9" ht="22.5" x14ac:dyDescent="0.2">
      <c r="A1601" s="163" t="s">
        <v>952</v>
      </c>
      <c r="B1601" s="164">
        <v>9</v>
      </c>
      <c r="C1601" s="164">
        <v>9</v>
      </c>
      <c r="D1601" s="165">
        <v>1440006000</v>
      </c>
      <c r="E1601" s="166"/>
      <c r="F1601" s="167">
        <v>3048.4</v>
      </c>
      <c r="G1601" s="167">
        <v>3048.3</v>
      </c>
      <c r="H1601" s="157">
        <f t="shared" si="48"/>
        <v>99.996719590604911</v>
      </c>
      <c r="I1601" s="427">
        <f t="shared" si="49"/>
        <v>9.9999999999909051E-2</v>
      </c>
    </row>
    <row r="1602" spans="1:9" x14ac:dyDescent="0.2">
      <c r="A1602" s="163" t="s">
        <v>490</v>
      </c>
      <c r="B1602" s="164">
        <v>9</v>
      </c>
      <c r="C1602" s="164">
        <v>9</v>
      </c>
      <c r="D1602" s="165">
        <v>1440006000</v>
      </c>
      <c r="E1602" s="166">
        <v>200</v>
      </c>
      <c r="F1602" s="167">
        <v>3048.4</v>
      </c>
      <c r="G1602" s="167">
        <v>3048.3</v>
      </c>
      <c r="H1602" s="157">
        <f t="shared" si="48"/>
        <v>99.996719590604911</v>
      </c>
      <c r="I1602" s="427">
        <f t="shared" si="49"/>
        <v>9.9999999999909051E-2</v>
      </c>
    </row>
    <row r="1603" spans="1:9" x14ac:dyDescent="0.2">
      <c r="A1603" s="163" t="s">
        <v>487</v>
      </c>
      <c r="B1603" s="164">
        <v>9</v>
      </c>
      <c r="C1603" s="164">
        <v>9</v>
      </c>
      <c r="D1603" s="165">
        <v>8900000000</v>
      </c>
      <c r="E1603" s="166"/>
      <c r="F1603" s="167">
        <v>39350.199999999997</v>
      </c>
      <c r="G1603" s="167">
        <v>39338.1</v>
      </c>
      <c r="H1603" s="157">
        <f t="shared" si="48"/>
        <v>99.969250473949316</v>
      </c>
      <c r="I1603" s="427">
        <f t="shared" si="49"/>
        <v>12.099999999998545</v>
      </c>
    </row>
    <row r="1604" spans="1:9" x14ac:dyDescent="0.2">
      <c r="A1604" s="163" t="s">
        <v>487</v>
      </c>
      <c r="B1604" s="164">
        <v>9</v>
      </c>
      <c r="C1604" s="164">
        <v>9</v>
      </c>
      <c r="D1604" s="165">
        <v>8900000110</v>
      </c>
      <c r="E1604" s="166"/>
      <c r="F1604" s="167">
        <v>33971</v>
      </c>
      <c r="G1604" s="167">
        <v>33971</v>
      </c>
      <c r="H1604" s="157">
        <f t="shared" si="48"/>
        <v>100</v>
      </c>
      <c r="I1604" s="427">
        <f t="shared" si="49"/>
        <v>0</v>
      </c>
    </row>
    <row r="1605" spans="1:9" ht="33.75" x14ac:dyDescent="0.2">
      <c r="A1605" s="163" t="s">
        <v>486</v>
      </c>
      <c r="B1605" s="164">
        <v>9</v>
      </c>
      <c r="C1605" s="164">
        <v>9</v>
      </c>
      <c r="D1605" s="165">
        <v>8900000110</v>
      </c>
      <c r="E1605" s="166">
        <v>100</v>
      </c>
      <c r="F1605" s="167">
        <v>33971</v>
      </c>
      <c r="G1605" s="167">
        <v>33971</v>
      </c>
      <c r="H1605" s="157">
        <f t="shared" si="48"/>
        <v>100</v>
      </c>
      <c r="I1605" s="427">
        <f t="shared" si="49"/>
        <v>0</v>
      </c>
    </row>
    <row r="1606" spans="1:9" x14ac:dyDescent="0.2">
      <c r="A1606" s="163" t="s">
        <v>487</v>
      </c>
      <c r="B1606" s="164">
        <v>9</v>
      </c>
      <c r="C1606" s="164">
        <v>9</v>
      </c>
      <c r="D1606" s="165">
        <v>8900000190</v>
      </c>
      <c r="E1606" s="166"/>
      <c r="F1606" s="167">
        <v>3336.3</v>
      </c>
      <c r="G1606" s="167">
        <v>3324.2</v>
      </c>
      <c r="H1606" s="157">
        <f t="shared" si="48"/>
        <v>99.637322782723373</v>
      </c>
      <c r="I1606" s="427">
        <f t="shared" si="49"/>
        <v>12.100000000000364</v>
      </c>
    </row>
    <row r="1607" spans="1:9" ht="33.75" x14ac:dyDescent="0.2">
      <c r="A1607" s="163" t="s">
        <v>486</v>
      </c>
      <c r="B1607" s="164">
        <v>9</v>
      </c>
      <c r="C1607" s="164">
        <v>9</v>
      </c>
      <c r="D1607" s="165">
        <v>8900000190</v>
      </c>
      <c r="E1607" s="166">
        <v>100</v>
      </c>
      <c r="F1607" s="167">
        <v>1392.3</v>
      </c>
      <c r="G1607" s="167">
        <v>1391.8</v>
      </c>
      <c r="H1607" s="157">
        <f t="shared" si="48"/>
        <v>99.964088199382317</v>
      </c>
      <c r="I1607" s="427">
        <f t="shared" si="49"/>
        <v>0.5</v>
      </c>
    </row>
    <row r="1608" spans="1:9" x14ac:dyDescent="0.2">
      <c r="A1608" s="163" t="s">
        <v>490</v>
      </c>
      <c r="B1608" s="164">
        <v>9</v>
      </c>
      <c r="C1608" s="164">
        <v>9</v>
      </c>
      <c r="D1608" s="165">
        <v>8900000190</v>
      </c>
      <c r="E1608" s="166">
        <v>200</v>
      </c>
      <c r="F1608" s="167">
        <v>1931</v>
      </c>
      <c r="G1608" s="167">
        <v>1919.4</v>
      </c>
      <c r="H1608" s="157">
        <f t="shared" si="48"/>
        <v>99.399274987053346</v>
      </c>
      <c r="I1608" s="427">
        <f t="shared" si="49"/>
        <v>11.599999999999909</v>
      </c>
    </row>
    <row r="1609" spans="1:9" x14ac:dyDescent="0.2">
      <c r="A1609" s="163" t="s">
        <v>494</v>
      </c>
      <c r="B1609" s="164">
        <v>9</v>
      </c>
      <c r="C1609" s="164">
        <v>9</v>
      </c>
      <c r="D1609" s="165">
        <v>8900000190</v>
      </c>
      <c r="E1609" s="166">
        <v>800</v>
      </c>
      <c r="F1609" s="167">
        <v>13</v>
      </c>
      <c r="G1609" s="167">
        <v>13</v>
      </c>
      <c r="H1609" s="157">
        <f t="shared" si="48"/>
        <v>100</v>
      </c>
      <c r="I1609" s="427">
        <f t="shared" si="49"/>
        <v>0</v>
      </c>
    </row>
    <row r="1610" spans="1:9" ht="22.5" x14ac:dyDescent="0.2">
      <c r="A1610" s="163" t="s">
        <v>1451</v>
      </c>
      <c r="B1610" s="164">
        <v>9</v>
      </c>
      <c r="C1610" s="164">
        <v>9</v>
      </c>
      <c r="D1610" s="165">
        <v>8900000870</v>
      </c>
      <c r="E1610" s="166"/>
      <c r="F1610" s="167">
        <v>279.60000000000002</v>
      </c>
      <c r="G1610" s="167">
        <v>279.60000000000002</v>
      </c>
      <c r="H1610" s="157">
        <f t="shared" si="48"/>
        <v>100</v>
      </c>
      <c r="I1610" s="427">
        <f t="shared" si="49"/>
        <v>0</v>
      </c>
    </row>
    <row r="1611" spans="1:9" ht="33.75" x14ac:dyDescent="0.2">
      <c r="A1611" s="163" t="s">
        <v>486</v>
      </c>
      <c r="B1611" s="164">
        <v>9</v>
      </c>
      <c r="C1611" s="164">
        <v>9</v>
      </c>
      <c r="D1611" s="165">
        <v>8900000870</v>
      </c>
      <c r="E1611" s="166">
        <v>100</v>
      </c>
      <c r="F1611" s="167">
        <v>279.60000000000002</v>
      </c>
      <c r="G1611" s="167">
        <v>279.60000000000002</v>
      </c>
      <c r="H1611" s="157">
        <f t="shared" si="48"/>
        <v>100</v>
      </c>
      <c r="I1611" s="427">
        <f t="shared" si="49"/>
        <v>0</v>
      </c>
    </row>
    <row r="1612" spans="1:9" ht="22.5" x14ac:dyDescent="0.2">
      <c r="A1612" s="163" t="s">
        <v>1152</v>
      </c>
      <c r="B1612" s="164">
        <v>9</v>
      </c>
      <c r="C1612" s="164">
        <v>9</v>
      </c>
      <c r="D1612" s="165">
        <v>8900055490</v>
      </c>
      <c r="E1612" s="166"/>
      <c r="F1612" s="167">
        <v>1763.3</v>
      </c>
      <c r="G1612" s="167">
        <v>1763.3</v>
      </c>
      <c r="H1612" s="157">
        <f t="shared" si="48"/>
        <v>100</v>
      </c>
      <c r="I1612" s="427">
        <f t="shared" si="49"/>
        <v>0</v>
      </c>
    </row>
    <row r="1613" spans="1:9" ht="33.75" x14ac:dyDescent="0.2">
      <c r="A1613" s="163" t="s">
        <v>486</v>
      </c>
      <c r="B1613" s="164">
        <v>9</v>
      </c>
      <c r="C1613" s="164">
        <v>9</v>
      </c>
      <c r="D1613" s="165">
        <v>8900055490</v>
      </c>
      <c r="E1613" s="166">
        <v>100</v>
      </c>
      <c r="F1613" s="167">
        <v>1763.3</v>
      </c>
      <c r="G1613" s="167">
        <v>1763.3</v>
      </c>
      <c r="H1613" s="157">
        <f t="shared" si="48"/>
        <v>100</v>
      </c>
      <c r="I1613" s="427">
        <f t="shared" si="49"/>
        <v>0</v>
      </c>
    </row>
    <row r="1614" spans="1:9" x14ac:dyDescent="0.2">
      <c r="A1614" s="163" t="s">
        <v>1305</v>
      </c>
      <c r="B1614" s="164">
        <v>9</v>
      </c>
      <c r="C1614" s="164">
        <v>9</v>
      </c>
      <c r="D1614" s="165">
        <v>9200000000</v>
      </c>
      <c r="E1614" s="166"/>
      <c r="F1614" s="167">
        <v>94070.7</v>
      </c>
      <c r="G1614" s="167">
        <v>93909.3</v>
      </c>
      <c r="H1614" s="157">
        <f t="shared" si="48"/>
        <v>99.828426917201639</v>
      </c>
      <c r="I1614" s="427">
        <f t="shared" si="49"/>
        <v>161.39999999999418</v>
      </c>
    </row>
    <row r="1615" spans="1:9" x14ac:dyDescent="0.2">
      <c r="A1615" s="163" t="s">
        <v>1677</v>
      </c>
      <c r="B1615" s="164">
        <v>9</v>
      </c>
      <c r="C1615" s="164">
        <v>9</v>
      </c>
      <c r="D1615" s="165">
        <v>9200040540</v>
      </c>
      <c r="E1615" s="166"/>
      <c r="F1615" s="167">
        <v>88960.4</v>
      </c>
      <c r="G1615" s="167">
        <v>88799</v>
      </c>
      <c r="H1615" s="157">
        <f t="shared" ref="H1615:H1678" si="50">+G1615/F1615*100</f>
        <v>99.818570959662949</v>
      </c>
      <c r="I1615" s="427">
        <f t="shared" ref="I1615:I1678" si="51">F1615-G1615</f>
        <v>161.39999999999418</v>
      </c>
    </row>
    <row r="1616" spans="1:9" ht="33.75" x14ac:dyDescent="0.2">
      <c r="A1616" s="163" t="s">
        <v>486</v>
      </c>
      <c r="B1616" s="164">
        <v>9</v>
      </c>
      <c r="C1616" s="164">
        <v>9</v>
      </c>
      <c r="D1616" s="165">
        <v>9200040540</v>
      </c>
      <c r="E1616" s="166">
        <v>100</v>
      </c>
      <c r="F1616" s="167">
        <v>76487</v>
      </c>
      <c r="G1616" s="167">
        <v>76487</v>
      </c>
      <c r="H1616" s="157">
        <f t="shared" si="50"/>
        <v>100</v>
      </c>
      <c r="I1616" s="427">
        <f t="shared" si="51"/>
        <v>0</v>
      </c>
    </row>
    <row r="1617" spans="1:9" x14ac:dyDescent="0.2">
      <c r="A1617" s="163" t="s">
        <v>490</v>
      </c>
      <c r="B1617" s="164">
        <v>9</v>
      </c>
      <c r="C1617" s="164">
        <v>9</v>
      </c>
      <c r="D1617" s="165">
        <v>9200040540</v>
      </c>
      <c r="E1617" s="166">
        <v>200</v>
      </c>
      <c r="F1617" s="167">
        <v>12473.4</v>
      </c>
      <c r="G1617" s="167">
        <v>12312</v>
      </c>
      <c r="H1617" s="157">
        <f t="shared" si="50"/>
        <v>98.706046466881531</v>
      </c>
      <c r="I1617" s="427">
        <f t="shared" si="51"/>
        <v>161.39999999999964</v>
      </c>
    </row>
    <row r="1618" spans="1:9" x14ac:dyDescent="0.2">
      <c r="A1618" s="163" t="s">
        <v>1320</v>
      </c>
      <c r="B1618" s="164">
        <v>9</v>
      </c>
      <c r="C1618" s="164">
        <v>9</v>
      </c>
      <c r="D1618" s="165">
        <v>9200048590</v>
      </c>
      <c r="E1618" s="166"/>
      <c r="F1618" s="167">
        <v>4840.3</v>
      </c>
      <c r="G1618" s="167">
        <v>4840.3</v>
      </c>
      <c r="H1618" s="157">
        <f t="shared" si="50"/>
        <v>100</v>
      </c>
      <c r="I1618" s="427">
        <f t="shared" si="51"/>
        <v>0</v>
      </c>
    </row>
    <row r="1619" spans="1:9" x14ac:dyDescent="0.2">
      <c r="A1619" s="163" t="s">
        <v>494</v>
      </c>
      <c r="B1619" s="164">
        <v>9</v>
      </c>
      <c r="C1619" s="164">
        <v>9</v>
      </c>
      <c r="D1619" s="165">
        <v>9200048590</v>
      </c>
      <c r="E1619" s="166">
        <v>800</v>
      </c>
      <c r="F1619" s="167">
        <v>4840.3</v>
      </c>
      <c r="G1619" s="167">
        <v>4840.3</v>
      </c>
      <c r="H1619" s="157">
        <f t="shared" si="50"/>
        <v>100</v>
      </c>
      <c r="I1619" s="427">
        <f t="shared" si="51"/>
        <v>0</v>
      </c>
    </row>
    <row r="1620" spans="1:9" ht="22.5" x14ac:dyDescent="0.2">
      <c r="A1620" s="163" t="s">
        <v>1152</v>
      </c>
      <c r="B1620" s="164">
        <v>9</v>
      </c>
      <c r="C1620" s="164">
        <v>9</v>
      </c>
      <c r="D1620" s="165">
        <v>9200055490</v>
      </c>
      <c r="E1620" s="166"/>
      <c r="F1620" s="167">
        <v>270</v>
      </c>
      <c r="G1620" s="167">
        <v>270</v>
      </c>
      <c r="H1620" s="157">
        <f t="shared" si="50"/>
        <v>100</v>
      </c>
      <c r="I1620" s="427">
        <f t="shared" si="51"/>
        <v>0</v>
      </c>
    </row>
    <row r="1621" spans="1:9" ht="33.75" x14ac:dyDescent="0.2">
      <c r="A1621" s="163" t="s">
        <v>486</v>
      </c>
      <c r="B1621" s="164">
        <v>9</v>
      </c>
      <c r="C1621" s="164">
        <v>9</v>
      </c>
      <c r="D1621" s="165">
        <v>9200055490</v>
      </c>
      <c r="E1621" s="166">
        <v>100</v>
      </c>
      <c r="F1621" s="167">
        <v>30</v>
      </c>
      <c r="G1621" s="167">
        <v>30</v>
      </c>
      <c r="H1621" s="157">
        <f t="shared" si="50"/>
        <v>100</v>
      </c>
      <c r="I1621" s="427">
        <f t="shared" si="51"/>
        <v>0</v>
      </c>
    </row>
    <row r="1622" spans="1:9" ht="22.5" x14ac:dyDescent="0.2">
      <c r="A1622" s="163" t="s">
        <v>507</v>
      </c>
      <c r="B1622" s="164">
        <v>9</v>
      </c>
      <c r="C1622" s="164">
        <v>9</v>
      </c>
      <c r="D1622" s="165">
        <v>9200055490</v>
      </c>
      <c r="E1622" s="166">
        <v>600</v>
      </c>
      <c r="F1622" s="167">
        <v>240</v>
      </c>
      <c r="G1622" s="167">
        <v>240</v>
      </c>
      <c r="H1622" s="157">
        <f t="shared" si="50"/>
        <v>100</v>
      </c>
      <c r="I1622" s="427">
        <f t="shared" si="51"/>
        <v>0</v>
      </c>
    </row>
    <row r="1623" spans="1:9" x14ac:dyDescent="0.2">
      <c r="A1623" s="163" t="s">
        <v>491</v>
      </c>
      <c r="B1623" s="164">
        <v>9</v>
      </c>
      <c r="C1623" s="164">
        <v>9</v>
      </c>
      <c r="D1623" s="165">
        <v>9900000000</v>
      </c>
      <c r="E1623" s="166"/>
      <c r="F1623" s="167">
        <v>1686</v>
      </c>
      <c r="G1623" s="167">
        <v>1684.4</v>
      </c>
      <c r="H1623" s="157">
        <f t="shared" si="50"/>
        <v>99.905100830367743</v>
      </c>
      <c r="I1623" s="427">
        <f t="shared" si="51"/>
        <v>1.5999999999999091</v>
      </c>
    </row>
    <row r="1624" spans="1:9" x14ac:dyDescent="0.2">
      <c r="A1624" s="163" t="s">
        <v>1321</v>
      </c>
      <c r="B1624" s="164">
        <v>9</v>
      </c>
      <c r="C1624" s="164">
        <v>9</v>
      </c>
      <c r="D1624" s="165">
        <v>9900059800</v>
      </c>
      <c r="E1624" s="166"/>
      <c r="F1624" s="167">
        <v>1686</v>
      </c>
      <c r="G1624" s="167">
        <v>1684.4</v>
      </c>
      <c r="H1624" s="157">
        <f t="shared" si="50"/>
        <v>99.905100830367743</v>
      </c>
      <c r="I1624" s="427">
        <f t="shared" si="51"/>
        <v>1.5999999999999091</v>
      </c>
    </row>
    <row r="1625" spans="1:9" ht="33.75" x14ac:dyDescent="0.2">
      <c r="A1625" s="163" t="s">
        <v>486</v>
      </c>
      <c r="B1625" s="164">
        <v>9</v>
      </c>
      <c r="C1625" s="164">
        <v>9</v>
      </c>
      <c r="D1625" s="165">
        <v>9900059800</v>
      </c>
      <c r="E1625" s="166">
        <v>100</v>
      </c>
      <c r="F1625" s="167">
        <v>1686</v>
      </c>
      <c r="G1625" s="167">
        <v>1684.4</v>
      </c>
      <c r="H1625" s="157">
        <f t="shared" si="50"/>
        <v>99.905100830367743</v>
      </c>
      <c r="I1625" s="427">
        <f t="shared" si="51"/>
        <v>1.5999999999999091</v>
      </c>
    </row>
    <row r="1626" spans="1:9" x14ac:dyDescent="0.2">
      <c r="A1626" s="158" t="s">
        <v>953</v>
      </c>
      <c r="B1626" s="159">
        <v>10</v>
      </c>
      <c r="C1626" s="159"/>
      <c r="D1626" s="160"/>
      <c r="E1626" s="161"/>
      <c r="F1626" s="162">
        <v>11957268</v>
      </c>
      <c r="G1626" s="162">
        <v>11873565.300000001</v>
      </c>
      <c r="H1626" s="151">
        <f t="shared" si="50"/>
        <v>99.299984745679367</v>
      </c>
      <c r="I1626" s="427">
        <f t="shared" si="51"/>
        <v>83702.699999999255</v>
      </c>
    </row>
    <row r="1627" spans="1:9" x14ac:dyDescent="0.2">
      <c r="A1627" s="158" t="s">
        <v>954</v>
      </c>
      <c r="B1627" s="159">
        <v>10</v>
      </c>
      <c r="C1627" s="159">
        <v>1</v>
      </c>
      <c r="D1627" s="160"/>
      <c r="E1627" s="161"/>
      <c r="F1627" s="162">
        <v>777902.9</v>
      </c>
      <c r="G1627" s="162">
        <v>777902.4</v>
      </c>
      <c r="H1627" s="151">
        <f t="shared" si="50"/>
        <v>99.999935724625786</v>
      </c>
      <c r="I1627" s="427">
        <f t="shared" si="51"/>
        <v>0.5</v>
      </c>
    </row>
    <row r="1628" spans="1:9" x14ac:dyDescent="0.2">
      <c r="A1628" s="163" t="s">
        <v>955</v>
      </c>
      <c r="B1628" s="164">
        <v>10</v>
      </c>
      <c r="C1628" s="164">
        <v>1</v>
      </c>
      <c r="D1628" s="165">
        <v>8600000000</v>
      </c>
      <c r="E1628" s="166"/>
      <c r="F1628" s="167">
        <v>767070.9</v>
      </c>
      <c r="G1628" s="167">
        <v>767070.9</v>
      </c>
      <c r="H1628" s="157">
        <f t="shared" si="50"/>
        <v>100</v>
      </c>
      <c r="I1628" s="427">
        <f t="shared" si="51"/>
        <v>0</v>
      </c>
    </row>
    <row r="1629" spans="1:9" x14ac:dyDescent="0.2">
      <c r="A1629" s="163" t="s">
        <v>956</v>
      </c>
      <c r="B1629" s="164">
        <v>10</v>
      </c>
      <c r="C1629" s="164">
        <v>1</v>
      </c>
      <c r="D1629" s="165">
        <v>8600080190</v>
      </c>
      <c r="E1629" s="166"/>
      <c r="F1629" s="167">
        <v>2331.4</v>
      </c>
      <c r="G1629" s="167">
        <v>2331.4</v>
      </c>
      <c r="H1629" s="157">
        <f t="shared" si="50"/>
        <v>100</v>
      </c>
      <c r="I1629" s="427">
        <f t="shared" si="51"/>
        <v>0</v>
      </c>
    </row>
    <row r="1630" spans="1:9" x14ac:dyDescent="0.2">
      <c r="A1630" s="163" t="s">
        <v>501</v>
      </c>
      <c r="B1630" s="164">
        <v>10</v>
      </c>
      <c r="C1630" s="164">
        <v>1</v>
      </c>
      <c r="D1630" s="165">
        <v>8600080190</v>
      </c>
      <c r="E1630" s="166">
        <v>300</v>
      </c>
      <c r="F1630" s="167">
        <v>2331.4</v>
      </c>
      <c r="G1630" s="167">
        <v>2331.4</v>
      </c>
      <c r="H1630" s="157">
        <f t="shared" si="50"/>
        <v>100</v>
      </c>
      <c r="I1630" s="427">
        <f t="shared" si="51"/>
        <v>0</v>
      </c>
    </row>
    <row r="1631" spans="1:9" x14ac:dyDescent="0.2">
      <c r="A1631" s="163" t="s">
        <v>956</v>
      </c>
      <c r="B1631" s="164">
        <v>10</v>
      </c>
      <c r="C1631" s="164">
        <v>1</v>
      </c>
      <c r="D1631" s="165">
        <v>8600080200</v>
      </c>
      <c r="E1631" s="166"/>
      <c r="F1631" s="167">
        <v>23557.599999999999</v>
      </c>
      <c r="G1631" s="167">
        <v>23557.599999999999</v>
      </c>
      <c r="H1631" s="157">
        <f t="shared" si="50"/>
        <v>100</v>
      </c>
      <c r="I1631" s="427">
        <f t="shared" si="51"/>
        <v>0</v>
      </c>
    </row>
    <row r="1632" spans="1:9" x14ac:dyDescent="0.2">
      <c r="A1632" s="163" t="s">
        <v>501</v>
      </c>
      <c r="B1632" s="164">
        <v>10</v>
      </c>
      <c r="C1632" s="164">
        <v>1</v>
      </c>
      <c r="D1632" s="165">
        <v>8600080200</v>
      </c>
      <c r="E1632" s="166">
        <v>300</v>
      </c>
      <c r="F1632" s="167">
        <v>23557.599999999999</v>
      </c>
      <c r="G1632" s="167">
        <v>23557.599999999999</v>
      </c>
      <c r="H1632" s="157">
        <f t="shared" si="50"/>
        <v>100</v>
      </c>
      <c r="I1632" s="427">
        <f t="shared" si="51"/>
        <v>0</v>
      </c>
    </row>
    <row r="1633" spans="1:9" x14ac:dyDescent="0.2">
      <c r="A1633" s="163" t="s">
        <v>1322</v>
      </c>
      <c r="B1633" s="164">
        <v>10</v>
      </c>
      <c r="C1633" s="164">
        <v>1</v>
      </c>
      <c r="D1633" s="165" t="s">
        <v>1323</v>
      </c>
      <c r="E1633" s="166"/>
      <c r="F1633" s="167">
        <v>741181.9</v>
      </c>
      <c r="G1633" s="167">
        <v>741181.9</v>
      </c>
      <c r="H1633" s="157">
        <f t="shared" si="50"/>
        <v>100</v>
      </c>
      <c r="I1633" s="427">
        <f t="shared" si="51"/>
        <v>0</v>
      </c>
    </row>
    <row r="1634" spans="1:9" x14ac:dyDescent="0.2">
      <c r="A1634" s="163" t="s">
        <v>490</v>
      </c>
      <c r="B1634" s="164">
        <v>10</v>
      </c>
      <c r="C1634" s="164">
        <v>1</v>
      </c>
      <c r="D1634" s="165" t="s">
        <v>1323</v>
      </c>
      <c r="E1634" s="166">
        <v>200</v>
      </c>
      <c r="F1634" s="167">
        <v>5140</v>
      </c>
      <c r="G1634" s="167">
        <v>5140</v>
      </c>
      <c r="H1634" s="157">
        <f t="shared" si="50"/>
        <v>100</v>
      </c>
      <c r="I1634" s="427">
        <f t="shared" si="51"/>
        <v>0</v>
      </c>
    </row>
    <row r="1635" spans="1:9" x14ac:dyDescent="0.2">
      <c r="A1635" s="163" t="s">
        <v>501</v>
      </c>
      <c r="B1635" s="164">
        <v>10</v>
      </c>
      <c r="C1635" s="164">
        <v>1</v>
      </c>
      <c r="D1635" s="165" t="s">
        <v>1323</v>
      </c>
      <c r="E1635" s="166">
        <v>300</v>
      </c>
      <c r="F1635" s="167">
        <v>736041.9</v>
      </c>
      <c r="G1635" s="167">
        <v>736041.9</v>
      </c>
      <c r="H1635" s="157">
        <f t="shared" si="50"/>
        <v>100</v>
      </c>
      <c r="I1635" s="427">
        <f t="shared" si="51"/>
        <v>0</v>
      </c>
    </row>
    <row r="1636" spans="1:9" x14ac:dyDescent="0.2">
      <c r="A1636" s="163" t="s">
        <v>496</v>
      </c>
      <c r="B1636" s="164">
        <v>10</v>
      </c>
      <c r="C1636" s="164">
        <v>1</v>
      </c>
      <c r="D1636" s="165">
        <v>9000000000</v>
      </c>
      <c r="E1636" s="166"/>
      <c r="F1636" s="167">
        <v>10832</v>
      </c>
      <c r="G1636" s="167">
        <v>10831.5</v>
      </c>
      <c r="H1636" s="157">
        <f t="shared" si="50"/>
        <v>99.995384047267351</v>
      </c>
      <c r="I1636" s="427">
        <f t="shared" si="51"/>
        <v>0.5</v>
      </c>
    </row>
    <row r="1637" spans="1:9" ht="22.5" x14ac:dyDescent="0.2">
      <c r="A1637" s="163" t="s">
        <v>497</v>
      </c>
      <c r="B1637" s="164">
        <v>10</v>
      </c>
      <c r="C1637" s="164">
        <v>1</v>
      </c>
      <c r="D1637" s="165">
        <v>9000000950</v>
      </c>
      <c r="E1637" s="166"/>
      <c r="F1637" s="167">
        <v>10832</v>
      </c>
      <c r="G1637" s="167">
        <v>10831.5</v>
      </c>
      <c r="H1637" s="157">
        <f t="shared" si="50"/>
        <v>99.995384047267351</v>
      </c>
      <c r="I1637" s="427">
        <f t="shared" si="51"/>
        <v>0.5</v>
      </c>
    </row>
    <row r="1638" spans="1:9" x14ac:dyDescent="0.2">
      <c r="A1638" s="163" t="s">
        <v>501</v>
      </c>
      <c r="B1638" s="164">
        <v>10</v>
      </c>
      <c r="C1638" s="164">
        <v>1</v>
      </c>
      <c r="D1638" s="165">
        <v>9000000950</v>
      </c>
      <c r="E1638" s="166">
        <v>300</v>
      </c>
      <c r="F1638" s="167">
        <v>10832</v>
      </c>
      <c r="G1638" s="167">
        <v>10831.5</v>
      </c>
      <c r="H1638" s="157">
        <f t="shared" si="50"/>
        <v>99.995384047267351</v>
      </c>
      <c r="I1638" s="427">
        <f t="shared" si="51"/>
        <v>0.5</v>
      </c>
    </row>
    <row r="1639" spans="1:9" x14ac:dyDescent="0.2">
      <c r="A1639" s="158" t="s">
        <v>957</v>
      </c>
      <c r="B1639" s="159">
        <v>10</v>
      </c>
      <c r="C1639" s="159">
        <v>2</v>
      </c>
      <c r="D1639" s="160"/>
      <c r="E1639" s="161"/>
      <c r="F1639" s="162">
        <v>909591</v>
      </c>
      <c r="G1639" s="162">
        <v>883003.7</v>
      </c>
      <c r="H1639" s="151">
        <f t="shared" si="50"/>
        <v>97.077004939582736</v>
      </c>
      <c r="I1639" s="427">
        <f t="shared" si="51"/>
        <v>26587.300000000047</v>
      </c>
    </row>
    <row r="1640" spans="1:9" ht="22.5" x14ac:dyDescent="0.2">
      <c r="A1640" s="163" t="s">
        <v>773</v>
      </c>
      <c r="B1640" s="164">
        <v>10</v>
      </c>
      <c r="C1640" s="164">
        <v>2</v>
      </c>
      <c r="D1640" s="165">
        <v>100000000</v>
      </c>
      <c r="E1640" s="166"/>
      <c r="F1640" s="167">
        <v>909171</v>
      </c>
      <c r="G1640" s="167">
        <v>882583.7</v>
      </c>
      <c r="H1640" s="157">
        <f t="shared" si="50"/>
        <v>97.075654634826662</v>
      </c>
      <c r="I1640" s="427">
        <f t="shared" si="51"/>
        <v>26587.300000000047</v>
      </c>
    </row>
    <row r="1641" spans="1:9" ht="22.5" x14ac:dyDescent="0.2">
      <c r="A1641" s="163" t="s">
        <v>958</v>
      </c>
      <c r="B1641" s="164">
        <v>10</v>
      </c>
      <c r="C1641" s="164">
        <v>2</v>
      </c>
      <c r="D1641" s="165">
        <v>120000000</v>
      </c>
      <c r="E1641" s="166"/>
      <c r="F1641" s="167">
        <v>491343.3</v>
      </c>
      <c r="G1641" s="167">
        <v>481424.2</v>
      </c>
      <c r="H1641" s="157">
        <f t="shared" si="50"/>
        <v>97.981228196253014</v>
      </c>
      <c r="I1641" s="427">
        <f t="shared" si="51"/>
        <v>9919.0999999999767</v>
      </c>
    </row>
    <row r="1642" spans="1:9" ht="22.5" x14ac:dyDescent="0.2">
      <c r="A1642" s="163" t="s">
        <v>959</v>
      </c>
      <c r="B1642" s="164">
        <v>10</v>
      </c>
      <c r="C1642" s="164">
        <v>2</v>
      </c>
      <c r="D1642" s="165">
        <v>120200000</v>
      </c>
      <c r="E1642" s="166"/>
      <c r="F1642" s="167">
        <v>491343.3</v>
      </c>
      <c r="G1642" s="167">
        <v>481424.2</v>
      </c>
      <c r="H1642" s="157">
        <f t="shared" si="50"/>
        <v>97.981228196253014</v>
      </c>
      <c r="I1642" s="427">
        <f t="shared" si="51"/>
        <v>9919.0999999999767</v>
      </c>
    </row>
    <row r="1643" spans="1:9" ht="22.5" x14ac:dyDescent="0.2">
      <c r="A1643" s="163" t="s">
        <v>960</v>
      </c>
      <c r="B1643" s="164">
        <v>10</v>
      </c>
      <c r="C1643" s="164">
        <v>2</v>
      </c>
      <c r="D1643" s="165">
        <v>120240591</v>
      </c>
      <c r="E1643" s="166"/>
      <c r="F1643" s="167">
        <v>454144.6</v>
      </c>
      <c r="G1643" s="167">
        <v>445065.2</v>
      </c>
      <c r="H1643" s="157">
        <f t="shared" si="50"/>
        <v>98.000768918093499</v>
      </c>
      <c r="I1643" s="427">
        <f t="shared" si="51"/>
        <v>9079.3999999999651</v>
      </c>
    </row>
    <row r="1644" spans="1:9" ht="22.5" x14ac:dyDescent="0.2">
      <c r="A1644" s="163" t="s">
        <v>507</v>
      </c>
      <c r="B1644" s="164">
        <v>10</v>
      </c>
      <c r="C1644" s="164">
        <v>2</v>
      </c>
      <c r="D1644" s="165">
        <v>120240591</v>
      </c>
      <c r="E1644" s="166">
        <v>600</v>
      </c>
      <c r="F1644" s="167">
        <v>454144.6</v>
      </c>
      <c r="G1644" s="167">
        <v>445065.2</v>
      </c>
      <c r="H1644" s="157">
        <f t="shared" si="50"/>
        <v>98.000768918093499</v>
      </c>
      <c r="I1644" s="427">
        <f t="shared" si="51"/>
        <v>9079.3999999999651</v>
      </c>
    </row>
    <row r="1645" spans="1:9" x14ac:dyDescent="0.2">
      <c r="A1645" s="163" t="s">
        <v>961</v>
      </c>
      <c r="B1645" s="164">
        <v>10</v>
      </c>
      <c r="C1645" s="164">
        <v>2</v>
      </c>
      <c r="D1645" s="165">
        <v>120240592</v>
      </c>
      <c r="E1645" s="166"/>
      <c r="F1645" s="167">
        <v>37198.699999999997</v>
      </c>
      <c r="G1645" s="167">
        <v>36359</v>
      </c>
      <c r="H1645" s="157">
        <f t="shared" si="50"/>
        <v>97.74266305005284</v>
      </c>
      <c r="I1645" s="427">
        <f t="shared" si="51"/>
        <v>839.69999999999709</v>
      </c>
    </row>
    <row r="1646" spans="1:9" ht="22.5" x14ac:dyDescent="0.2">
      <c r="A1646" s="163" t="s">
        <v>507</v>
      </c>
      <c r="B1646" s="164">
        <v>10</v>
      </c>
      <c r="C1646" s="164">
        <v>2</v>
      </c>
      <c r="D1646" s="165">
        <v>120240592</v>
      </c>
      <c r="E1646" s="166">
        <v>600</v>
      </c>
      <c r="F1646" s="167">
        <v>37198.699999999997</v>
      </c>
      <c r="G1646" s="167">
        <v>36359</v>
      </c>
      <c r="H1646" s="157">
        <f t="shared" si="50"/>
        <v>97.74266305005284</v>
      </c>
      <c r="I1646" s="427">
        <f t="shared" si="51"/>
        <v>839.69999999999709</v>
      </c>
    </row>
    <row r="1647" spans="1:9" x14ac:dyDescent="0.2">
      <c r="A1647" s="163" t="s">
        <v>774</v>
      </c>
      <c r="B1647" s="164">
        <v>10</v>
      </c>
      <c r="C1647" s="164">
        <v>2</v>
      </c>
      <c r="D1647" s="165">
        <v>150000000</v>
      </c>
      <c r="E1647" s="166"/>
      <c r="F1647" s="167">
        <v>417827.7</v>
      </c>
      <c r="G1647" s="167">
        <v>401159.5</v>
      </c>
      <c r="H1647" s="157">
        <f t="shared" si="50"/>
        <v>96.010747970993776</v>
      </c>
      <c r="I1647" s="427">
        <f t="shared" si="51"/>
        <v>16668.200000000012</v>
      </c>
    </row>
    <row r="1648" spans="1:9" ht="22.5" x14ac:dyDescent="0.2">
      <c r="A1648" s="163" t="s">
        <v>775</v>
      </c>
      <c r="B1648" s="164">
        <v>10</v>
      </c>
      <c r="C1648" s="164">
        <v>2</v>
      </c>
      <c r="D1648" s="165">
        <v>150400000</v>
      </c>
      <c r="E1648" s="166"/>
      <c r="F1648" s="167">
        <v>417827.7</v>
      </c>
      <c r="G1648" s="167">
        <v>401159.5</v>
      </c>
      <c r="H1648" s="157">
        <f t="shared" si="50"/>
        <v>96.010747970993776</v>
      </c>
      <c r="I1648" s="427">
        <f t="shared" si="51"/>
        <v>16668.200000000012</v>
      </c>
    </row>
    <row r="1649" spans="1:9" ht="22.5" x14ac:dyDescent="0.2">
      <c r="A1649" s="163" t="s">
        <v>776</v>
      </c>
      <c r="B1649" s="164">
        <v>10</v>
      </c>
      <c r="C1649" s="164">
        <v>2</v>
      </c>
      <c r="D1649" s="165">
        <v>150440593</v>
      </c>
      <c r="E1649" s="166"/>
      <c r="F1649" s="167">
        <v>361867.5</v>
      </c>
      <c r="G1649" s="167">
        <v>348056.3</v>
      </c>
      <c r="H1649" s="157">
        <f t="shared" si="50"/>
        <v>96.183354404581792</v>
      </c>
      <c r="I1649" s="427">
        <f t="shared" si="51"/>
        <v>13811.200000000012</v>
      </c>
    </row>
    <row r="1650" spans="1:9" ht="22.5" x14ac:dyDescent="0.2">
      <c r="A1650" s="163" t="s">
        <v>507</v>
      </c>
      <c r="B1650" s="164">
        <v>10</v>
      </c>
      <c r="C1650" s="164">
        <v>2</v>
      </c>
      <c r="D1650" s="165">
        <v>150440593</v>
      </c>
      <c r="E1650" s="166">
        <v>600</v>
      </c>
      <c r="F1650" s="167">
        <v>361867.5</v>
      </c>
      <c r="G1650" s="167">
        <v>348056.3</v>
      </c>
      <c r="H1650" s="157">
        <f t="shared" si="50"/>
        <v>96.183354404581792</v>
      </c>
      <c r="I1650" s="427">
        <f t="shared" si="51"/>
        <v>13811.200000000012</v>
      </c>
    </row>
    <row r="1651" spans="1:9" ht="22.5" x14ac:dyDescent="0.2">
      <c r="A1651" s="163" t="s">
        <v>1678</v>
      </c>
      <c r="B1651" s="164">
        <v>10</v>
      </c>
      <c r="C1651" s="164">
        <v>2</v>
      </c>
      <c r="D1651" s="165">
        <v>150440596</v>
      </c>
      <c r="E1651" s="166"/>
      <c r="F1651" s="167">
        <v>36633.199999999997</v>
      </c>
      <c r="G1651" s="167">
        <v>35418</v>
      </c>
      <c r="H1651" s="157">
        <f t="shared" si="50"/>
        <v>96.682790474214656</v>
      </c>
      <c r="I1651" s="427">
        <f t="shared" si="51"/>
        <v>1215.1999999999971</v>
      </c>
    </row>
    <row r="1652" spans="1:9" ht="22.5" x14ac:dyDescent="0.2">
      <c r="A1652" s="163" t="s">
        <v>507</v>
      </c>
      <c r="B1652" s="164">
        <v>10</v>
      </c>
      <c r="C1652" s="164">
        <v>2</v>
      </c>
      <c r="D1652" s="165">
        <v>150440596</v>
      </c>
      <c r="E1652" s="166">
        <v>600</v>
      </c>
      <c r="F1652" s="167">
        <v>36633.199999999997</v>
      </c>
      <c r="G1652" s="167">
        <v>35418</v>
      </c>
      <c r="H1652" s="157">
        <f t="shared" si="50"/>
        <v>96.682790474214656</v>
      </c>
      <c r="I1652" s="427">
        <f t="shared" si="51"/>
        <v>1215.1999999999971</v>
      </c>
    </row>
    <row r="1653" spans="1:9" ht="22.5" x14ac:dyDescent="0.2">
      <c r="A1653" s="163" t="s">
        <v>1324</v>
      </c>
      <c r="B1653" s="164">
        <v>10</v>
      </c>
      <c r="C1653" s="164">
        <v>2</v>
      </c>
      <c r="D1653" s="165">
        <v>150442287</v>
      </c>
      <c r="E1653" s="166"/>
      <c r="F1653" s="167">
        <v>6346.3</v>
      </c>
      <c r="G1653" s="167">
        <v>5343.5</v>
      </c>
      <c r="H1653" s="157">
        <f t="shared" si="50"/>
        <v>84.198666939791693</v>
      </c>
      <c r="I1653" s="427">
        <f t="shared" si="51"/>
        <v>1002.8000000000002</v>
      </c>
    </row>
    <row r="1654" spans="1:9" ht="22.5" x14ac:dyDescent="0.2">
      <c r="A1654" s="163" t="s">
        <v>507</v>
      </c>
      <c r="B1654" s="164">
        <v>10</v>
      </c>
      <c r="C1654" s="164">
        <v>2</v>
      </c>
      <c r="D1654" s="165">
        <v>150442287</v>
      </c>
      <c r="E1654" s="166">
        <v>600</v>
      </c>
      <c r="F1654" s="167">
        <v>6346.3</v>
      </c>
      <c r="G1654" s="167">
        <v>5343.5</v>
      </c>
      <c r="H1654" s="157">
        <f t="shared" si="50"/>
        <v>84.198666939791693</v>
      </c>
      <c r="I1654" s="427">
        <f t="shared" si="51"/>
        <v>1002.8000000000002</v>
      </c>
    </row>
    <row r="1655" spans="1:9" ht="22.5" x14ac:dyDescent="0.2">
      <c r="A1655" s="163" t="s">
        <v>1325</v>
      </c>
      <c r="B1655" s="164">
        <v>10</v>
      </c>
      <c r="C1655" s="164">
        <v>2</v>
      </c>
      <c r="D1655" s="165">
        <v>150442288</v>
      </c>
      <c r="E1655" s="166"/>
      <c r="F1655" s="167">
        <v>7980.7</v>
      </c>
      <c r="G1655" s="167">
        <v>7486.5</v>
      </c>
      <c r="H1655" s="157">
        <f t="shared" si="50"/>
        <v>93.80756074028595</v>
      </c>
      <c r="I1655" s="427">
        <f t="shared" si="51"/>
        <v>494.19999999999982</v>
      </c>
    </row>
    <row r="1656" spans="1:9" ht="22.5" x14ac:dyDescent="0.2">
      <c r="A1656" s="163" t="s">
        <v>507</v>
      </c>
      <c r="B1656" s="164">
        <v>10</v>
      </c>
      <c r="C1656" s="164">
        <v>2</v>
      </c>
      <c r="D1656" s="165">
        <v>150442288</v>
      </c>
      <c r="E1656" s="166">
        <v>600</v>
      </c>
      <c r="F1656" s="167">
        <v>7980.7</v>
      </c>
      <c r="G1656" s="167">
        <v>7486.5</v>
      </c>
      <c r="H1656" s="157">
        <f t="shared" si="50"/>
        <v>93.80756074028595</v>
      </c>
      <c r="I1656" s="427">
        <f t="shared" si="51"/>
        <v>494.19999999999982</v>
      </c>
    </row>
    <row r="1657" spans="1:9" x14ac:dyDescent="0.2">
      <c r="A1657" s="163" t="s">
        <v>1679</v>
      </c>
      <c r="B1657" s="164">
        <v>10</v>
      </c>
      <c r="C1657" s="164">
        <v>2</v>
      </c>
      <c r="D1657" s="165">
        <v>150462288</v>
      </c>
      <c r="E1657" s="166"/>
      <c r="F1657" s="167">
        <v>5000</v>
      </c>
      <c r="G1657" s="167">
        <v>4855.2</v>
      </c>
      <c r="H1657" s="157">
        <f t="shared" si="50"/>
        <v>97.103999999999999</v>
      </c>
      <c r="I1657" s="427">
        <f t="shared" si="51"/>
        <v>144.80000000000018</v>
      </c>
    </row>
    <row r="1658" spans="1:9" ht="22.5" x14ac:dyDescent="0.2">
      <c r="A1658" s="163" t="s">
        <v>507</v>
      </c>
      <c r="B1658" s="164">
        <v>10</v>
      </c>
      <c r="C1658" s="164">
        <v>2</v>
      </c>
      <c r="D1658" s="165">
        <v>150462288</v>
      </c>
      <c r="E1658" s="166">
        <v>600</v>
      </c>
      <c r="F1658" s="167">
        <v>5000</v>
      </c>
      <c r="G1658" s="167">
        <v>4855.2</v>
      </c>
      <c r="H1658" s="157">
        <f t="shared" si="50"/>
        <v>97.103999999999999</v>
      </c>
      <c r="I1658" s="427">
        <f t="shared" si="51"/>
        <v>144.80000000000018</v>
      </c>
    </row>
    <row r="1659" spans="1:9" x14ac:dyDescent="0.2">
      <c r="A1659" s="163" t="s">
        <v>955</v>
      </c>
      <c r="B1659" s="164">
        <v>10</v>
      </c>
      <c r="C1659" s="164">
        <v>2</v>
      </c>
      <c r="D1659" s="165">
        <v>8600000000</v>
      </c>
      <c r="E1659" s="166"/>
      <c r="F1659" s="167">
        <v>420</v>
      </c>
      <c r="G1659" s="167">
        <v>420</v>
      </c>
      <c r="H1659" s="157">
        <f t="shared" si="50"/>
        <v>100</v>
      </c>
      <c r="I1659" s="427">
        <f t="shared" si="51"/>
        <v>0</v>
      </c>
    </row>
    <row r="1660" spans="1:9" ht="22.5" x14ac:dyDescent="0.2">
      <c r="A1660" s="163" t="s">
        <v>1152</v>
      </c>
      <c r="B1660" s="164">
        <v>10</v>
      </c>
      <c r="C1660" s="164">
        <v>2</v>
      </c>
      <c r="D1660" s="165">
        <v>8600055490</v>
      </c>
      <c r="E1660" s="166"/>
      <c r="F1660" s="167">
        <v>420</v>
      </c>
      <c r="G1660" s="167">
        <v>420</v>
      </c>
      <c r="H1660" s="157">
        <f t="shared" si="50"/>
        <v>100</v>
      </c>
      <c r="I1660" s="427">
        <f t="shared" si="51"/>
        <v>0</v>
      </c>
    </row>
    <row r="1661" spans="1:9" ht="22.5" x14ac:dyDescent="0.2">
      <c r="A1661" s="163" t="s">
        <v>507</v>
      </c>
      <c r="B1661" s="164">
        <v>10</v>
      </c>
      <c r="C1661" s="164">
        <v>2</v>
      </c>
      <c r="D1661" s="165">
        <v>8600055490</v>
      </c>
      <c r="E1661" s="166">
        <v>600</v>
      </c>
      <c r="F1661" s="167">
        <v>420</v>
      </c>
      <c r="G1661" s="167">
        <v>420</v>
      </c>
      <c r="H1661" s="157">
        <f t="shared" si="50"/>
        <v>100</v>
      </c>
      <c r="I1661" s="427">
        <f t="shared" si="51"/>
        <v>0</v>
      </c>
    </row>
    <row r="1662" spans="1:9" x14ac:dyDescent="0.2">
      <c r="A1662" s="158" t="s">
        <v>962</v>
      </c>
      <c r="B1662" s="159">
        <v>10</v>
      </c>
      <c r="C1662" s="159">
        <v>3</v>
      </c>
      <c r="D1662" s="160"/>
      <c r="E1662" s="161"/>
      <c r="F1662" s="162">
        <v>5809443.2999999998</v>
      </c>
      <c r="G1662" s="162">
        <v>5771594.0999999996</v>
      </c>
      <c r="H1662" s="151">
        <f t="shared" si="50"/>
        <v>99.348488348272539</v>
      </c>
      <c r="I1662" s="427">
        <f t="shared" si="51"/>
        <v>37849.200000000186</v>
      </c>
    </row>
    <row r="1663" spans="1:9" ht="22.5" x14ac:dyDescent="0.2">
      <c r="A1663" s="163" t="s">
        <v>773</v>
      </c>
      <c r="B1663" s="164">
        <v>10</v>
      </c>
      <c r="C1663" s="164">
        <v>3</v>
      </c>
      <c r="D1663" s="165">
        <v>100000000</v>
      </c>
      <c r="E1663" s="166"/>
      <c r="F1663" s="167">
        <v>1274840.8999999999</v>
      </c>
      <c r="G1663" s="167">
        <v>1238069.5</v>
      </c>
      <c r="H1663" s="157">
        <f t="shared" si="50"/>
        <v>97.115608700662179</v>
      </c>
      <c r="I1663" s="427">
        <f t="shared" si="51"/>
        <v>36771.399999999907</v>
      </c>
    </row>
    <row r="1664" spans="1:9" ht="22.5" x14ac:dyDescent="0.2">
      <c r="A1664" s="163" t="s">
        <v>963</v>
      </c>
      <c r="B1664" s="164">
        <v>10</v>
      </c>
      <c r="C1664" s="164">
        <v>3</v>
      </c>
      <c r="D1664" s="165">
        <v>110000000</v>
      </c>
      <c r="E1664" s="166"/>
      <c r="F1664" s="167">
        <v>1174998.8999999999</v>
      </c>
      <c r="G1664" s="167">
        <v>1140279.6000000001</v>
      </c>
      <c r="H1664" s="157">
        <f t="shared" si="50"/>
        <v>97.045163191216616</v>
      </c>
      <c r="I1664" s="427">
        <f t="shared" si="51"/>
        <v>34719.299999999814</v>
      </c>
    </row>
    <row r="1665" spans="1:9" x14ac:dyDescent="0.2">
      <c r="A1665" s="163" t="s">
        <v>964</v>
      </c>
      <c r="B1665" s="164">
        <v>10</v>
      </c>
      <c r="C1665" s="164">
        <v>3</v>
      </c>
      <c r="D1665" s="165">
        <v>110100000</v>
      </c>
      <c r="E1665" s="166"/>
      <c r="F1665" s="167">
        <v>1174998.8999999999</v>
      </c>
      <c r="G1665" s="167">
        <v>1140279.6000000001</v>
      </c>
      <c r="H1665" s="157">
        <f t="shared" si="50"/>
        <v>97.045163191216616</v>
      </c>
      <c r="I1665" s="427">
        <f t="shared" si="51"/>
        <v>34719.299999999814</v>
      </c>
    </row>
    <row r="1666" spans="1:9" ht="22.5" x14ac:dyDescent="0.2">
      <c r="A1666" s="163" t="s">
        <v>965</v>
      </c>
      <c r="B1666" s="164">
        <v>10</v>
      </c>
      <c r="C1666" s="164">
        <v>3</v>
      </c>
      <c r="D1666" s="165">
        <v>110151350</v>
      </c>
      <c r="E1666" s="166"/>
      <c r="F1666" s="167">
        <v>13819.2</v>
      </c>
      <c r="G1666" s="167">
        <v>6056.2</v>
      </c>
      <c r="H1666" s="157">
        <f t="shared" si="50"/>
        <v>43.824533981706608</v>
      </c>
      <c r="I1666" s="427">
        <f t="shared" si="51"/>
        <v>7763.0000000000009</v>
      </c>
    </row>
    <row r="1667" spans="1:9" x14ac:dyDescent="0.2">
      <c r="A1667" s="163" t="s">
        <v>501</v>
      </c>
      <c r="B1667" s="164">
        <v>10</v>
      </c>
      <c r="C1667" s="164">
        <v>3</v>
      </c>
      <c r="D1667" s="165">
        <v>110151350</v>
      </c>
      <c r="E1667" s="166">
        <v>300</v>
      </c>
      <c r="F1667" s="167">
        <v>13819.2</v>
      </c>
      <c r="G1667" s="167">
        <v>6056.2</v>
      </c>
      <c r="H1667" s="157">
        <f t="shared" si="50"/>
        <v>43.824533981706608</v>
      </c>
      <c r="I1667" s="427">
        <f t="shared" si="51"/>
        <v>7763.0000000000009</v>
      </c>
    </row>
    <row r="1668" spans="1:9" ht="33.75" x14ac:dyDescent="0.2">
      <c r="A1668" s="163" t="s">
        <v>966</v>
      </c>
      <c r="B1668" s="164">
        <v>10</v>
      </c>
      <c r="C1668" s="164">
        <v>3</v>
      </c>
      <c r="D1668" s="165">
        <v>110151760</v>
      </c>
      <c r="E1668" s="166"/>
      <c r="F1668" s="167">
        <v>70727.399999999994</v>
      </c>
      <c r="G1668" s="167">
        <v>44317.5</v>
      </c>
      <c r="H1668" s="157">
        <f t="shared" si="50"/>
        <v>62.659591615130772</v>
      </c>
      <c r="I1668" s="427">
        <f t="shared" si="51"/>
        <v>26409.899999999994</v>
      </c>
    </row>
    <row r="1669" spans="1:9" x14ac:dyDescent="0.2">
      <c r="A1669" s="163" t="s">
        <v>501</v>
      </c>
      <c r="B1669" s="164">
        <v>10</v>
      </c>
      <c r="C1669" s="164">
        <v>3</v>
      </c>
      <c r="D1669" s="165">
        <v>110151760</v>
      </c>
      <c r="E1669" s="166">
        <v>300</v>
      </c>
      <c r="F1669" s="167">
        <v>70727.399999999994</v>
      </c>
      <c r="G1669" s="167">
        <v>44317.5</v>
      </c>
      <c r="H1669" s="157">
        <f t="shared" si="50"/>
        <v>62.659591615130772</v>
      </c>
      <c r="I1669" s="427">
        <f t="shared" si="51"/>
        <v>26409.899999999994</v>
      </c>
    </row>
    <row r="1670" spans="1:9" x14ac:dyDescent="0.2">
      <c r="A1670" s="163" t="s">
        <v>1326</v>
      </c>
      <c r="B1670" s="164">
        <v>10</v>
      </c>
      <c r="C1670" s="164">
        <v>3</v>
      </c>
      <c r="D1670" s="165">
        <v>110152500</v>
      </c>
      <c r="E1670" s="166"/>
      <c r="F1670" s="167">
        <v>194711.6</v>
      </c>
      <c r="G1670" s="167">
        <v>194711.6</v>
      </c>
      <c r="H1670" s="157">
        <f t="shared" si="50"/>
        <v>100</v>
      </c>
      <c r="I1670" s="427">
        <f t="shared" si="51"/>
        <v>0</v>
      </c>
    </row>
    <row r="1671" spans="1:9" x14ac:dyDescent="0.2">
      <c r="A1671" s="163" t="s">
        <v>499</v>
      </c>
      <c r="B1671" s="164">
        <v>10</v>
      </c>
      <c r="C1671" s="164">
        <v>3</v>
      </c>
      <c r="D1671" s="165">
        <v>110152500</v>
      </c>
      <c r="E1671" s="166">
        <v>500</v>
      </c>
      <c r="F1671" s="167">
        <v>194711.6</v>
      </c>
      <c r="G1671" s="167">
        <v>194711.6</v>
      </c>
      <c r="H1671" s="157">
        <f t="shared" si="50"/>
        <v>100</v>
      </c>
      <c r="I1671" s="427">
        <f t="shared" si="51"/>
        <v>0</v>
      </c>
    </row>
    <row r="1672" spans="1:9" ht="33.75" x14ac:dyDescent="0.2">
      <c r="A1672" s="163" t="s">
        <v>1680</v>
      </c>
      <c r="B1672" s="164">
        <v>10</v>
      </c>
      <c r="C1672" s="164">
        <v>3</v>
      </c>
      <c r="D1672" s="165" t="s">
        <v>1681</v>
      </c>
      <c r="E1672" s="166"/>
      <c r="F1672" s="167">
        <v>4348.5</v>
      </c>
      <c r="G1672" s="167">
        <v>4348.3999999999996</v>
      </c>
      <c r="H1672" s="157">
        <f t="shared" si="50"/>
        <v>99.997700356444739</v>
      </c>
      <c r="I1672" s="427">
        <f t="shared" si="51"/>
        <v>0.1000000000003638</v>
      </c>
    </row>
    <row r="1673" spans="1:9" x14ac:dyDescent="0.2">
      <c r="A1673" s="163" t="s">
        <v>501</v>
      </c>
      <c r="B1673" s="164">
        <v>10</v>
      </c>
      <c r="C1673" s="164">
        <v>3</v>
      </c>
      <c r="D1673" s="165" t="s">
        <v>1681</v>
      </c>
      <c r="E1673" s="166">
        <v>300</v>
      </c>
      <c r="F1673" s="167">
        <v>4348.5</v>
      </c>
      <c r="G1673" s="167">
        <v>4348.3999999999996</v>
      </c>
      <c r="H1673" s="157">
        <f t="shared" si="50"/>
        <v>99.997700356444739</v>
      </c>
      <c r="I1673" s="427">
        <f t="shared" si="51"/>
        <v>0.1000000000003638</v>
      </c>
    </row>
    <row r="1674" spans="1:9" ht="67.5" x14ac:dyDescent="0.2">
      <c r="A1674" s="163" t="s">
        <v>1327</v>
      </c>
      <c r="B1674" s="164">
        <v>10</v>
      </c>
      <c r="C1674" s="164">
        <v>3</v>
      </c>
      <c r="D1674" s="165">
        <v>110176030</v>
      </c>
      <c r="E1674" s="166"/>
      <c r="F1674" s="167">
        <v>100914</v>
      </c>
      <c r="G1674" s="167">
        <v>100752.3</v>
      </c>
      <c r="H1674" s="157">
        <f t="shared" si="50"/>
        <v>99.839764551994776</v>
      </c>
      <c r="I1674" s="427">
        <f t="shared" si="51"/>
        <v>161.69999999999709</v>
      </c>
    </row>
    <row r="1675" spans="1:9" x14ac:dyDescent="0.2">
      <c r="A1675" s="163" t="s">
        <v>499</v>
      </c>
      <c r="B1675" s="164">
        <v>10</v>
      </c>
      <c r="C1675" s="164">
        <v>3</v>
      </c>
      <c r="D1675" s="165">
        <v>110176030</v>
      </c>
      <c r="E1675" s="166">
        <v>500</v>
      </c>
      <c r="F1675" s="167">
        <v>100914</v>
      </c>
      <c r="G1675" s="167">
        <v>100752.3</v>
      </c>
      <c r="H1675" s="157">
        <f t="shared" si="50"/>
        <v>99.839764551994776</v>
      </c>
      <c r="I1675" s="427">
        <f t="shared" si="51"/>
        <v>161.69999999999709</v>
      </c>
    </row>
    <row r="1676" spans="1:9" ht="67.5" x14ac:dyDescent="0.2">
      <c r="A1676" s="163" t="s">
        <v>1328</v>
      </c>
      <c r="B1676" s="164">
        <v>10</v>
      </c>
      <c r="C1676" s="164">
        <v>3</v>
      </c>
      <c r="D1676" s="165">
        <v>110176060</v>
      </c>
      <c r="E1676" s="166"/>
      <c r="F1676" s="167">
        <v>147418.9</v>
      </c>
      <c r="G1676" s="167">
        <v>147405.1</v>
      </c>
      <c r="H1676" s="157">
        <f t="shared" si="50"/>
        <v>99.990638920789678</v>
      </c>
      <c r="I1676" s="427">
        <f t="shared" si="51"/>
        <v>13.799999999988358</v>
      </c>
    </row>
    <row r="1677" spans="1:9" x14ac:dyDescent="0.2">
      <c r="A1677" s="163" t="s">
        <v>499</v>
      </c>
      <c r="B1677" s="164">
        <v>10</v>
      </c>
      <c r="C1677" s="164">
        <v>3</v>
      </c>
      <c r="D1677" s="165">
        <v>110176060</v>
      </c>
      <c r="E1677" s="166">
        <v>500</v>
      </c>
      <c r="F1677" s="167">
        <v>147418.9</v>
      </c>
      <c r="G1677" s="167">
        <v>147405.1</v>
      </c>
      <c r="H1677" s="157">
        <f t="shared" si="50"/>
        <v>99.990638920789678</v>
      </c>
      <c r="I1677" s="427">
        <f t="shared" si="51"/>
        <v>13.799999999988358</v>
      </c>
    </row>
    <row r="1678" spans="1:9" ht="67.5" x14ac:dyDescent="0.2">
      <c r="A1678" s="163" t="s">
        <v>1329</v>
      </c>
      <c r="B1678" s="164">
        <v>10</v>
      </c>
      <c r="C1678" s="164">
        <v>3</v>
      </c>
      <c r="D1678" s="165">
        <v>110176080</v>
      </c>
      <c r="E1678" s="166"/>
      <c r="F1678" s="167">
        <v>1056</v>
      </c>
      <c r="G1678" s="167">
        <v>1046.7</v>
      </c>
      <c r="H1678" s="157">
        <f t="shared" si="50"/>
        <v>99.119318181818187</v>
      </c>
      <c r="I1678" s="427">
        <f t="shared" si="51"/>
        <v>9.2999999999999545</v>
      </c>
    </row>
    <row r="1679" spans="1:9" x14ac:dyDescent="0.2">
      <c r="A1679" s="163" t="s">
        <v>499</v>
      </c>
      <c r="B1679" s="164">
        <v>10</v>
      </c>
      <c r="C1679" s="164">
        <v>3</v>
      </c>
      <c r="D1679" s="165">
        <v>110176080</v>
      </c>
      <c r="E1679" s="166">
        <v>500</v>
      </c>
      <c r="F1679" s="167">
        <v>1056</v>
      </c>
      <c r="G1679" s="167">
        <v>1046.7</v>
      </c>
      <c r="H1679" s="157">
        <f t="shared" ref="H1679:H1742" si="52">+G1679/F1679*100</f>
        <v>99.119318181818187</v>
      </c>
      <c r="I1679" s="427">
        <f t="shared" ref="I1679:I1742" si="53">F1679-G1679</f>
        <v>9.2999999999999545</v>
      </c>
    </row>
    <row r="1680" spans="1:9" ht="22.5" x14ac:dyDescent="0.2">
      <c r="A1680" s="163" t="s">
        <v>1330</v>
      </c>
      <c r="B1680" s="164">
        <v>10</v>
      </c>
      <c r="C1680" s="164">
        <v>3</v>
      </c>
      <c r="D1680" s="165">
        <v>110176110</v>
      </c>
      <c r="E1680" s="166"/>
      <c r="F1680" s="167">
        <v>869.1</v>
      </c>
      <c r="G1680" s="167">
        <v>830.7</v>
      </c>
      <c r="H1680" s="157">
        <f t="shared" si="52"/>
        <v>95.581636175353808</v>
      </c>
      <c r="I1680" s="427">
        <f t="shared" si="53"/>
        <v>38.399999999999977</v>
      </c>
    </row>
    <row r="1681" spans="1:9" x14ac:dyDescent="0.2">
      <c r="A1681" s="163" t="s">
        <v>499</v>
      </c>
      <c r="B1681" s="164">
        <v>10</v>
      </c>
      <c r="C1681" s="164">
        <v>3</v>
      </c>
      <c r="D1681" s="165">
        <v>110176110</v>
      </c>
      <c r="E1681" s="166">
        <v>500</v>
      </c>
      <c r="F1681" s="167">
        <v>869.1</v>
      </c>
      <c r="G1681" s="167">
        <v>830.7</v>
      </c>
      <c r="H1681" s="157">
        <f t="shared" si="52"/>
        <v>95.581636175353808</v>
      </c>
      <c r="I1681" s="427">
        <f t="shared" si="53"/>
        <v>38.399999999999977</v>
      </c>
    </row>
    <row r="1682" spans="1:9" ht="22.5" x14ac:dyDescent="0.2">
      <c r="A1682" s="163" t="s">
        <v>1331</v>
      </c>
      <c r="B1682" s="164">
        <v>10</v>
      </c>
      <c r="C1682" s="164">
        <v>3</v>
      </c>
      <c r="D1682" s="165">
        <v>110176120</v>
      </c>
      <c r="E1682" s="166"/>
      <c r="F1682" s="167">
        <v>6120.4</v>
      </c>
      <c r="G1682" s="167">
        <v>5826.9</v>
      </c>
      <c r="H1682" s="157">
        <f t="shared" si="52"/>
        <v>95.204561793346841</v>
      </c>
      <c r="I1682" s="427">
        <f t="shared" si="53"/>
        <v>293.5</v>
      </c>
    </row>
    <row r="1683" spans="1:9" x14ac:dyDescent="0.2">
      <c r="A1683" s="163" t="s">
        <v>499</v>
      </c>
      <c r="B1683" s="164">
        <v>10</v>
      </c>
      <c r="C1683" s="164">
        <v>3</v>
      </c>
      <c r="D1683" s="165">
        <v>110176120</v>
      </c>
      <c r="E1683" s="166">
        <v>500</v>
      </c>
      <c r="F1683" s="167">
        <v>6120.4</v>
      </c>
      <c r="G1683" s="167">
        <v>5826.9</v>
      </c>
      <c r="H1683" s="157">
        <f t="shared" si="52"/>
        <v>95.204561793346841</v>
      </c>
      <c r="I1683" s="427">
        <f t="shared" si="53"/>
        <v>293.5</v>
      </c>
    </row>
    <row r="1684" spans="1:9" ht="33.75" x14ac:dyDescent="0.2">
      <c r="A1684" s="163" t="s">
        <v>172</v>
      </c>
      <c r="B1684" s="164">
        <v>10</v>
      </c>
      <c r="C1684" s="164">
        <v>3</v>
      </c>
      <c r="D1684" s="165" t="s">
        <v>967</v>
      </c>
      <c r="E1684" s="166"/>
      <c r="F1684" s="167">
        <v>634519.30000000005</v>
      </c>
      <c r="G1684" s="167">
        <v>634519.30000000005</v>
      </c>
      <c r="H1684" s="157">
        <f t="shared" si="52"/>
        <v>100</v>
      </c>
      <c r="I1684" s="427">
        <f t="shared" si="53"/>
        <v>0</v>
      </c>
    </row>
    <row r="1685" spans="1:9" x14ac:dyDescent="0.2">
      <c r="A1685" s="163" t="s">
        <v>490</v>
      </c>
      <c r="B1685" s="164">
        <v>10</v>
      </c>
      <c r="C1685" s="164">
        <v>3</v>
      </c>
      <c r="D1685" s="165" t="s">
        <v>967</v>
      </c>
      <c r="E1685" s="166">
        <v>200</v>
      </c>
      <c r="F1685" s="167">
        <v>1546</v>
      </c>
      <c r="G1685" s="167">
        <v>1546</v>
      </c>
      <c r="H1685" s="157">
        <f t="shared" si="52"/>
        <v>100</v>
      </c>
      <c r="I1685" s="427">
        <f t="shared" si="53"/>
        <v>0</v>
      </c>
    </row>
    <row r="1686" spans="1:9" x14ac:dyDescent="0.2">
      <c r="A1686" s="163" t="s">
        <v>501</v>
      </c>
      <c r="B1686" s="164">
        <v>10</v>
      </c>
      <c r="C1686" s="164">
        <v>3</v>
      </c>
      <c r="D1686" s="165" t="s">
        <v>967</v>
      </c>
      <c r="E1686" s="166">
        <v>300</v>
      </c>
      <c r="F1686" s="167">
        <v>601163.69999999995</v>
      </c>
      <c r="G1686" s="167">
        <v>601163.69999999995</v>
      </c>
      <c r="H1686" s="157">
        <f t="shared" si="52"/>
        <v>100</v>
      </c>
      <c r="I1686" s="427">
        <f t="shared" si="53"/>
        <v>0</v>
      </c>
    </row>
    <row r="1687" spans="1:9" ht="22.5" x14ac:dyDescent="0.2">
      <c r="A1687" s="163" t="s">
        <v>507</v>
      </c>
      <c r="B1687" s="164">
        <v>10</v>
      </c>
      <c r="C1687" s="164">
        <v>3</v>
      </c>
      <c r="D1687" s="165" t="s">
        <v>967</v>
      </c>
      <c r="E1687" s="166">
        <v>600</v>
      </c>
      <c r="F1687" s="167">
        <v>31809.599999999999</v>
      </c>
      <c r="G1687" s="167">
        <v>31809.599999999999</v>
      </c>
      <c r="H1687" s="157">
        <f t="shared" si="52"/>
        <v>100</v>
      </c>
      <c r="I1687" s="427">
        <f t="shared" si="53"/>
        <v>0</v>
      </c>
    </row>
    <row r="1688" spans="1:9" ht="22.5" x14ac:dyDescent="0.2">
      <c r="A1688" s="163" t="s">
        <v>968</v>
      </c>
      <c r="B1688" s="164">
        <v>10</v>
      </c>
      <c r="C1688" s="164">
        <v>3</v>
      </c>
      <c r="D1688" s="165" t="s">
        <v>969</v>
      </c>
      <c r="E1688" s="166"/>
      <c r="F1688" s="167">
        <v>494.5</v>
      </c>
      <c r="G1688" s="167">
        <v>464.9</v>
      </c>
      <c r="H1688" s="157">
        <f t="shared" si="52"/>
        <v>94.014155712841259</v>
      </c>
      <c r="I1688" s="427">
        <f t="shared" si="53"/>
        <v>29.600000000000023</v>
      </c>
    </row>
    <row r="1689" spans="1:9" x14ac:dyDescent="0.2">
      <c r="A1689" s="163" t="s">
        <v>499</v>
      </c>
      <c r="B1689" s="164">
        <v>10</v>
      </c>
      <c r="C1689" s="164">
        <v>3</v>
      </c>
      <c r="D1689" s="165" t="s">
        <v>969</v>
      </c>
      <c r="E1689" s="166">
        <v>500</v>
      </c>
      <c r="F1689" s="167">
        <v>494.5</v>
      </c>
      <c r="G1689" s="167">
        <v>464.9</v>
      </c>
      <c r="H1689" s="157">
        <f t="shared" si="52"/>
        <v>94.014155712841259</v>
      </c>
      <c r="I1689" s="427">
        <f t="shared" si="53"/>
        <v>29.600000000000023</v>
      </c>
    </row>
    <row r="1690" spans="1:9" ht="22.5" x14ac:dyDescent="0.2">
      <c r="A1690" s="163" t="s">
        <v>958</v>
      </c>
      <c r="B1690" s="164">
        <v>10</v>
      </c>
      <c r="C1690" s="164">
        <v>3</v>
      </c>
      <c r="D1690" s="165">
        <v>120000000</v>
      </c>
      <c r="E1690" s="166"/>
      <c r="F1690" s="167">
        <v>30078</v>
      </c>
      <c r="G1690" s="167">
        <v>28709.4</v>
      </c>
      <c r="H1690" s="157">
        <f t="shared" si="52"/>
        <v>95.449830440853788</v>
      </c>
      <c r="I1690" s="427">
        <f t="shared" si="53"/>
        <v>1368.5999999999985</v>
      </c>
    </row>
    <row r="1691" spans="1:9" ht="22.5" x14ac:dyDescent="0.2">
      <c r="A1691" s="163" t="s">
        <v>970</v>
      </c>
      <c r="B1691" s="164">
        <v>10</v>
      </c>
      <c r="C1691" s="164">
        <v>3</v>
      </c>
      <c r="D1691" s="165">
        <v>120300000</v>
      </c>
      <c r="E1691" s="166"/>
      <c r="F1691" s="167">
        <v>2219.4</v>
      </c>
      <c r="G1691" s="167">
        <v>850.8</v>
      </c>
      <c r="H1691" s="157">
        <f t="shared" si="52"/>
        <v>38.334685050013512</v>
      </c>
      <c r="I1691" s="427">
        <f t="shared" si="53"/>
        <v>1368.6000000000001</v>
      </c>
    </row>
    <row r="1692" spans="1:9" x14ac:dyDescent="0.2">
      <c r="A1692" s="163" t="s">
        <v>971</v>
      </c>
      <c r="B1692" s="164">
        <v>10</v>
      </c>
      <c r="C1692" s="164">
        <v>3</v>
      </c>
      <c r="D1692" s="165">
        <v>120302291</v>
      </c>
      <c r="E1692" s="166"/>
      <c r="F1692" s="167">
        <v>2219.4</v>
      </c>
      <c r="G1692" s="167">
        <v>850.8</v>
      </c>
      <c r="H1692" s="157">
        <f t="shared" si="52"/>
        <v>38.334685050013512</v>
      </c>
      <c r="I1692" s="427">
        <f t="shared" si="53"/>
        <v>1368.6000000000001</v>
      </c>
    </row>
    <row r="1693" spans="1:9" x14ac:dyDescent="0.2">
      <c r="A1693" s="163" t="s">
        <v>490</v>
      </c>
      <c r="B1693" s="164">
        <v>10</v>
      </c>
      <c r="C1693" s="164">
        <v>3</v>
      </c>
      <c r="D1693" s="165">
        <v>120302291</v>
      </c>
      <c r="E1693" s="166">
        <v>200</v>
      </c>
      <c r="F1693" s="167">
        <v>463.3</v>
      </c>
      <c r="G1693" s="167">
        <v>245.4</v>
      </c>
      <c r="H1693" s="157">
        <f t="shared" si="52"/>
        <v>52.967839412907402</v>
      </c>
      <c r="I1693" s="427">
        <f t="shared" si="53"/>
        <v>217.9</v>
      </c>
    </row>
    <row r="1694" spans="1:9" x14ac:dyDescent="0.2">
      <c r="A1694" s="163" t="s">
        <v>501</v>
      </c>
      <c r="B1694" s="164">
        <v>10</v>
      </c>
      <c r="C1694" s="164">
        <v>3</v>
      </c>
      <c r="D1694" s="165">
        <v>120302291</v>
      </c>
      <c r="E1694" s="166">
        <v>300</v>
      </c>
      <c r="F1694" s="167">
        <v>1398.1</v>
      </c>
      <c r="G1694" s="167">
        <v>605.4</v>
      </c>
      <c r="H1694" s="157">
        <f t="shared" si="52"/>
        <v>43.301623632072101</v>
      </c>
      <c r="I1694" s="427">
        <f t="shared" si="53"/>
        <v>792.69999999999993</v>
      </c>
    </row>
    <row r="1695" spans="1:9" ht="22.5" x14ac:dyDescent="0.2">
      <c r="A1695" s="163" t="s">
        <v>507</v>
      </c>
      <c r="B1695" s="164">
        <v>10</v>
      </c>
      <c r="C1695" s="164">
        <v>3</v>
      </c>
      <c r="D1695" s="165">
        <v>120302291</v>
      </c>
      <c r="E1695" s="166">
        <v>600</v>
      </c>
      <c r="F1695" s="167">
        <v>358</v>
      </c>
      <c r="G1695" s="167">
        <v>0</v>
      </c>
      <c r="H1695" s="157">
        <f t="shared" si="52"/>
        <v>0</v>
      </c>
      <c r="I1695" s="427">
        <f t="shared" si="53"/>
        <v>358</v>
      </c>
    </row>
    <row r="1696" spans="1:9" ht="22.5" x14ac:dyDescent="0.2">
      <c r="A1696" s="163" t="s">
        <v>1340</v>
      </c>
      <c r="B1696" s="164">
        <v>10</v>
      </c>
      <c r="C1696" s="164">
        <v>3</v>
      </c>
      <c r="D1696" s="165" t="s">
        <v>1007</v>
      </c>
      <c r="E1696" s="166"/>
      <c r="F1696" s="167">
        <v>27858.6</v>
      </c>
      <c r="G1696" s="167">
        <v>27858.6</v>
      </c>
      <c r="H1696" s="157">
        <f t="shared" si="52"/>
        <v>100</v>
      </c>
      <c r="I1696" s="427">
        <f t="shared" si="53"/>
        <v>0</v>
      </c>
    </row>
    <row r="1697" spans="1:9" ht="22.5" x14ac:dyDescent="0.2">
      <c r="A1697" s="163" t="s">
        <v>1682</v>
      </c>
      <c r="B1697" s="164">
        <v>10</v>
      </c>
      <c r="C1697" s="164">
        <v>3</v>
      </c>
      <c r="D1697" s="165" t="s">
        <v>1683</v>
      </c>
      <c r="E1697" s="166"/>
      <c r="F1697" s="167">
        <v>27858.6</v>
      </c>
      <c r="G1697" s="167">
        <v>27858.6</v>
      </c>
      <c r="H1697" s="157">
        <f t="shared" si="52"/>
        <v>100</v>
      </c>
      <c r="I1697" s="427">
        <f t="shared" si="53"/>
        <v>0</v>
      </c>
    </row>
    <row r="1698" spans="1:9" ht="22.5" x14ac:dyDescent="0.2">
      <c r="A1698" s="163" t="s">
        <v>507</v>
      </c>
      <c r="B1698" s="164">
        <v>10</v>
      </c>
      <c r="C1698" s="164">
        <v>3</v>
      </c>
      <c r="D1698" s="165" t="s">
        <v>1683</v>
      </c>
      <c r="E1698" s="166">
        <v>600</v>
      </c>
      <c r="F1698" s="167">
        <v>27858.6</v>
      </c>
      <c r="G1698" s="167">
        <v>27858.6</v>
      </c>
      <c r="H1698" s="157">
        <f t="shared" si="52"/>
        <v>100</v>
      </c>
      <c r="I1698" s="427">
        <f t="shared" si="53"/>
        <v>0</v>
      </c>
    </row>
    <row r="1699" spans="1:9" x14ac:dyDescent="0.2">
      <c r="A1699" s="163" t="s">
        <v>774</v>
      </c>
      <c r="B1699" s="164">
        <v>10</v>
      </c>
      <c r="C1699" s="164">
        <v>3</v>
      </c>
      <c r="D1699" s="165">
        <v>150000000</v>
      </c>
      <c r="E1699" s="166"/>
      <c r="F1699" s="167">
        <v>69764</v>
      </c>
      <c r="G1699" s="167">
        <v>69080.5</v>
      </c>
      <c r="H1699" s="157">
        <f t="shared" si="52"/>
        <v>99.020268333237766</v>
      </c>
      <c r="I1699" s="427">
        <f t="shared" si="53"/>
        <v>683.5</v>
      </c>
    </row>
    <row r="1700" spans="1:9" x14ac:dyDescent="0.2">
      <c r="A1700" s="163" t="s">
        <v>972</v>
      </c>
      <c r="B1700" s="164">
        <v>10</v>
      </c>
      <c r="C1700" s="164">
        <v>3</v>
      </c>
      <c r="D1700" s="165">
        <v>150100000</v>
      </c>
      <c r="E1700" s="166"/>
      <c r="F1700" s="167">
        <v>2775.8</v>
      </c>
      <c r="G1700" s="167">
        <v>2585</v>
      </c>
      <c r="H1700" s="157">
        <f t="shared" si="52"/>
        <v>93.126305929822024</v>
      </c>
      <c r="I1700" s="427">
        <f t="shared" si="53"/>
        <v>190.80000000000018</v>
      </c>
    </row>
    <row r="1701" spans="1:9" x14ac:dyDescent="0.2">
      <c r="A1701" s="163" t="s">
        <v>973</v>
      </c>
      <c r="B1701" s="164">
        <v>10</v>
      </c>
      <c r="C1701" s="164">
        <v>3</v>
      </c>
      <c r="D1701" s="165">
        <v>150142290</v>
      </c>
      <c r="E1701" s="166"/>
      <c r="F1701" s="167">
        <v>2775.8</v>
      </c>
      <c r="G1701" s="167">
        <v>2585</v>
      </c>
      <c r="H1701" s="157">
        <f t="shared" si="52"/>
        <v>93.126305929822024</v>
      </c>
      <c r="I1701" s="427">
        <f t="shared" si="53"/>
        <v>190.80000000000018</v>
      </c>
    </row>
    <row r="1702" spans="1:9" x14ac:dyDescent="0.2">
      <c r="A1702" s="163" t="s">
        <v>490</v>
      </c>
      <c r="B1702" s="164">
        <v>10</v>
      </c>
      <c r="C1702" s="164">
        <v>3</v>
      </c>
      <c r="D1702" s="165">
        <v>150142290</v>
      </c>
      <c r="E1702" s="166">
        <v>200</v>
      </c>
      <c r="F1702" s="167">
        <v>2775.8</v>
      </c>
      <c r="G1702" s="167">
        <v>2585</v>
      </c>
      <c r="H1702" s="157">
        <f t="shared" si="52"/>
        <v>93.126305929822024</v>
      </c>
      <c r="I1702" s="427">
        <f t="shared" si="53"/>
        <v>190.80000000000018</v>
      </c>
    </row>
    <row r="1703" spans="1:9" ht="22.5" x14ac:dyDescent="0.2">
      <c r="A1703" s="163" t="s">
        <v>974</v>
      </c>
      <c r="B1703" s="164">
        <v>10</v>
      </c>
      <c r="C1703" s="164">
        <v>3</v>
      </c>
      <c r="D1703" s="165">
        <v>150300000</v>
      </c>
      <c r="E1703" s="166"/>
      <c r="F1703" s="167">
        <v>58932.2</v>
      </c>
      <c r="G1703" s="167">
        <v>58931.9</v>
      </c>
      <c r="H1703" s="157">
        <f t="shared" si="52"/>
        <v>99.999490940436644</v>
      </c>
      <c r="I1703" s="427">
        <f t="shared" si="53"/>
        <v>0.29999999999563443</v>
      </c>
    </row>
    <row r="1704" spans="1:9" ht="67.5" x14ac:dyDescent="0.2">
      <c r="A1704" s="163" t="s">
        <v>1333</v>
      </c>
      <c r="B1704" s="164">
        <v>10</v>
      </c>
      <c r="C1704" s="164">
        <v>3</v>
      </c>
      <c r="D1704" s="165">
        <v>150376070</v>
      </c>
      <c r="E1704" s="166"/>
      <c r="F1704" s="167">
        <v>1934.2</v>
      </c>
      <c r="G1704" s="167">
        <v>1933.9</v>
      </c>
      <c r="H1704" s="157">
        <f t="shared" si="52"/>
        <v>99.984489711508644</v>
      </c>
      <c r="I1704" s="427">
        <f t="shared" si="53"/>
        <v>0.29999999999995453</v>
      </c>
    </row>
    <row r="1705" spans="1:9" x14ac:dyDescent="0.2">
      <c r="A1705" s="163" t="s">
        <v>499</v>
      </c>
      <c r="B1705" s="164">
        <v>10</v>
      </c>
      <c r="C1705" s="164">
        <v>3</v>
      </c>
      <c r="D1705" s="165">
        <v>150376070</v>
      </c>
      <c r="E1705" s="166">
        <v>500</v>
      </c>
      <c r="F1705" s="167">
        <v>1934.2</v>
      </c>
      <c r="G1705" s="167">
        <v>1933.9</v>
      </c>
      <c r="H1705" s="157">
        <f t="shared" si="52"/>
        <v>99.984489711508644</v>
      </c>
      <c r="I1705" s="427">
        <f t="shared" si="53"/>
        <v>0.29999999999995453</v>
      </c>
    </row>
    <row r="1706" spans="1:9" ht="22.5" x14ac:dyDescent="0.2">
      <c r="A1706" s="163" t="s">
        <v>975</v>
      </c>
      <c r="B1706" s="164">
        <v>10</v>
      </c>
      <c r="C1706" s="164">
        <v>3</v>
      </c>
      <c r="D1706" s="165">
        <v>150389060</v>
      </c>
      <c r="E1706" s="166"/>
      <c r="F1706" s="167">
        <v>56998</v>
      </c>
      <c r="G1706" s="167">
        <v>56998</v>
      </c>
      <c r="H1706" s="157">
        <f t="shared" si="52"/>
        <v>100</v>
      </c>
      <c r="I1706" s="427">
        <f t="shared" si="53"/>
        <v>0</v>
      </c>
    </row>
    <row r="1707" spans="1:9" x14ac:dyDescent="0.2">
      <c r="A1707" s="163" t="s">
        <v>501</v>
      </c>
      <c r="B1707" s="164">
        <v>10</v>
      </c>
      <c r="C1707" s="164">
        <v>3</v>
      </c>
      <c r="D1707" s="165">
        <v>150389060</v>
      </c>
      <c r="E1707" s="166">
        <v>300</v>
      </c>
      <c r="F1707" s="167">
        <v>56998</v>
      </c>
      <c r="G1707" s="167">
        <v>56998</v>
      </c>
      <c r="H1707" s="157">
        <f t="shared" si="52"/>
        <v>100</v>
      </c>
      <c r="I1707" s="427">
        <f t="shared" si="53"/>
        <v>0</v>
      </c>
    </row>
    <row r="1708" spans="1:9" ht="22.5" x14ac:dyDescent="0.2">
      <c r="A1708" s="163" t="s">
        <v>775</v>
      </c>
      <c r="B1708" s="164">
        <v>10</v>
      </c>
      <c r="C1708" s="164">
        <v>3</v>
      </c>
      <c r="D1708" s="165">
        <v>150400000</v>
      </c>
      <c r="E1708" s="166"/>
      <c r="F1708" s="167">
        <v>1661.3</v>
      </c>
      <c r="G1708" s="167">
        <v>1168.9000000000001</v>
      </c>
      <c r="H1708" s="157">
        <f t="shared" si="52"/>
        <v>70.360561006440747</v>
      </c>
      <c r="I1708" s="427">
        <f t="shared" si="53"/>
        <v>492.39999999999986</v>
      </c>
    </row>
    <row r="1709" spans="1:9" ht="22.5" x14ac:dyDescent="0.2">
      <c r="A1709" s="163" t="s">
        <v>1334</v>
      </c>
      <c r="B1709" s="164">
        <v>10</v>
      </c>
      <c r="C1709" s="164">
        <v>3</v>
      </c>
      <c r="D1709" s="165">
        <v>150442289</v>
      </c>
      <c r="E1709" s="166"/>
      <c r="F1709" s="167">
        <v>1661.3</v>
      </c>
      <c r="G1709" s="167">
        <v>1168.9000000000001</v>
      </c>
      <c r="H1709" s="157">
        <f t="shared" si="52"/>
        <v>70.360561006440747</v>
      </c>
      <c r="I1709" s="427">
        <f t="shared" si="53"/>
        <v>492.39999999999986</v>
      </c>
    </row>
    <row r="1710" spans="1:9" x14ac:dyDescent="0.2">
      <c r="A1710" s="163" t="s">
        <v>501</v>
      </c>
      <c r="B1710" s="164">
        <v>10</v>
      </c>
      <c r="C1710" s="164">
        <v>3</v>
      </c>
      <c r="D1710" s="165">
        <v>150442289</v>
      </c>
      <c r="E1710" s="166">
        <v>300</v>
      </c>
      <c r="F1710" s="167">
        <v>1661.3</v>
      </c>
      <c r="G1710" s="167">
        <v>1168.9000000000001</v>
      </c>
      <c r="H1710" s="157">
        <f t="shared" si="52"/>
        <v>70.360561006440747</v>
      </c>
      <c r="I1710" s="427">
        <f t="shared" si="53"/>
        <v>492.39999999999986</v>
      </c>
    </row>
    <row r="1711" spans="1:9" x14ac:dyDescent="0.2">
      <c r="A1711" s="163" t="s">
        <v>976</v>
      </c>
      <c r="B1711" s="164">
        <v>10</v>
      </c>
      <c r="C1711" s="164">
        <v>3</v>
      </c>
      <c r="D1711" s="165" t="s">
        <v>977</v>
      </c>
      <c r="E1711" s="166"/>
      <c r="F1711" s="167">
        <v>6394.7</v>
      </c>
      <c r="G1711" s="167">
        <v>6394.7</v>
      </c>
      <c r="H1711" s="157">
        <f t="shared" si="52"/>
        <v>100</v>
      </c>
      <c r="I1711" s="427">
        <f t="shared" si="53"/>
        <v>0</v>
      </c>
    </row>
    <row r="1712" spans="1:9" x14ac:dyDescent="0.2">
      <c r="A1712" s="163" t="s">
        <v>978</v>
      </c>
      <c r="B1712" s="164">
        <v>10</v>
      </c>
      <c r="C1712" s="164">
        <v>3</v>
      </c>
      <c r="D1712" s="165" t="s">
        <v>979</v>
      </c>
      <c r="E1712" s="166"/>
      <c r="F1712" s="167">
        <v>6394.7</v>
      </c>
      <c r="G1712" s="167">
        <v>6394.7</v>
      </c>
      <c r="H1712" s="157">
        <f t="shared" si="52"/>
        <v>100</v>
      </c>
      <c r="I1712" s="427">
        <f t="shared" si="53"/>
        <v>0</v>
      </c>
    </row>
    <row r="1713" spans="1:9" x14ac:dyDescent="0.2">
      <c r="A1713" s="163" t="s">
        <v>501</v>
      </c>
      <c r="B1713" s="164">
        <v>10</v>
      </c>
      <c r="C1713" s="164">
        <v>3</v>
      </c>
      <c r="D1713" s="165" t="s">
        <v>979</v>
      </c>
      <c r="E1713" s="166">
        <v>300</v>
      </c>
      <c r="F1713" s="167">
        <v>6394.7</v>
      </c>
      <c r="G1713" s="167">
        <v>6394.7</v>
      </c>
      <c r="H1713" s="157">
        <f t="shared" si="52"/>
        <v>100</v>
      </c>
      <c r="I1713" s="427">
        <f t="shared" si="53"/>
        <v>0</v>
      </c>
    </row>
    <row r="1714" spans="1:9" x14ac:dyDescent="0.2">
      <c r="A1714" s="163" t="s">
        <v>1163</v>
      </c>
      <c r="B1714" s="164">
        <v>10</v>
      </c>
      <c r="C1714" s="164">
        <v>3</v>
      </c>
      <c r="D1714" s="165">
        <v>400000000</v>
      </c>
      <c r="E1714" s="166"/>
      <c r="F1714" s="167">
        <v>312168.7</v>
      </c>
      <c r="G1714" s="167">
        <v>312168.7</v>
      </c>
      <c r="H1714" s="157">
        <f t="shared" si="52"/>
        <v>100</v>
      </c>
      <c r="I1714" s="427">
        <f t="shared" si="53"/>
        <v>0</v>
      </c>
    </row>
    <row r="1715" spans="1:9" x14ac:dyDescent="0.2">
      <c r="A1715" s="163" t="s">
        <v>980</v>
      </c>
      <c r="B1715" s="164">
        <v>10</v>
      </c>
      <c r="C1715" s="164">
        <v>3</v>
      </c>
      <c r="D1715" s="165">
        <v>440000000</v>
      </c>
      <c r="E1715" s="166"/>
      <c r="F1715" s="167">
        <v>312168.7</v>
      </c>
      <c r="G1715" s="167">
        <v>312168.7</v>
      </c>
      <c r="H1715" s="157">
        <f t="shared" si="52"/>
        <v>100</v>
      </c>
      <c r="I1715" s="427">
        <f t="shared" si="53"/>
        <v>0</v>
      </c>
    </row>
    <row r="1716" spans="1:9" x14ac:dyDescent="0.2">
      <c r="A1716" s="163" t="s">
        <v>981</v>
      </c>
      <c r="B1716" s="164">
        <v>10</v>
      </c>
      <c r="C1716" s="164">
        <v>3</v>
      </c>
      <c r="D1716" s="165">
        <v>440100000</v>
      </c>
      <c r="E1716" s="166"/>
      <c r="F1716" s="167">
        <v>312168.7</v>
      </c>
      <c r="G1716" s="167">
        <v>312168.7</v>
      </c>
      <c r="H1716" s="157">
        <f t="shared" si="52"/>
        <v>100</v>
      </c>
      <c r="I1716" s="427">
        <f t="shared" si="53"/>
        <v>0</v>
      </c>
    </row>
    <row r="1717" spans="1:9" ht="33.75" x14ac:dyDescent="0.2">
      <c r="A1717" s="163" t="s">
        <v>579</v>
      </c>
      <c r="B1717" s="164">
        <v>10</v>
      </c>
      <c r="C1717" s="164">
        <v>3</v>
      </c>
      <c r="D1717" s="165">
        <v>440152900</v>
      </c>
      <c r="E1717" s="166"/>
      <c r="F1717" s="167">
        <v>312168.7</v>
      </c>
      <c r="G1717" s="167">
        <v>312168.7</v>
      </c>
      <c r="H1717" s="157">
        <f t="shared" si="52"/>
        <v>100</v>
      </c>
      <c r="I1717" s="427">
        <f t="shared" si="53"/>
        <v>0</v>
      </c>
    </row>
    <row r="1718" spans="1:9" x14ac:dyDescent="0.2">
      <c r="A1718" s="163" t="s">
        <v>501</v>
      </c>
      <c r="B1718" s="164">
        <v>10</v>
      </c>
      <c r="C1718" s="164">
        <v>3</v>
      </c>
      <c r="D1718" s="165">
        <v>440152900</v>
      </c>
      <c r="E1718" s="166">
        <v>300</v>
      </c>
      <c r="F1718" s="167">
        <v>309067.09999999998</v>
      </c>
      <c r="G1718" s="167">
        <v>309067.09999999998</v>
      </c>
      <c r="H1718" s="157">
        <f t="shared" si="52"/>
        <v>100</v>
      </c>
      <c r="I1718" s="427">
        <f t="shared" si="53"/>
        <v>0</v>
      </c>
    </row>
    <row r="1719" spans="1:9" x14ac:dyDescent="0.2">
      <c r="A1719" s="163" t="s">
        <v>499</v>
      </c>
      <c r="B1719" s="164">
        <v>10</v>
      </c>
      <c r="C1719" s="164">
        <v>3</v>
      </c>
      <c r="D1719" s="165">
        <v>440152900</v>
      </c>
      <c r="E1719" s="166">
        <v>500</v>
      </c>
      <c r="F1719" s="167">
        <v>3101.6</v>
      </c>
      <c r="G1719" s="167">
        <v>3101.6</v>
      </c>
      <c r="H1719" s="157">
        <f t="shared" si="52"/>
        <v>100</v>
      </c>
      <c r="I1719" s="427">
        <f t="shared" si="53"/>
        <v>0</v>
      </c>
    </row>
    <row r="1720" spans="1:9" ht="22.5" x14ac:dyDescent="0.2">
      <c r="A1720" s="163" t="s">
        <v>810</v>
      </c>
      <c r="B1720" s="164">
        <v>10</v>
      </c>
      <c r="C1720" s="164">
        <v>3</v>
      </c>
      <c r="D1720" s="165">
        <v>900000000</v>
      </c>
      <c r="E1720" s="166"/>
      <c r="F1720" s="167">
        <v>4023516.1</v>
      </c>
      <c r="G1720" s="167">
        <v>4023396.7</v>
      </c>
      <c r="H1720" s="157">
        <f t="shared" si="52"/>
        <v>99.997032446322265</v>
      </c>
      <c r="I1720" s="427">
        <f t="shared" si="53"/>
        <v>119.39999999990687</v>
      </c>
    </row>
    <row r="1721" spans="1:9" ht="22.5" x14ac:dyDescent="0.2">
      <c r="A1721" s="163" t="s">
        <v>904</v>
      </c>
      <c r="B1721" s="164">
        <v>10</v>
      </c>
      <c r="C1721" s="164">
        <v>3</v>
      </c>
      <c r="D1721" s="165">
        <v>910000000</v>
      </c>
      <c r="E1721" s="166"/>
      <c r="F1721" s="167">
        <v>499694.4</v>
      </c>
      <c r="G1721" s="167">
        <v>499575</v>
      </c>
      <c r="H1721" s="157">
        <f t="shared" si="52"/>
        <v>99.976105395617793</v>
      </c>
      <c r="I1721" s="427">
        <f t="shared" si="53"/>
        <v>119.40000000002328</v>
      </c>
    </row>
    <row r="1722" spans="1:9" x14ac:dyDescent="0.2">
      <c r="A1722" s="163" t="s">
        <v>982</v>
      </c>
      <c r="B1722" s="164">
        <v>10</v>
      </c>
      <c r="C1722" s="164">
        <v>3</v>
      </c>
      <c r="D1722" s="165">
        <v>910001410</v>
      </c>
      <c r="E1722" s="166"/>
      <c r="F1722" s="167">
        <v>22280</v>
      </c>
      <c r="G1722" s="167">
        <v>22280</v>
      </c>
      <c r="H1722" s="157">
        <f t="shared" si="52"/>
        <v>100</v>
      </c>
      <c r="I1722" s="427">
        <f t="shared" si="53"/>
        <v>0</v>
      </c>
    </row>
    <row r="1723" spans="1:9" x14ac:dyDescent="0.2">
      <c r="A1723" s="163" t="s">
        <v>490</v>
      </c>
      <c r="B1723" s="164">
        <v>10</v>
      </c>
      <c r="C1723" s="164">
        <v>3</v>
      </c>
      <c r="D1723" s="165">
        <v>910001410</v>
      </c>
      <c r="E1723" s="166">
        <v>200</v>
      </c>
      <c r="F1723" s="167">
        <v>22280</v>
      </c>
      <c r="G1723" s="167">
        <v>22280</v>
      </c>
      <c r="H1723" s="157">
        <f t="shared" si="52"/>
        <v>100</v>
      </c>
      <c r="I1723" s="427">
        <f t="shared" si="53"/>
        <v>0</v>
      </c>
    </row>
    <row r="1724" spans="1:9" x14ac:dyDescent="0.2">
      <c r="A1724" s="163" t="s">
        <v>983</v>
      </c>
      <c r="B1724" s="164">
        <v>10</v>
      </c>
      <c r="C1724" s="164">
        <v>3</v>
      </c>
      <c r="D1724" s="165">
        <v>910001420</v>
      </c>
      <c r="E1724" s="166"/>
      <c r="F1724" s="167">
        <v>240000</v>
      </c>
      <c r="G1724" s="167">
        <v>240000</v>
      </c>
      <c r="H1724" s="157">
        <f t="shared" si="52"/>
        <v>100</v>
      </c>
      <c r="I1724" s="427">
        <f t="shared" si="53"/>
        <v>0</v>
      </c>
    </row>
    <row r="1725" spans="1:9" x14ac:dyDescent="0.2">
      <c r="A1725" s="163" t="s">
        <v>501</v>
      </c>
      <c r="B1725" s="164">
        <v>10</v>
      </c>
      <c r="C1725" s="164">
        <v>3</v>
      </c>
      <c r="D1725" s="165">
        <v>910001420</v>
      </c>
      <c r="E1725" s="166">
        <v>300</v>
      </c>
      <c r="F1725" s="167">
        <v>240000</v>
      </c>
      <c r="G1725" s="167">
        <v>240000</v>
      </c>
      <c r="H1725" s="157">
        <f t="shared" si="52"/>
        <v>100</v>
      </c>
      <c r="I1725" s="427">
        <f t="shared" si="53"/>
        <v>0</v>
      </c>
    </row>
    <row r="1726" spans="1:9" x14ac:dyDescent="0.2">
      <c r="A1726" s="163" t="s">
        <v>926</v>
      </c>
      <c r="B1726" s="164">
        <v>10</v>
      </c>
      <c r="C1726" s="164">
        <v>3</v>
      </c>
      <c r="D1726" s="165">
        <v>910051610</v>
      </c>
      <c r="E1726" s="166"/>
      <c r="F1726" s="167">
        <v>52574.9</v>
      </c>
      <c r="G1726" s="167">
        <v>52574.9</v>
      </c>
      <c r="H1726" s="157">
        <f t="shared" si="52"/>
        <v>100</v>
      </c>
      <c r="I1726" s="427">
        <f t="shared" si="53"/>
        <v>0</v>
      </c>
    </row>
    <row r="1727" spans="1:9" x14ac:dyDescent="0.2">
      <c r="A1727" s="163" t="s">
        <v>501</v>
      </c>
      <c r="B1727" s="164">
        <v>10</v>
      </c>
      <c r="C1727" s="164">
        <v>3</v>
      </c>
      <c r="D1727" s="165">
        <v>910051610</v>
      </c>
      <c r="E1727" s="166">
        <v>300</v>
      </c>
      <c r="F1727" s="167">
        <v>52574.9</v>
      </c>
      <c r="G1727" s="167">
        <v>52574.9</v>
      </c>
      <c r="H1727" s="157">
        <f t="shared" si="52"/>
        <v>100</v>
      </c>
      <c r="I1727" s="427">
        <f t="shared" si="53"/>
        <v>0</v>
      </c>
    </row>
    <row r="1728" spans="1:9" ht="33.75" x14ac:dyDescent="0.2">
      <c r="A1728" s="163" t="s">
        <v>1684</v>
      </c>
      <c r="B1728" s="164">
        <v>10</v>
      </c>
      <c r="C1728" s="164">
        <v>3</v>
      </c>
      <c r="D1728" s="165">
        <v>910052400</v>
      </c>
      <c r="E1728" s="166"/>
      <c r="F1728" s="167">
        <v>119.4</v>
      </c>
      <c r="G1728" s="167">
        <v>0</v>
      </c>
      <c r="H1728" s="157">
        <f t="shared" si="52"/>
        <v>0</v>
      </c>
      <c r="I1728" s="427">
        <f t="shared" si="53"/>
        <v>119.4</v>
      </c>
    </row>
    <row r="1729" spans="1:9" x14ac:dyDescent="0.2">
      <c r="A1729" s="163" t="s">
        <v>501</v>
      </c>
      <c r="B1729" s="164">
        <v>10</v>
      </c>
      <c r="C1729" s="164">
        <v>3</v>
      </c>
      <c r="D1729" s="165">
        <v>910052400</v>
      </c>
      <c r="E1729" s="166">
        <v>300</v>
      </c>
      <c r="F1729" s="167">
        <v>119.4</v>
      </c>
      <c r="G1729" s="167">
        <v>0</v>
      </c>
      <c r="H1729" s="157">
        <f t="shared" si="52"/>
        <v>0</v>
      </c>
      <c r="I1729" s="427">
        <f t="shared" si="53"/>
        <v>119.4</v>
      </c>
    </row>
    <row r="1730" spans="1:9" ht="45" x14ac:dyDescent="0.2">
      <c r="A1730" s="163" t="s">
        <v>984</v>
      </c>
      <c r="B1730" s="164">
        <v>10</v>
      </c>
      <c r="C1730" s="164">
        <v>3</v>
      </c>
      <c r="D1730" s="165">
        <v>910054600</v>
      </c>
      <c r="E1730" s="166"/>
      <c r="F1730" s="167">
        <v>184720.1</v>
      </c>
      <c r="G1730" s="167">
        <v>184720.1</v>
      </c>
      <c r="H1730" s="157">
        <f t="shared" si="52"/>
        <v>100</v>
      </c>
      <c r="I1730" s="427">
        <f t="shared" si="53"/>
        <v>0</v>
      </c>
    </row>
    <row r="1731" spans="1:9" x14ac:dyDescent="0.2">
      <c r="A1731" s="163" t="s">
        <v>501</v>
      </c>
      <c r="B1731" s="164">
        <v>10</v>
      </c>
      <c r="C1731" s="164">
        <v>3</v>
      </c>
      <c r="D1731" s="165">
        <v>910054600</v>
      </c>
      <c r="E1731" s="166">
        <v>300</v>
      </c>
      <c r="F1731" s="167">
        <v>184720.1</v>
      </c>
      <c r="G1731" s="167">
        <v>184720.1</v>
      </c>
      <c r="H1731" s="157">
        <f t="shared" si="52"/>
        <v>100</v>
      </c>
      <c r="I1731" s="427">
        <f t="shared" si="53"/>
        <v>0</v>
      </c>
    </row>
    <row r="1732" spans="1:9" x14ac:dyDescent="0.2">
      <c r="A1732" s="163" t="s">
        <v>811</v>
      </c>
      <c r="B1732" s="164">
        <v>10</v>
      </c>
      <c r="C1732" s="164">
        <v>3</v>
      </c>
      <c r="D1732" s="165">
        <v>930000000</v>
      </c>
      <c r="E1732" s="166"/>
      <c r="F1732" s="167">
        <v>134400</v>
      </c>
      <c r="G1732" s="167">
        <v>134400</v>
      </c>
      <c r="H1732" s="157">
        <f t="shared" si="52"/>
        <v>100</v>
      </c>
      <c r="I1732" s="427">
        <f t="shared" si="53"/>
        <v>0</v>
      </c>
    </row>
    <row r="1733" spans="1:9" ht="33.75" x14ac:dyDescent="0.2">
      <c r="A1733" s="163" t="s">
        <v>985</v>
      </c>
      <c r="B1733" s="164">
        <v>10</v>
      </c>
      <c r="C1733" s="164">
        <v>3</v>
      </c>
      <c r="D1733" s="165">
        <v>930048560</v>
      </c>
      <c r="E1733" s="166"/>
      <c r="F1733" s="167">
        <v>75400</v>
      </c>
      <c r="G1733" s="167">
        <v>75400</v>
      </c>
      <c r="H1733" s="157">
        <f t="shared" si="52"/>
        <v>100</v>
      </c>
      <c r="I1733" s="427">
        <f t="shared" si="53"/>
        <v>0</v>
      </c>
    </row>
    <row r="1734" spans="1:9" x14ac:dyDescent="0.2">
      <c r="A1734" s="163" t="s">
        <v>501</v>
      </c>
      <c r="B1734" s="164">
        <v>10</v>
      </c>
      <c r="C1734" s="164">
        <v>3</v>
      </c>
      <c r="D1734" s="165">
        <v>930048560</v>
      </c>
      <c r="E1734" s="166">
        <v>300</v>
      </c>
      <c r="F1734" s="167">
        <v>75400</v>
      </c>
      <c r="G1734" s="167">
        <v>75400</v>
      </c>
      <c r="H1734" s="157">
        <f t="shared" si="52"/>
        <v>100</v>
      </c>
      <c r="I1734" s="427">
        <f t="shared" si="53"/>
        <v>0</v>
      </c>
    </row>
    <row r="1735" spans="1:9" ht="45" x14ac:dyDescent="0.2">
      <c r="A1735" s="163" t="s">
        <v>1685</v>
      </c>
      <c r="B1735" s="164">
        <v>10</v>
      </c>
      <c r="C1735" s="164">
        <v>3</v>
      </c>
      <c r="D1735" s="165" t="s">
        <v>986</v>
      </c>
      <c r="E1735" s="166"/>
      <c r="F1735" s="167">
        <v>59000</v>
      </c>
      <c r="G1735" s="167">
        <v>59000</v>
      </c>
      <c r="H1735" s="157">
        <f t="shared" si="52"/>
        <v>100</v>
      </c>
      <c r="I1735" s="427">
        <f t="shared" si="53"/>
        <v>0</v>
      </c>
    </row>
    <row r="1736" spans="1:9" x14ac:dyDescent="0.2">
      <c r="A1736" s="163" t="s">
        <v>501</v>
      </c>
      <c r="B1736" s="164">
        <v>10</v>
      </c>
      <c r="C1736" s="164">
        <v>3</v>
      </c>
      <c r="D1736" s="165" t="s">
        <v>986</v>
      </c>
      <c r="E1736" s="166">
        <v>300</v>
      </c>
      <c r="F1736" s="167">
        <v>59000</v>
      </c>
      <c r="G1736" s="167">
        <v>59000</v>
      </c>
      <c r="H1736" s="157">
        <f t="shared" si="52"/>
        <v>100</v>
      </c>
      <c r="I1736" s="427">
        <f t="shared" si="53"/>
        <v>0</v>
      </c>
    </row>
    <row r="1737" spans="1:9" x14ac:dyDescent="0.2">
      <c r="A1737" s="163" t="s">
        <v>987</v>
      </c>
      <c r="B1737" s="164">
        <v>10</v>
      </c>
      <c r="C1737" s="164">
        <v>3</v>
      </c>
      <c r="D1737" s="165">
        <v>960000000</v>
      </c>
      <c r="E1737" s="166"/>
      <c r="F1737" s="167">
        <v>3389421.7</v>
      </c>
      <c r="G1737" s="167">
        <v>3389421.7</v>
      </c>
      <c r="H1737" s="157">
        <f t="shared" si="52"/>
        <v>100</v>
      </c>
      <c r="I1737" s="427">
        <f t="shared" si="53"/>
        <v>0</v>
      </c>
    </row>
    <row r="1738" spans="1:9" x14ac:dyDescent="0.2">
      <c r="A1738" s="163" t="s">
        <v>988</v>
      </c>
      <c r="B1738" s="164">
        <v>10</v>
      </c>
      <c r="C1738" s="164">
        <v>3</v>
      </c>
      <c r="D1738" s="165">
        <v>960087100</v>
      </c>
      <c r="E1738" s="166"/>
      <c r="F1738" s="167">
        <v>3389421.7</v>
      </c>
      <c r="G1738" s="167">
        <v>3389421.7</v>
      </c>
      <c r="H1738" s="157">
        <f t="shared" si="52"/>
        <v>100</v>
      </c>
      <c r="I1738" s="427">
        <f t="shared" si="53"/>
        <v>0</v>
      </c>
    </row>
    <row r="1739" spans="1:9" x14ac:dyDescent="0.2">
      <c r="A1739" s="163" t="s">
        <v>501</v>
      </c>
      <c r="B1739" s="164">
        <v>10</v>
      </c>
      <c r="C1739" s="164">
        <v>3</v>
      </c>
      <c r="D1739" s="165">
        <v>960087100</v>
      </c>
      <c r="E1739" s="166">
        <v>300</v>
      </c>
      <c r="F1739" s="167">
        <v>3389421.7</v>
      </c>
      <c r="G1739" s="167">
        <v>3389421.7</v>
      </c>
      <c r="H1739" s="157">
        <f t="shared" si="52"/>
        <v>100</v>
      </c>
      <c r="I1739" s="427">
        <f t="shared" si="53"/>
        <v>0</v>
      </c>
    </row>
    <row r="1740" spans="1:9" ht="22.5" x14ac:dyDescent="0.2">
      <c r="A1740" s="163" t="s">
        <v>706</v>
      </c>
      <c r="B1740" s="164">
        <v>10</v>
      </c>
      <c r="C1740" s="164">
        <v>3</v>
      </c>
      <c r="D1740" s="165">
        <v>1600000000</v>
      </c>
      <c r="E1740" s="166"/>
      <c r="F1740" s="167">
        <v>6678.1</v>
      </c>
      <c r="G1740" s="167">
        <v>6678.1</v>
      </c>
      <c r="H1740" s="157">
        <f t="shared" si="52"/>
        <v>100</v>
      </c>
      <c r="I1740" s="427">
        <f t="shared" si="53"/>
        <v>0</v>
      </c>
    </row>
    <row r="1741" spans="1:9" x14ac:dyDescent="0.2">
      <c r="A1741" s="163" t="s">
        <v>989</v>
      </c>
      <c r="B1741" s="164">
        <v>10</v>
      </c>
      <c r="C1741" s="164">
        <v>3</v>
      </c>
      <c r="D1741" s="165">
        <v>1640000000</v>
      </c>
      <c r="E1741" s="166"/>
      <c r="F1741" s="167">
        <v>6678.1</v>
      </c>
      <c r="G1741" s="167">
        <v>6678.1</v>
      </c>
      <c r="H1741" s="157">
        <f t="shared" si="52"/>
        <v>100</v>
      </c>
      <c r="I1741" s="427">
        <f t="shared" si="53"/>
        <v>0</v>
      </c>
    </row>
    <row r="1742" spans="1:9" x14ac:dyDescent="0.2">
      <c r="A1742" s="163" t="s">
        <v>1572</v>
      </c>
      <c r="B1742" s="164">
        <v>10</v>
      </c>
      <c r="C1742" s="164">
        <v>3</v>
      </c>
      <c r="D1742" s="165">
        <v>1640100000</v>
      </c>
      <c r="E1742" s="166"/>
      <c r="F1742" s="167">
        <v>6678.1</v>
      </c>
      <c r="G1742" s="167">
        <v>6678.1</v>
      </c>
      <c r="H1742" s="157">
        <f t="shared" si="52"/>
        <v>100</v>
      </c>
      <c r="I1742" s="427">
        <f t="shared" si="53"/>
        <v>0</v>
      </c>
    </row>
    <row r="1743" spans="1:9" x14ac:dyDescent="0.2">
      <c r="A1743" s="163" t="s">
        <v>990</v>
      </c>
      <c r="B1743" s="164">
        <v>10</v>
      </c>
      <c r="C1743" s="164">
        <v>3</v>
      </c>
      <c r="D1743" s="165">
        <v>1640182010</v>
      </c>
      <c r="E1743" s="166"/>
      <c r="F1743" s="167">
        <v>6678.1</v>
      </c>
      <c r="G1743" s="167">
        <v>6678.1</v>
      </c>
      <c r="H1743" s="157">
        <f t="shared" ref="H1743:H1806" si="54">+G1743/F1743*100</f>
        <v>100</v>
      </c>
      <c r="I1743" s="427">
        <f t="shared" ref="I1743:I1806" si="55">F1743-G1743</f>
        <v>0</v>
      </c>
    </row>
    <row r="1744" spans="1:9" x14ac:dyDescent="0.2">
      <c r="A1744" s="163" t="s">
        <v>501</v>
      </c>
      <c r="B1744" s="164">
        <v>10</v>
      </c>
      <c r="C1744" s="164">
        <v>3</v>
      </c>
      <c r="D1744" s="165">
        <v>1640182010</v>
      </c>
      <c r="E1744" s="166">
        <v>300</v>
      </c>
      <c r="F1744" s="167">
        <v>6678.1</v>
      </c>
      <c r="G1744" s="167">
        <v>6678.1</v>
      </c>
      <c r="H1744" s="157">
        <f t="shared" si="54"/>
        <v>100</v>
      </c>
      <c r="I1744" s="427">
        <f t="shared" si="55"/>
        <v>0</v>
      </c>
    </row>
    <row r="1745" spans="1:9" x14ac:dyDescent="0.2">
      <c r="A1745" s="163" t="s">
        <v>889</v>
      </c>
      <c r="B1745" s="164">
        <v>10</v>
      </c>
      <c r="C1745" s="164">
        <v>3</v>
      </c>
      <c r="D1745" s="165">
        <v>2400000000</v>
      </c>
      <c r="E1745" s="166"/>
      <c r="F1745" s="167">
        <v>2238</v>
      </c>
      <c r="G1745" s="167">
        <v>1823.7</v>
      </c>
      <c r="H1745" s="157">
        <f t="shared" si="54"/>
        <v>81.48793565683647</v>
      </c>
      <c r="I1745" s="427">
        <f t="shared" si="55"/>
        <v>414.29999999999995</v>
      </c>
    </row>
    <row r="1746" spans="1:9" ht="22.5" x14ac:dyDescent="0.2">
      <c r="A1746" s="163" t="s">
        <v>890</v>
      </c>
      <c r="B1746" s="164">
        <v>10</v>
      </c>
      <c r="C1746" s="164">
        <v>3</v>
      </c>
      <c r="D1746" s="165">
        <v>2410000000</v>
      </c>
      <c r="E1746" s="166"/>
      <c r="F1746" s="167">
        <v>2238</v>
      </c>
      <c r="G1746" s="167">
        <v>1823.7</v>
      </c>
      <c r="H1746" s="157">
        <f t="shared" si="54"/>
        <v>81.48793565683647</v>
      </c>
      <c r="I1746" s="427">
        <f t="shared" si="55"/>
        <v>414.29999999999995</v>
      </c>
    </row>
    <row r="1747" spans="1:9" ht="22.5" x14ac:dyDescent="0.2">
      <c r="A1747" s="163" t="s">
        <v>1301</v>
      </c>
      <c r="B1747" s="164">
        <v>10</v>
      </c>
      <c r="C1747" s="164">
        <v>3</v>
      </c>
      <c r="D1747" s="165">
        <v>2410100000</v>
      </c>
      <c r="E1747" s="166"/>
      <c r="F1747" s="167">
        <v>2238</v>
      </c>
      <c r="G1747" s="167">
        <v>1823.7</v>
      </c>
      <c r="H1747" s="157">
        <f t="shared" si="54"/>
        <v>81.48793565683647</v>
      </c>
      <c r="I1747" s="427">
        <f t="shared" si="55"/>
        <v>414.29999999999995</v>
      </c>
    </row>
    <row r="1748" spans="1:9" ht="22.5" x14ac:dyDescent="0.2">
      <c r="A1748" s="163" t="s">
        <v>891</v>
      </c>
      <c r="B1748" s="164">
        <v>10</v>
      </c>
      <c r="C1748" s="164">
        <v>3</v>
      </c>
      <c r="D1748" s="165">
        <v>2410102250</v>
      </c>
      <c r="E1748" s="166"/>
      <c r="F1748" s="167">
        <v>2238</v>
      </c>
      <c r="G1748" s="167">
        <v>1823.7</v>
      </c>
      <c r="H1748" s="157">
        <f t="shared" si="54"/>
        <v>81.48793565683647</v>
      </c>
      <c r="I1748" s="427">
        <f t="shared" si="55"/>
        <v>414.29999999999995</v>
      </c>
    </row>
    <row r="1749" spans="1:9" x14ac:dyDescent="0.2">
      <c r="A1749" s="163" t="s">
        <v>490</v>
      </c>
      <c r="B1749" s="164">
        <v>10</v>
      </c>
      <c r="C1749" s="164">
        <v>3</v>
      </c>
      <c r="D1749" s="165">
        <v>2410102250</v>
      </c>
      <c r="E1749" s="166">
        <v>200</v>
      </c>
      <c r="F1749" s="167">
        <v>1238</v>
      </c>
      <c r="G1749" s="167">
        <v>823.7</v>
      </c>
      <c r="H1749" s="157">
        <f t="shared" si="54"/>
        <v>66.534733441033936</v>
      </c>
      <c r="I1749" s="427">
        <f t="shared" si="55"/>
        <v>414.29999999999995</v>
      </c>
    </row>
    <row r="1750" spans="1:9" ht="22.5" x14ac:dyDescent="0.2">
      <c r="A1750" s="163" t="s">
        <v>507</v>
      </c>
      <c r="B1750" s="164">
        <v>10</v>
      </c>
      <c r="C1750" s="164">
        <v>3</v>
      </c>
      <c r="D1750" s="165">
        <v>2410102250</v>
      </c>
      <c r="E1750" s="166">
        <v>600</v>
      </c>
      <c r="F1750" s="167">
        <v>1000</v>
      </c>
      <c r="G1750" s="167">
        <v>1000</v>
      </c>
      <c r="H1750" s="157">
        <f t="shared" si="54"/>
        <v>100</v>
      </c>
      <c r="I1750" s="427">
        <f t="shared" si="55"/>
        <v>0</v>
      </c>
    </row>
    <row r="1751" spans="1:9" x14ac:dyDescent="0.2">
      <c r="A1751" s="163" t="s">
        <v>681</v>
      </c>
      <c r="B1751" s="164">
        <v>10</v>
      </c>
      <c r="C1751" s="164">
        <v>3</v>
      </c>
      <c r="D1751" s="165">
        <v>3100000000</v>
      </c>
      <c r="E1751" s="166"/>
      <c r="F1751" s="167">
        <v>11091.6</v>
      </c>
      <c r="G1751" s="167">
        <v>11091.6</v>
      </c>
      <c r="H1751" s="157">
        <f t="shared" si="54"/>
        <v>100</v>
      </c>
      <c r="I1751" s="427">
        <f t="shared" si="55"/>
        <v>0</v>
      </c>
    </row>
    <row r="1752" spans="1:9" ht="22.5" x14ac:dyDescent="0.2">
      <c r="A1752" s="163" t="s">
        <v>722</v>
      </c>
      <c r="B1752" s="164">
        <v>10</v>
      </c>
      <c r="C1752" s="164">
        <v>3</v>
      </c>
      <c r="D1752" s="165">
        <v>3110000000</v>
      </c>
      <c r="E1752" s="166"/>
      <c r="F1752" s="167">
        <v>11091.6</v>
      </c>
      <c r="G1752" s="167">
        <v>11091.6</v>
      </c>
      <c r="H1752" s="157">
        <f t="shared" si="54"/>
        <v>100</v>
      </c>
      <c r="I1752" s="427">
        <f t="shared" si="55"/>
        <v>0</v>
      </c>
    </row>
    <row r="1753" spans="1:9" ht="22.5" x14ac:dyDescent="0.2">
      <c r="A1753" s="163" t="s">
        <v>991</v>
      </c>
      <c r="B1753" s="164">
        <v>10</v>
      </c>
      <c r="C1753" s="164">
        <v>3</v>
      </c>
      <c r="D1753" s="165">
        <v>3110100000</v>
      </c>
      <c r="E1753" s="166"/>
      <c r="F1753" s="167">
        <v>11091.6</v>
      </c>
      <c r="G1753" s="167">
        <v>11091.6</v>
      </c>
      <c r="H1753" s="157">
        <f t="shared" si="54"/>
        <v>100</v>
      </c>
      <c r="I1753" s="427">
        <f t="shared" si="55"/>
        <v>0</v>
      </c>
    </row>
    <row r="1754" spans="1:9" x14ac:dyDescent="0.2">
      <c r="A1754" s="163" t="s">
        <v>1686</v>
      </c>
      <c r="B1754" s="164">
        <v>10</v>
      </c>
      <c r="C1754" s="164">
        <v>3</v>
      </c>
      <c r="D1754" s="165" t="s">
        <v>1687</v>
      </c>
      <c r="E1754" s="166"/>
      <c r="F1754" s="167">
        <v>11091.6</v>
      </c>
      <c r="G1754" s="167">
        <v>11091.6</v>
      </c>
      <c r="H1754" s="157">
        <f t="shared" si="54"/>
        <v>100</v>
      </c>
      <c r="I1754" s="427">
        <f t="shared" si="55"/>
        <v>0</v>
      </c>
    </row>
    <row r="1755" spans="1:9" x14ac:dyDescent="0.2">
      <c r="A1755" s="163" t="s">
        <v>501</v>
      </c>
      <c r="B1755" s="164">
        <v>10</v>
      </c>
      <c r="C1755" s="164">
        <v>3</v>
      </c>
      <c r="D1755" s="165" t="s">
        <v>1687</v>
      </c>
      <c r="E1755" s="166">
        <v>300</v>
      </c>
      <c r="F1755" s="167">
        <v>11091.6</v>
      </c>
      <c r="G1755" s="167">
        <v>11091.6</v>
      </c>
      <c r="H1755" s="157">
        <f t="shared" si="54"/>
        <v>100</v>
      </c>
      <c r="I1755" s="427">
        <f t="shared" si="55"/>
        <v>0</v>
      </c>
    </row>
    <row r="1756" spans="1:9" x14ac:dyDescent="0.2">
      <c r="A1756" s="163" t="s">
        <v>857</v>
      </c>
      <c r="B1756" s="164">
        <v>10</v>
      </c>
      <c r="C1756" s="164">
        <v>3</v>
      </c>
      <c r="D1756" s="165">
        <v>8700000000</v>
      </c>
      <c r="E1756" s="166"/>
      <c r="F1756" s="167">
        <v>15788.1</v>
      </c>
      <c r="G1756" s="167">
        <v>15343.9</v>
      </c>
      <c r="H1756" s="157">
        <f t="shared" si="54"/>
        <v>97.186488557837862</v>
      </c>
      <c r="I1756" s="427">
        <f t="shared" si="55"/>
        <v>444.20000000000073</v>
      </c>
    </row>
    <row r="1757" spans="1:9" ht="22.5" x14ac:dyDescent="0.2">
      <c r="A1757" s="163" t="s">
        <v>1335</v>
      </c>
      <c r="B1757" s="164">
        <v>10</v>
      </c>
      <c r="C1757" s="164">
        <v>3</v>
      </c>
      <c r="D1757" s="165">
        <v>8700076150</v>
      </c>
      <c r="E1757" s="166"/>
      <c r="F1757" s="167">
        <v>15788.1</v>
      </c>
      <c r="G1757" s="167">
        <v>15343.9</v>
      </c>
      <c r="H1757" s="157">
        <f t="shared" si="54"/>
        <v>97.186488557837862</v>
      </c>
      <c r="I1757" s="427">
        <f t="shared" si="55"/>
        <v>444.20000000000073</v>
      </c>
    </row>
    <row r="1758" spans="1:9" x14ac:dyDescent="0.2">
      <c r="A1758" s="163" t="s">
        <v>499</v>
      </c>
      <c r="B1758" s="164">
        <v>10</v>
      </c>
      <c r="C1758" s="164">
        <v>3</v>
      </c>
      <c r="D1758" s="165">
        <v>8700076150</v>
      </c>
      <c r="E1758" s="166">
        <v>500</v>
      </c>
      <c r="F1758" s="167">
        <v>15788.1</v>
      </c>
      <c r="G1758" s="167">
        <v>15343.9</v>
      </c>
      <c r="H1758" s="157">
        <f t="shared" si="54"/>
        <v>97.186488557837862</v>
      </c>
      <c r="I1758" s="427">
        <f t="shared" si="55"/>
        <v>444.20000000000073</v>
      </c>
    </row>
    <row r="1759" spans="1:9" x14ac:dyDescent="0.2">
      <c r="A1759" s="163" t="s">
        <v>510</v>
      </c>
      <c r="B1759" s="164">
        <v>10</v>
      </c>
      <c r="C1759" s="164">
        <v>3</v>
      </c>
      <c r="D1759" s="165">
        <v>9700000000</v>
      </c>
      <c r="E1759" s="166"/>
      <c r="F1759" s="167">
        <v>155821.20000000001</v>
      </c>
      <c r="G1759" s="167">
        <v>155721.20000000001</v>
      </c>
      <c r="H1759" s="157">
        <f t="shared" si="54"/>
        <v>99.935823880190895</v>
      </c>
      <c r="I1759" s="427">
        <f t="shared" si="55"/>
        <v>100</v>
      </c>
    </row>
    <row r="1760" spans="1:9" x14ac:dyDescent="0.2">
      <c r="A1760" s="163" t="s">
        <v>511</v>
      </c>
      <c r="B1760" s="164">
        <v>10</v>
      </c>
      <c r="C1760" s="164">
        <v>3</v>
      </c>
      <c r="D1760" s="165">
        <v>9700004000</v>
      </c>
      <c r="E1760" s="166"/>
      <c r="F1760" s="167">
        <v>155821.20000000001</v>
      </c>
      <c r="G1760" s="167">
        <v>155721.20000000001</v>
      </c>
      <c r="H1760" s="157">
        <f t="shared" si="54"/>
        <v>99.935823880190895</v>
      </c>
      <c r="I1760" s="427">
        <f t="shared" si="55"/>
        <v>100</v>
      </c>
    </row>
    <row r="1761" spans="1:9" x14ac:dyDescent="0.2">
      <c r="A1761" s="163" t="s">
        <v>501</v>
      </c>
      <c r="B1761" s="164">
        <v>10</v>
      </c>
      <c r="C1761" s="164">
        <v>3</v>
      </c>
      <c r="D1761" s="165">
        <v>9700004000</v>
      </c>
      <c r="E1761" s="166">
        <v>300</v>
      </c>
      <c r="F1761" s="167">
        <v>155821.20000000001</v>
      </c>
      <c r="G1761" s="167">
        <v>155721.20000000001</v>
      </c>
      <c r="H1761" s="157">
        <f t="shared" si="54"/>
        <v>99.935823880190895</v>
      </c>
      <c r="I1761" s="427">
        <f t="shared" si="55"/>
        <v>100</v>
      </c>
    </row>
    <row r="1762" spans="1:9" x14ac:dyDescent="0.2">
      <c r="A1762" s="163" t="s">
        <v>491</v>
      </c>
      <c r="B1762" s="164">
        <v>10</v>
      </c>
      <c r="C1762" s="164">
        <v>3</v>
      </c>
      <c r="D1762" s="165">
        <v>9900000000</v>
      </c>
      <c r="E1762" s="166"/>
      <c r="F1762" s="167">
        <v>7300.7</v>
      </c>
      <c r="G1762" s="167">
        <v>7300.7</v>
      </c>
      <c r="H1762" s="157">
        <f t="shared" si="54"/>
        <v>100</v>
      </c>
      <c r="I1762" s="427">
        <f t="shared" si="55"/>
        <v>0</v>
      </c>
    </row>
    <row r="1763" spans="1:9" ht="33.75" x14ac:dyDescent="0.2">
      <c r="A1763" s="163" t="s">
        <v>1688</v>
      </c>
      <c r="B1763" s="164">
        <v>10</v>
      </c>
      <c r="C1763" s="164">
        <v>3</v>
      </c>
      <c r="D1763" s="165">
        <v>9900052200</v>
      </c>
      <c r="E1763" s="166"/>
      <c r="F1763" s="167">
        <v>7300.7</v>
      </c>
      <c r="G1763" s="167">
        <v>7300.7</v>
      </c>
      <c r="H1763" s="157">
        <f t="shared" si="54"/>
        <v>100</v>
      </c>
      <c r="I1763" s="427">
        <f t="shared" si="55"/>
        <v>0</v>
      </c>
    </row>
    <row r="1764" spans="1:9" x14ac:dyDescent="0.2">
      <c r="A1764" s="163" t="s">
        <v>501</v>
      </c>
      <c r="B1764" s="164">
        <v>10</v>
      </c>
      <c r="C1764" s="164">
        <v>3</v>
      </c>
      <c r="D1764" s="165">
        <v>9900052200</v>
      </c>
      <c r="E1764" s="166">
        <v>300</v>
      </c>
      <c r="F1764" s="167">
        <v>7300.7</v>
      </c>
      <c r="G1764" s="167">
        <v>7300.7</v>
      </c>
      <c r="H1764" s="157">
        <f t="shared" si="54"/>
        <v>100</v>
      </c>
      <c r="I1764" s="427">
        <f t="shared" si="55"/>
        <v>0</v>
      </c>
    </row>
    <row r="1765" spans="1:9" x14ac:dyDescent="0.2">
      <c r="A1765" s="158" t="s">
        <v>992</v>
      </c>
      <c r="B1765" s="159">
        <v>10</v>
      </c>
      <c r="C1765" s="159">
        <v>4</v>
      </c>
      <c r="D1765" s="160"/>
      <c r="E1765" s="161"/>
      <c r="F1765" s="162">
        <v>3688565.3</v>
      </c>
      <c r="G1765" s="162">
        <v>3676710.6</v>
      </c>
      <c r="H1765" s="151">
        <f t="shared" si="54"/>
        <v>99.678609458262812</v>
      </c>
      <c r="I1765" s="427">
        <f t="shared" si="55"/>
        <v>11854.699999999721</v>
      </c>
    </row>
    <row r="1766" spans="1:9" ht="22.5" x14ac:dyDescent="0.2">
      <c r="A1766" s="163" t="s">
        <v>773</v>
      </c>
      <c r="B1766" s="164">
        <v>10</v>
      </c>
      <c r="C1766" s="164">
        <v>4</v>
      </c>
      <c r="D1766" s="165">
        <v>100000000</v>
      </c>
      <c r="E1766" s="166"/>
      <c r="F1766" s="167">
        <v>3380814.3</v>
      </c>
      <c r="G1766" s="167">
        <v>3371394.3</v>
      </c>
      <c r="H1766" s="157">
        <f t="shared" si="54"/>
        <v>99.721368902160648</v>
      </c>
      <c r="I1766" s="427">
        <f t="shared" si="55"/>
        <v>9420</v>
      </c>
    </row>
    <row r="1767" spans="1:9" x14ac:dyDescent="0.2">
      <c r="A1767" s="163" t="s">
        <v>774</v>
      </c>
      <c r="B1767" s="164">
        <v>10</v>
      </c>
      <c r="C1767" s="164">
        <v>4</v>
      </c>
      <c r="D1767" s="165">
        <v>150000000</v>
      </c>
      <c r="E1767" s="166"/>
      <c r="F1767" s="167">
        <v>3380814.3</v>
      </c>
      <c r="G1767" s="167">
        <v>3371394.3</v>
      </c>
      <c r="H1767" s="157">
        <f t="shared" si="54"/>
        <v>99.721368902160648</v>
      </c>
      <c r="I1767" s="427">
        <f t="shared" si="55"/>
        <v>9420</v>
      </c>
    </row>
    <row r="1768" spans="1:9" ht="22.5" x14ac:dyDescent="0.2">
      <c r="A1768" s="163" t="s">
        <v>974</v>
      </c>
      <c r="B1768" s="164">
        <v>10</v>
      </c>
      <c r="C1768" s="164">
        <v>4</v>
      </c>
      <c r="D1768" s="165">
        <v>150300000</v>
      </c>
      <c r="E1768" s="166"/>
      <c r="F1768" s="167">
        <v>1889334.7</v>
      </c>
      <c r="G1768" s="167">
        <v>1887675.6</v>
      </c>
      <c r="H1768" s="157">
        <f t="shared" si="54"/>
        <v>99.912186019766651</v>
      </c>
      <c r="I1768" s="427">
        <f t="shared" si="55"/>
        <v>1659.0999999998603</v>
      </c>
    </row>
    <row r="1769" spans="1:9" ht="33.75" x14ac:dyDescent="0.2">
      <c r="A1769" s="163" t="s">
        <v>1689</v>
      </c>
      <c r="B1769" s="164">
        <v>10</v>
      </c>
      <c r="C1769" s="164">
        <v>4</v>
      </c>
      <c r="D1769" s="165">
        <v>150331440</v>
      </c>
      <c r="E1769" s="166"/>
      <c r="F1769" s="167">
        <v>20259.900000000001</v>
      </c>
      <c r="G1769" s="167">
        <v>20259.900000000001</v>
      </c>
      <c r="H1769" s="157">
        <f t="shared" si="54"/>
        <v>100</v>
      </c>
      <c r="I1769" s="427">
        <f t="shared" si="55"/>
        <v>0</v>
      </c>
    </row>
    <row r="1770" spans="1:9" x14ac:dyDescent="0.2">
      <c r="A1770" s="163" t="s">
        <v>499</v>
      </c>
      <c r="B1770" s="164">
        <v>10</v>
      </c>
      <c r="C1770" s="164">
        <v>4</v>
      </c>
      <c r="D1770" s="165">
        <v>150331440</v>
      </c>
      <c r="E1770" s="166">
        <v>500</v>
      </c>
      <c r="F1770" s="167">
        <v>20259.900000000001</v>
      </c>
      <c r="G1770" s="167">
        <v>20259.900000000001</v>
      </c>
      <c r="H1770" s="157">
        <f t="shared" si="54"/>
        <v>100</v>
      </c>
      <c r="I1770" s="427">
        <f t="shared" si="55"/>
        <v>0</v>
      </c>
    </row>
    <row r="1771" spans="1:9" ht="22.5" x14ac:dyDescent="0.2">
      <c r="A1771" s="163" t="s">
        <v>1690</v>
      </c>
      <c r="B1771" s="164">
        <v>10</v>
      </c>
      <c r="C1771" s="164">
        <v>4</v>
      </c>
      <c r="D1771" s="165">
        <v>150331460</v>
      </c>
      <c r="E1771" s="166"/>
      <c r="F1771" s="167">
        <v>75867.600000000006</v>
      </c>
      <c r="G1771" s="167">
        <v>75867.600000000006</v>
      </c>
      <c r="H1771" s="157">
        <f t="shared" si="54"/>
        <v>100</v>
      </c>
      <c r="I1771" s="427">
        <f t="shared" si="55"/>
        <v>0</v>
      </c>
    </row>
    <row r="1772" spans="1:9" x14ac:dyDescent="0.2">
      <c r="A1772" s="163" t="s">
        <v>499</v>
      </c>
      <c r="B1772" s="164">
        <v>10</v>
      </c>
      <c r="C1772" s="164">
        <v>4</v>
      </c>
      <c r="D1772" s="165">
        <v>150331460</v>
      </c>
      <c r="E1772" s="166">
        <v>500</v>
      </c>
      <c r="F1772" s="167">
        <v>75867.600000000006</v>
      </c>
      <c r="G1772" s="167">
        <v>75867.600000000006</v>
      </c>
      <c r="H1772" s="157">
        <f t="shared" si="54"/>
        <v>100</v>
      </c>
      <c r="I1772" s="427">
        <f t="shared" si="55"/>
        <v>0</v>
      </c>
    </row>
    <row r="1773" spans="1:9" ht="22.5" x14ac:dyDescent="0.2">
      <c r="A1773" s="163" t="s">
        <v>975</v>
      </c>
      <c r="B1773" s="164">
        <v>10</v>
      </c>
      <c r="C1773" s="164">
        <v>4</v>
      </c>
      <c r="D1773" s="165">
        <v>150389060</v>
      </c>
      <c r="E1773" s="166"/>
      <c r="F1773" s="167">
        <v>291153</v>
      </c>
      <c r="G1773" s="167">
        <v>291111.2</v>
      </c>
      <c r="H1773" s="157">
        <f t="shared" si="54"/>
        <v>99.985643287206386</v>
      </c>
      <c r="I1773" s="427">
        <f t="shared" si="55"/>
        <v>41.799999999988358</v>
      </c>
    </row>
    <row r="1774" spans="1:9" x14ac:dyDescent="0.2">
      <c r="A1774" s="163" t="s">
        <v>501</v>
      </c>
      <c r="B1774" s="164">
        <v>10</v>
      </c>
      <c r="C1774" s="164">
        <v>4</v>
      </c>
      <c r="D1774" s="165">
        <v>150389060</v>
      </c>
      <c r="E1774" s="166">
        <v>300</v>
      </c>
      <c r="F1774" s="167">
        <v>291153</v>
      </c>
      <c r="G1774" s="167">
        <v>291111.2</v>
      </c>
      <c r="H1774" s="157">
        <f t="shared" si="54"/>
        <v>99.985643287206386</v>
      </c>
      <c r="I1774" s="427">
        <f t="shared" si="55"/>
        <v>41.799999999988358</v>
      </c>
    </row>
    <row r="1775" spans="1:9" ht="33.75" x14ac:dyDescent="0.2">
      <c r="A1775" s="163" t="s">
        <v>1691</v>
      </c>
      <c r="B1775" s="164">
        <v>10</v>
      </c>
      <c r="C1775" s="164">
        <v>4</v>
      </c>
      <c r="D1775" s="165">
        <v>150389070</v>
      </c>
      <c r="E1775" s="166"/>
      <c r="F1775" s="167">
        <v>63897.5</v>
      </c>
      <c r="G1775" s="167">
        <v>62750.9</v>
      </c>
      <c r="H1775" s="157">
        <f t="shared" si="54"/>
        <v>98.205563597949848</v>
      </c>
      <c r="I1775" s="427">
        <f t="shared" si="55"/>
        <v>1146.5999999999985</v>
      </c>
    </row>
    <row r="1776" spans="1:9" x14ac:dyDescent="0.2">
      <c r="A1776" s="163" t="s">
        <v>501</v>
      </c>
      <c r="B1776" s="164">
        <v>10</v>
      </c>
      <c r="C1776" s="164">
        <v>4</v>
      </c>
      <c r="D1776" s="165">
        <v>150389070</v>
      </c>
      <c r="E1776" s="166">
        <v>300</v>
      </c>
      <c r="F1776" s="167">
        <v>63897.5</v>
      </c>
      <c r="G1776" s="167">
        <v>62750.9</v>
      </c>
      <c r="H1776" s="157">
        <f t="shared" si="54"/>
        <v>98.205563597949848</v>
      </c>
      <c r="I1776" s="427">
        <f t="shared" si="55"/>
        <v>1146.5999999999985</v>
      </c>
    </row>
    <row r="1777" spans="1:9" ht="22.5" x14ac:dyDescent="0.2">
      <c r="A1777" s="163" t="s">
        <v>993</v>
      </c>
      <c r="B1777" s="164">
        <v>10</v>
      </c>
      <c r="C1777" s="164">
        <v>4</v>
      </c>
      <c r="D1777" s="165">
        <v>150389080</v>
      </c>
      <c r="E1777" s="166"/>
      <c r="F1777" s="167">
        <v>500</v>
      </c>
      <c r="G1777" s="167">
        <v>100</v>
      </c>
      <c r="H1777" s="157">
        <f t="shared" si="54"/>
        <v>20</v>
      </c>
      <c r="I1777" s="427">
        <f t="shared" si="55"/>
        <v>400</v>
      </c>
    </row>
    <row r="1778" spans="1:9" x14ac:dyDescent="0.2">
      <c r="A1778" s="163" t="s">
        <v>501</v>
      </c>
      <c r="B1778" s="164">
        <v>10</v>
      </c>
      <c r="C1778" s="164">
        <v>4</v>
      </c>
      <c r="D1778" s="165">
        <v>150389080</v>
      </c>
      <c r="E1778" s="166">
        <v>300</v>
      </c>
      <c r="F1778" s="167">
        <v>500</v>
      </c>
      <c r="G1778" s="167">
        <v>100</v>
      </c>
      <c r="H1778" s="157">
        <f t="shared" si="54"/>
        <v>20</v>
      </c>
      <c r="I1778" s="427">
        <f t="shared" si="55"/>
        <v>400</v>
      </c>
    </row>
    <row r="1779" spans="1:9" x14ac:dyDescent="0.2">
      <c r="A1779" s="163" t="s">
        <v>1692</v>
      </c>
      <c r="B1779" s="164">
        <v>10</v>
      </c>
      <c r="C1779" s="164">
        <v>4</v>
      </c>
      <c r="D1779" s="165" t="s">
        <v>994</v>
      </c>
      <c r="E1779" s="166"/>
      <c r="F1779" s="167">
        <v>1437656.7</v>
      </c>
      <c r="G1779" s="167">
        <v>1437586</v>
      </c>
      <c r="H1779" s="157">
        <f t="shared" si="54"/>
        <v>99.995082275205206</v>
      </c>
      <c r="I1779" s="427">
        <f t="shared" si="55"/>
        <v>70.699999999953434</v>
      </c>
    </row>
    <row r="1780" spans="1:9" x14ac:dyDescent="0.2">
      <c r="A1780" s="163" t="s">
        <v>499</v>
      </c>
      <c r="B1780" s="164">
        <v>10</v>
      </c>
      <c r="C1780" s="164">
        <v>4</v>
      </c>
      <c r="D1780" s="165" t="s">
        <v>994</v>
      </c>
      <c r="E1780" s="166">
        <v>500</v>
      </c>
      <c r="F1780" s="167">
        <v>1437656.7</v>
      </c>
      <c r="G1780" s="167">
        <v>1437586</v>
      </c>
      <c r="H1780" s="157">
        <f t="shared" si="54"/>
        <v>99.995082275205206</v>
      </c>
      <c r="I1780" s="427">
        <f t="shared" si="55"/>
        <v>70.699999999953434</v>
      </c>
    </row>
    <row r="1781" spans="1:9" ht="22.5" x14ac:dyDescent="0.2">
      <c r="A1781" s="163" t="s">
        <v>1336</v>
      </c>
      <c r="B1781" s="164">
        <v>10</v>
      </c>
      <c r="C1781" s="164">
        <v>4</v>
      </c>
      <c r="D1781" s="165">
        <v>152200000</v>
      </c>
      <c r="E1781" s="166"/>
      <c r="F1781" s="167">
        <v>392658.9</v>
      </c>
      <c r="G1781" s="167">
        <v>385364.4</v>
      </c>
      <c r="H1781" s="157">
        <f t="shared" si="54"/>
        <v>98.142280742904347</v>
      </c>
      <c r="I1781" s="427">
        <f t="shared" si="55"/>
        <v>7294.5</v>
      </c>
    </row>
    <row r="1782" spans="1:9" ht="22.5" x14ac:dyDescent="0.2">
      <c r="A1782" s="163" t="s">
        <v>995</v>
      </c>
      <c r="B1782" s="164">
        <v>10</v>
      </c>
      <c r="C1782" s="164">
        <v>4</v>
      </c>
      <c r="D1782" s="165">
        <v>152200302</v>
      </c>
      <c r="E1782" s="166"/>
      <c r="F1782" s="167">
        <v>97234.2</v>
      </c>
      <c r="G1782" s="167">
        <v>91938.2</v>
      </c>
      <c r="H1782" s="157">
        <f t="shared" si="54"/>
        <v>94.553356740735254</v>
      </c>
      <c r="I1782" s="427">
        <f t="shared" si="55"/>
        <v>5296</v>
      </c>
    </row>
    <row r="1783" spans="1:9" x14ac:dyDescent="0.2">
      <c r="A1783" s="163" t="s">
        <v>501</v>
      </c>
      <c r="B1783" s="164">
        <v>10</v>
      </c>
      <c r="C1783" s="164">
        <v>4</v>
      </c>
      <c r="D1783" s="165">
        <v>152200302</v>
      </c>
      <c r="E1783" s="166">
        <v>300</v>
      </c>
      <c r="F1783" s="167">
        <v>54767</v>
      </c>
      <c r="G1783" s="167">
        <v>54766.7</v>
      </c>
      <c r="H1783" s="157">
        <f t="shared" si="54"/>
        <v>99.999452224879931</v>
      </c>
      <c r="I1783" s="427">
        <f t="shared" si="55"/>
        <v>0.30000000000291038</v>
      </c>
    </row>
    <row r="1784" spans="1:9" x14ac:dyDescent="0.2">
      <c r="A1784" s="163" t="s">
        <v>651</v>
      </c>
      <c r="B1784" s="164">
        <v>10</v>
      </c>
      <c r="C1784" s="164">
        <v>4</v>
      </c>
      <c r="D1784" s="165">
        <v>152200302</v>
      </c>
      <c r="E1784" s="166">
        <v>400</v>
      </c>
      <c r="F1784" s="167">
        <v>12088.4</v>
      </c>
      <c r="G1784" s="167">
        <v>6792.7</v>
      </c>
      <c r="H1784" s="157">
        <f t="shared" si="54"/>
        <v>56.191886436583836</v>
      </c>
      <c r="I1784" s="427">
        <f t="shared" si="55"/>
        <v>5295.7</v>
      </c>
    </row>
    <row r="1785" spans="1:9" x14ac:dyDescent="0.2">
      <c r="A1785" s="163" t="s">
        <v>494</v>
      </c>
      <c r="B1785" s="164">
        <v>10</v>
      </c>
      <c r="C1785" s="164">
        <v>4</v>
      </c>
      <c r="D1785" s="165">
        <v>152200302</v>
      </c>
      <c r="E1785" s="166">
        <v>800</v>
      </c>
      <c r="F1785" s="167">
        <v>30378.799999999999</v>
      </c>
      <c r="G1785" s="167">
        <v>30378.799999999999</v>
      </c>
      <c r="H1785" s="157">
        <f t="shared" si="54"/>
        <v>100</v>
      </c>
      <c r="I1785" s="427">
        <f t="shared" si="55"/>
        <v>0</v>
      </c>
    </row>
    <row r="1786" spans="1:9" ht="22.5" x14ac:dyDescent="0.2">
      <c r="A1786" s="163" t="s">
        <v>1693</v>
      </c>
      <c r="B1786" s="164">
        <v>10</v>
      </c>
      <c r="C1786" s="164">
        <v>4</v>
      </c>
      <c r="D1786" s="165" t="s">
        <v>1337</v>
      </c>
      <c r="E1786" s="166"/>
      <c r="F1786" s="167">
        <v>295424.7</v>
      </c>
      <c r="G1786" s="167">
        <v>293426.2</v>
      </c>
      <c r="H1786" s="157">
        <f t="shared" si="54"/>
        <v>99.323516280121467</v>
      </c>
      <c r="I1786" s="427">
        <f t="shared" si="55"/>
        <v>1998.5</v>
      </c>
    </row>
    <row r="1787" spans="1:9" x14ac:dyDescent="0.2">
      <c r="A1787" s="163" t="s">
        <v>651</v>
      </c>
      <c r="B1787" s="164">
        <v>10</v>
      </c>
      <c r="C1787" s="164">
        <v>4</v>
      </c>
      <c r="D1787" s="165" t="s">
        <v>1337</v>
      </c>
      <c r="E1787" s="166">
        <v>400</v>
      </c>
      <c r="F1787" s="167">
        <v>295424.7</v>
      </c>
      <c r="G1787" s="167">
        <v>293426.2</v>
      </c>
      <c r="H1787" s="157">
        <f t="shared" si="54"/>
        <v>99.323516280121467</v>
      </c>
      <c r="I1787" s="427">
        <f t="shared" si="55"/>
        <v>1998.5</v>
      </c>
    </row>
    <row r="1788" spans="1:9" x14ac:dyDescent="0.2">
      <c r="A1788" s="163" t="s">
        <v>976</v>
      </c>
      <c r="B1788" s="164">
        <v>10</v>
      </c>
      <c r="C1788" s="164">
        <v>4</v>
      </c>
      <c r="D1788" s="165" t="s">
        <v>977</v>
      </c>
      <c r="E1788" s="166"/>
      <c r="F1788" s="167">
        <v>1098820.7</v>
      </c>
      <c r="G1788" s="167">
        <v>1098354.3</v>
      </c>
      <c r="H1788" s="157">
        <f t="shared" si="54"/>
        <v>99.957554494559503</v>
      </c>
      <c r="I1788" s="427">
        <f t="shared" si="55"/>
        <v>466.39999999990687</v>
      </c>
    </row>
    <row r="1789" spans="1:9" ht="22.5" x14ac:dyDescent="0.2">
      <c r="A1789" s="163" t="s">
        <v>996</v>
      </c>
      <c r="B1789" s="164">
        <v>10</v>
      </c>
      <c r="C1789" s="164">
        <v>4</v>
      </c>
      <c r="D1789" s="165" t="s">
        <v>997</v>
      </c>
      <c r="E1789" s="166"/>
      <c r="F1789" s="167">
        <v>1086631.7</v>
      </c>
      <c r="G1789" s="167">
        <v>1086201.3</v>
      </c>
      <c r="H1789" s="157">
        <f t="shared" si="54"/>
        <v>99.960391363513509</v>
      </c>
      <c r="I1789" s="427">
        <f t="shared" si="55"/>
        <v>430.39999999990687</v>
      </c>
    </row>
    <row r="1790" spans="1:9" x14ac:dyDescent="0.2">
      <c r="A1790" s="163" t="s">
        <v>499</v>
      </c>
      <c r="B1790" s="164">
        <v>10</v>
      </c>
      <c r="C1790" s="164">
        <v>4</v>
      </c>
      <c r="D1790" s="165" t="s">
        <v>997</v>
      </c>
      <c r="E1790" s="166">
        <v>500</v>
      </c>
      <c r="F1790" s="167">
        <v>1086631.7</v>
      </c>
      <c r="G1790" s="167">
        <v>1086201.3</v>
      </c>
      <c r="H1790" s="157">
        <f t="shared" si="54"/>
        <v>99.960391363513509</v>
      </c>
      <c r="I1790" s="427">
        <f t="shared" si="55"/>
        <v>430.39999999990687</v>
      </c>
    </row>
    <row r="1791" spans="1:9" ht="33.75" x14ac:dyDescent="0.2">
      <c r="A1791" s="163" t="s">
        <v>998</v>
      </c>
      <c r="B1791" s="164">
        <v>10</v>
      </c>
      <c r="C1791" s="164">
        <v>4</v>
      </c>
      <c r="D1791" s="165" t="s">
        <v>999</v>
      </c>
      <c r="E1791" s="166"/>
      <c r="F1791" s="167">
        <v>11789</v>
      </c>
      <c r="G1791" s="167">
        <v>11753</v>
      </c>
      <c r="H1791" s="157">
        <f t="shared" si="54"/>
        <v>99.694630587836116</v>
      </c>
      <c r="I1791" s="427">
        <f t="shared" si="55"/>
        <v>36</v>
      </c>
    </row>
    <row r="1792" spans="1:9" x14ac:dyDescent="0.2">
      <c r="A1792" s="163" t="s">
        <v>490</v>
      </c>
      <c r="B1792" s="164">
        <v>10</v>
      </c>
      <c r="C1792" s="164">
        <v>4</v>
      </c>
      <c r="D1792" s="165" t="s">
        <v>999</v>
      </c>
      <c r="E1792" s="166">
        <v>200</v>
      </c>
      <c r="F1792" s="167">
        <v>16.5</v>
      </c>
      <c r="G1792" s="167">
        <v>16.5</v>
      </c>
      <c r="H1792" s="157">
        <f t="shared" si="54"/>
        <v>100</v>
      </c>
      <c r="I1792" s="427">
        <f t="shared" si="55"/>
        <v>0</v>
      </c>
    </row>
    <row r="1793" spans="1:9" x14ac:dyDescent="0.2">
      <c r="A1793" s="163" t="s">
        <v>501</v>
      </c>
      <c r="B1793" s="164">
        <v>10</v>
      </c>
      <c r="C1793" s="164">
        <v>4</v>
      </c>
      <c r="D1793" s="165" t="s">
        <v>999</v>
      </c>
      <c r="E1793" s="166">
        <v>300</v>
      </c>
      <c r="F1793" s="167">
        <v>11772.5</v>
      </c>
      <c r="G1793" s="167">
        <v>11736.5</v>
      </c>
      <c r="H1793" s="157">
        <f t="shared" si="54"/>
        <v>99.694202590783604</v>
      </c>
      <c r="I1793" s="427">
        <f t="shared" si="55"/>
        <v>36</v>
      </c>
    </row>
    <row r="1794" spans="1:9" x14ac:dyDescent="0.2">
      <c r="A1794" s="163" t="s">
        <v>1000</v>
      </c>
      <c r="B1794" s="164">
        <v>10</v>
      </c>
      <c r="C1794" s="164">
        <v>4</v>
      </c>
      <c r="D1794" s="165" t="s">
        <v>1001</v>
      </c>
      <c r="E1794" s="166"/>
      <c r="F1794" s="167">
        <v>400</v>
      </c>
      <c r="G1794" s="167">
        <v>400</v>
      </c>
      <c r="H1794" s="157">
        <f t="shared" si="54"/>
        <v>100</v>
      </c>
      <c r="I1794" s="427">
        <f t="shared" si="55"/>
        <v>0</v>
      </c>
    </row>
    <row r="1795" spans="1:9" x14ac:dyDescent="0.2">
      <c r="A1795" s="163" t="s">
        <v>501</v>
      </c>
      <c r="B1795" s="164">
        <v>10</v>
      </c>
      <c r="C1795" s="164">
        <v>4</v>
      </c>
      <c r="D1795" s="165" t="s">
        <v>1001</v>
      </c>
      <c r="E1795" s="166">
        <v>300</v>
      </c>
      <c r="F1795" s="167">
        <v>400</v>
      </c>
      <c r="G1795" s="167">
        <v>400</v>
      </c>
      <c r="H1795" s="157">
        <f t="shared" si="54"/>
        <v>100</v>
      </c>
      <c r="I1795" s="427">
        <f t="shared" si="55"/>
        <v>0</v>
      </c>
    </row>
    <row r="1796" spans="1:9" x14ac:dyDescent="0.2">
      <c r="A1796" s="163" t="s">
        <v>506</v>
      </c>
      <c r="B1796" s="164">
        <v>10</v>
      </c>
      <c r="C1796" s="164">
        <v>4</v>
      </c>
      <c r="D1796" s="165">
        <v>700000000</v>
      </c>
      <c r="E1796" s="166"/>
      <c r="F1796" s="167">
        <v>129289</v>
      </c>
      <c r="G1796" s="167">
        <v>126854.39999999999</v>
      </c>
      <c r="H1796" s="157">
        <f t="shared" si="54"/>
        <v>98.116931834881541</v>
      </c>
      <c r="I1796" s="427">
        <f t="shared" si="55"/>
        <v>2434.6000000000058</v>
      </c>
    </row>
    <row r="1797" spans="1:9" x14ac:dyDescent="0.2">
      <c r="A1797" s="163" t="s">
        <v>766</v>
      </c>
      <c r="B1797" s="164">
        <v>10</v>
      </c>
      <c r="C1797" s="164">
        <v>4</v>
      </c>
      <c r="D1797" s="165">
        <v>710000000</v>
      </c>
      <c r="E1797" s="166"/>
      <c r="F1797" s="167">
        <v>129289</v>
      </c>
      <c r="G1797" s="167">
        <v>126854.39999999999</v>
      </c>
      <c r="H1797" s="157">
        <f t="shared" si="54"/>
        <v>98.116931834881541</v>
      </c>
      <c r="I1797" s="427">
        <f t="shared" si="55"/>
        <v>2434.6000000000058</v>
      </c>
    </row>
    <row r="1798" spans="1:9" ht="22.5" x14ac:dyDescent="0.2">
      <c r="A1798" s="163" t="s">
        <v>1694</v>
      </c>
      <c r="B1798" s="164">
        <v>10</v>
      </c>
      <c r="C1798" s="164">
        <v>4</v>
      </c>
      <c r="D1798" s="165">
        <v>710043730</v>
      </c>
      <c r="E1798" s="166"/>
      <c r="F1798" s="167">
        <v>602</v>
      </c>
      <c r="G1798" s="167">
        <v>602</v>
      </c>
      <c r="H1798" s="157">
        <f t="shared" si="54"/>
        <v>100</v>
      </c>
      <c r="I1798" s="427">
        <f t="shared" si="55"/>
        <v>0</v>
      </c>
    </row>
    <row r="1799" spans="1:9" x14ac:dyDescent="0.2">
      <c r="A1799" s="163" t="s">
        <v>501</v>
      </c>
      <c r="B1799" s="164">
        <v>10</v>
      </c>
      <c r="C1799" s="164">
        <v>4</v>
      </c>
      <c r="D1799" s="165">
        <v>710043730</v>
      </c>
      <c r="E1799" s="166">
        <v>300</v>
      </c>
      <c r="F1799" s="167">
        <v>602</v>
      </c>
      <c r="G1799" s="167">
        <v>602</v>
      </c>
      <c r="H1799" s="157">
        <f t="shared" si="54"/>
        <v>100</v>
      </c>
      <c r="I1799" s="427">
        <f t="shared" si="55"/>
        <v>0</v>
      </c>
    </row>
    <row r="1800" spans="1:9" ht="45" x14ac:dyDescent="0.2">
      <c r="A1800" s="163" t="s">
        <v>767</v>
      </c>
      <c r="B1800" s="164">
        <v>10</v>
      </c>
      <c r="C1800" s="164">
        <v>4</v>
      </c>
      <c r="D1800" s="165">
        <v>710100000</v>
      </c>
      <c r="E1800" s="166"/>
      <c r="F1800" s="167">
        <v>128687</v>
      </c>
      <c r="G1800" s="167">
        <v>126252.4</v>
      </c>
      <c r="H1800" s="157">
        <f t="shared" si="54"/>
        <v>98.108122809607806</v>
      </c>
      <c r="I1800" s="427">
        <f t="shared" si="55"/>
        <v>2434.6000000000058</v>
      </c>
    </row>
    <row r="1801" spans="1:9" ht="33.75" x14ac:dyDescent="0.2">
      <c r="A1801" s="163" t="s">
        <v>1338</v>
      </c>
      <c r="B1801" s="164">
        <v>10</v>
      </c>
      <c r="C1801" s="164">
        <v>4</v>
      </c>
      <c r="D1801" s="165">
        <v>710176090</v>
      </c>
      <c r="E1801" s="166"/>
      <c r="F1801" s="167">
        <v>128687</v>
      </c>
      <c r="G1801" s="167">
        <v>126252.4</v>
      </c>
      <c r="H1801" s="157">
        <f t="shared" si="54"/>
        <v>98.108122809607806</v>
      </c>
      <c r="I1801" s="427">
        <f t="shared" si="55"/>
        <v>2434.6000000000058</v>
      </c>
    </row>
    <row r="1802" spans="1:9" x14ac:dyDescent="0.2">
      <c r="A1802" s="163" t="s">
        <v>499</v>
      </c>
      <c r="B1802" s="164">
        <v>10</v>
      </c>
      <c r="C1802" s="164">
        <v>4</v>
      </c>
      <c r="D1802" s="165">
        <v>710176090</v>
      </c>
      <c r="E1802" s="166">
        <v>500</v>
      </c>
      <c r="F1802" s="167">
        <v>128687</v>
      </c>
      <c r="G1802" s="167">
        <v>126252.4</v>
      </c>
      <c r="H1802" s="157">
        <f t="shared" si="54"/>
        <v>98.108122809607806</v>
      </c>
      <c r="I1802" s="427">
        <f t="shared" si="55"/>
        <v>2434.6000000000058</v>
      </c>
    </row>
    <row r="1803" spans="1:9" ht="22.5" x14ac:dyDescent="0.2">
      <c r="A1803" s="163" t="s">
        <v>706</v>
      </c>
      <c r="B1803" s="164">
        <v>10</v>
      </c>
      <c r="C1803" s="164">
        <v>4</v>
      </c>
      <c r="D1803" s="165">
        <v>1600000000</v>
      </c>
      <c r="E1803" s="166"/>
      <c r="F1803" s="167">
        <v>176658</v>
      </c>
      <c r="G1803" s="167">
        <v>176658</v>
      </c>
      <c r="H1803" s="157">
        <f t="shared" si="54"/>
        <v>100</v>
      </c>
      <c r="I1803" s="427">
        <f t="shared" si="55"/>
        <v>0</v>
      </c>
    </row>
    <row r="1804" spans="1:9" x14ac:dyDescent="0.2">
      <c r="A1804" s="163" t="s">
        <v>1002</v>
      </c>
      <c r="B1804" s="164">
        <v>10</v>
      </c>
      <c r="C1804" s="164">
        <v>4</v>
      </c>
      <c r="D1804" s="165">
        <v>1630000000</v>
      </c>
      <c r="E1804" s="166"/>
      <c r="F1804" s="167">
        <v>176658</v>
      </c>
      <c r="G1804" s="167">
        <v>176658</v>
      </c>
      <c r="H1804" s="157">
        <f t="shared" si="54"/>
        <v>100</v>
      </c>
      <c r="I1804" s="427">
        <f t="shared" si="55"/>
        <v>0</v>
      </c>
    </row>
    <row r="1805" spans="1:9" x14ac:dyDescent="0.2">
      <c r="A1805" s="163" t="s">
        <v>1003</v>
      </c>
      <c r="B1805" s="164">
        <v>10</v>
      </c>
      <c r="C1805" s="164">
        <v>4</v>
      </c>
      <c r="D1805" s="165" t="s">
        <v>1004</v>
      </c>
      <c r="E1805" s="166"/>
      <c r="F1805" s="167">
        <v>176658</v>
      </c>
      <c r="G1805" s="167">
        <v>176658</v>
      </c>
      <c r="H1805" s="157">
        <f t="shared" si="54"/>
        <v>100</v>
      </c>
      <c r="I1805" s="427">
        <f t="shared" si="55"/>
        <v>0</v>
      </c>
    </row>
    <row r="1806" spans="1:9" x14ac:dyDescent="0.2">
      <c r="A1806" s="163" t="s">
        <v>499</v>
      </c>
      <c r="B1806" s="164">
        <v>10</v>
      </c>
      <c r="C1806" s="164">
        <v>4</v>
      </c>
      <c r="D1806" s="165" t="s">
        <v>1004</v>
      </c>
      <c r="E1806" s="166">
        <v>500</v>
      </c>
      <c r="F1806" s="167">
        <v>176658</v>
      </c>
      <c r="G1806" s="167">
        <v>176658</v>
      </c>
      <c r="H1806" s="157">
        <f t="shared" si="54"/>
        <v>100</v>
      </c>
      <c r="I1806" s="427">
        <f t="shared" si="55"/>
        <v>0</v>
      </c>
    </row>
    <row r="1807" spans="1:9" x14ac:dyDescent="0.2">
      <c r="A1807" s="163" t="s">
        <v>649</v>
      </c>
      <c r="B1807" s="164">
        <v>10</v>
      </c>
      <c r="C1807" s="164">
        <v>4</v>
      </c>
      <c r="D1807" s="165">
        <v>8500000000</v>
      </c>
      <c r="E1807" s="166"/>
      <c r="F1807" s="167">
        <v>1704</v>
      </c>
      <c r="G1807" s="167">
        <v>1703.9</v>
      </c>
      <c r="H1807" s="157">
        <f t="shared" ref="H1807:H1870" si="56">+G1807/F1807*100</f>
        <v>99.994131455399071</v>
      </c>
      <c r="I1807" s="427">
        <f t="shared" ref="I1807:I1870" si="57">F1807-G1807</f>
        <v>9.9999999999909051E-2</v>
      </c>
    </row>
    <row r="1808" spans="1:9" ht="45" x14ac:dyDescent="0.2">
      <c r="A1808" s="163" t="s">
        <v>1005</v>
      </c>
      <c r="B1808" s="164">
        <v>10</v>
      </c>
      <c r="C1808" s="164">
        <v>4</v>
      </c>
      <c r="D1808" s="165">
        <v>8500085010</v>
      </c>
      <c r="E1808" s="166"/>
      <c r="F1808" s="167">
        <v>1704</v>
      </c>
      <c r="G1808" s="167">
        <v>1703.9</v>
      </c>
      <c r="H1808" s="157">
        <f t="shared" si="56"/>
        <v>99.994131455399071</v>
      </c>
      <c r="I1808" s="427">
        <f t="shared" si="57"/>
        <v>9.9999999999909051E-2</v>
      </c>
    </row>
    <row r="1809" spans="1:9" x14ac:dyDescent="0.2">
      <c r="A1809" s="163" t="s">
        <v>501</v>
      </c>
      <c r="B1809" s="164">
        <v>10</v>
      </c>
      <c r="C1809" s="164">
        <v>4</v>
      </c>
      <c r="D1809" s="165">
        <v>8500085010</v>
      </c>
      <c r="E1809" s="166">
        <v>300</v>
      </c>
      <c r="F1809" s="167">
        <v>1704</v>
      </c>
      <c r="G1809" s="167">
        <v>1703.9</v>
      </c>
      <c r="H1809" s="157">
        <f t="shared" si="56"/>
        <v>99.994131455399071</v>
      </c>
      <c r="I1809" s="427">
        <f t="shared" si="57"/>
        <v>9.9999999999909051E-2</v>
      </c>
    </row>
    <row r="1810" spans="1:9" x14ac:dyDescent="0.2">
      <c r="A1810" s="163" t="s">
        <v>510</v>
      </c>
      <c r="B1810" s="164">
        <v>10</v>
      </c>
      <c r="C1810" s="164">
        <v>4</v>
      </c>
      <c r="D1810" s="165">
        <v>9700000000</v>
      </c>
      <c r="E1810" s="166"/>
      <c r="F1810" s="167">
        <v>100</v>
      </c>
      <c r="G1810" s="167">
        <v>100</v>
      </c>
      <c r="H1810" s="157">
        <f t="shared" si="56"/>
        <v>100</v>
      </c>
      <c r="I1810" s="427">
        <f t="shared" si="57"/>
        <v>0</v>
      </c>
    </row>
    <row r="1811" spans="1:9" x14ac:dyDescent="0.2">
      <c r="A1811" s="163" t="s">
        <v>511</v>
      </c>
      <c r="B1811" s="164">
        <v>10</v>
      </c>
      <c r="C1811" s="164">
        <v>4</v>
      </c>
      <c r="D1811" s="165">
        <v>9700004000</v>
      </c>
      <c r="E1811" s="166"/>
      <c r="F1811" s="167">
        <v>100</v>
      </c>
      <c r="G1811" s="167">
        <v>100</v>
      </c>
      <c r="H1811" s="157">
        <f t="shared" si="56"/>
        <v>100</v>
      </c>
      <c r="I1811" s="427">
        <f t="shared" si="57"/>
        <v>0</v>
      </c>
    </row>
    <row r="1812" spans="1:9" x14ac:dyDescent="0.2">
      <c r="A1812" s="163" t="s">
        <v>501</v>
      </c>
      <c r="B1812" s="164">
        <v>10</v>
      </c>
      <c r="C1812" s="164">
        <v>4</v>
      </c>
      <c r="D1812" s="165">
        <v>9700004000</v>
      </c>
      <c r="E1812" s="166">
        <v>300</v>
      </c>
      <c r="F1812" s="167">
        <v>100</v>
      </c>
      <c r="G1812" s="167">
        <v>100</v>
      </c>
      <c r="H1812" s="157">
        <f t="shared" si="56"/>
        <v>100</v>
      </c>
      <c r="I1812" s="427">
        <f t="shared" si="57"/>
        <v>0</v>
      </c>
    </row>
    <row r="1813" spans="1:9" x14ac:dyDescent="0.2">
      <c r="A1813" s="158" t="s">
        <v>1006</v>
      </c>
      <c r="B1813" s="159">
        <v>10</v>
      </c>
      <c r="C1813" s="159">
        <v>6</v>
      </c>
      <c r="D1813" s="160"/>
      <c r="E1813" s="161"/>
      <c r="F1813" s="162">
        <v>771765.5</v>
      </c>
      <c r="G1813" s="162">
        <v>764354.5</v>
      </c>
      <c r="H1813" s="151">
        <f t="shared" si="56"/>
        <v>99.039734219785672</v>
      </c>
      <c r="I1813" s="427">
        <f t="shared" si="57"/>
        <v>7411</v>
      </c>
    </row>
    <row r="1814" spans="1:9" ht="22.5" x14ac:dyDescent="0.2">
      <c r="A1814" s="163" t="s">
        <v>773</v>
      </c>
      <c r="B1814" s="164">
        <v>10</v>
      </c>
      <c r="C1814" s="164">
        <v>6</v>
      </c>
      <c r="D1814" s="165">
        <v>100000000</v>
      </c>
      <c r="E1814" s="166"/>
      <c r="F1814" s="167">
        <v>634531.6</v>
      </c>
      <c r="G1814" s="167">
        <v>634434.9</v>
      </c>
      <c r="H1814" s="157">
        <f t="shared" si="56"/>
        <v>99.984760412247411</v>
      </c>
      <c r="I1814" s="427">
        <f t="shared" si="57"/>
        <v>96.699999999953434</v>
      </c>
    </row>
    <row r="1815" spans="1:9" ht="22.5" x14ac:dyDescent="0.2">
      <c r="A1815" s="163" t="s">
        <v>963</v>
      </c>
      <c r="B1815" s="164">
        <v>10</v>
      </c>
      <c r="C1815" s="164">
        <v>6</v>
      </c>
      <c r="D1815" s="165">
        <v>110000000</v>
      </c>
      <c r="E1815" s="166"/>
      <c r="F1815" s="167">
        <v>36245</v>
      </c>
      <c r="G1815" s="167">
        <v>36148.300000000003</v>
      </c>
      <c r="H1815" s="157">
        <f t="shared" si="56"/>
        <v>99.733204579942068</v>
      </c>
      <c r="I1815" s="427">
        <f t="shared" si="57"/>
        <v>96.69999999999709</v>
      </c>
    </row>
    <row r="1816" spans="1:9" x14ac:dyDescent="0.2">
      <c r="A1816" s="163" t="s">
        <v>964</v>
      </c>
      <c r="B1816" s="164">
        <v>10</v>
      </c>
      <c r="C1816" s="164">
        <v>6</v>
      </c>
      <c r="D1816" s="165">
        <v>110100000</v>
      </c>
      <c r="E1816" s="166"/>
      <c r="F1816" s="167">
        <v>36245</v>
      </c>
      <c r="G1816" s="167">
        <v>36148.300000000003</v>
      </c>
      <c r="H1816" s="157">
        <f t="shared" si="56"/>
        <v>99.733204579942068</v>
      </c>
      <c r="I1816" s="427">
        <f t="shared" si="57"/>
        <v>96.69999999999709</v>
      </c>
    </row>
    <row r="1817" spans="1:9" ht="67.5" x14ac:dyDescent="0.2">
      <c r="A1817" s="163" t="s">
        <v>1339</v>
      </c>
      <c r="B1817" s="164">
        <v>10</v>
      </c>
      <c r="C1817" s="164">
        <v>6</v>
      </c>
      <c r="D1817" s="165">
        <v>110176040</v>
      </c>
      <c r="E1817" s="166"/>
      <c r="F1817" s="167">
        <v>36245</v>
      </c>
      <c r="G1817" s="167">
        <v>36148.300000000003</v>
      </c>
      <c r="H1817" s="157">
        <f t="shared" si="56"/>
        <v>99.733204579942068</v>
      </c>
      <c r="I1817" s="427">
        <f t="shared" si="57"/>
        <v>96.69999999999709</v>
      </c>
    </row>
    <row r="1818" spans="1:9" x14ac:dyDescent="0.2">
      <c r="A1818" s="163" t="s">
        <v>499</v>
      </c>
      <c r="B1818" s="164">
        <v>10</v>
      </c>
      <c r="C1818" s="164">
        <v>6</v>
      </c>
      <c r="D1818" s="165">
        <v>110176040</v>
      </c>
      <c r="E1818" s="166">
        <v>500</v>
      </c>
      <c r="F1818" s="167">
        <v>36245</v>
      </c>
      <c r="G1818" s="167">
        <v>36148.300000000003</v>
      </c>
      <c r="H1818" s="157">
        <f t="shared" si="56"/>
        <v>99.733204579942068</v>
      </c>
      <c r="I1818" s="427">
        <f t="shared" si="57"/>
        <v>96.69999999999709</v>
      </c>
    </row>
    <row r="1819" spans="1:9" ht="22.5" x14ac:dyDescent="0.2">
      <c r="A1819" s="163" t="s">
        <v>958</v>
      </c>
      <c r="B1819" s="164">
        <v>10</v>
      </c>
      <c r="C1819" s="164">
        <v>6</v>
      </c>
      <c r="D1819" s="165">
        <v>120000000</v>
      </c>
      <c r="E1819" s="166"/>
      <c r="F1819" s="167">
        <v>598286.6</v>
      </c>
      <c r="G1819" s="167">
        <v>598286.6</v>
      </c>
      <c r="H1819" s="157">
        <f t="shared" si="56"/>
        <v>100</v>
      </c>
      <c r="I1819" s="427">
        <f t="shared" si="57"/>
        <v>0</v>
      </c>
    </row>
    <row r="1820" spans="1:9" ht="22.5" x14ac:dyDescent="0.2">
      <c r="A1820" s="163" t="s">
        <v>1332</v>
      </c>
      <c r="B1820" s="164">
        <v>10</v>
      </c>
      <c r="C1820" s="164">
        <v>6</v>
      </c>
      <c r="D1820" s="165">
        <v>120500000</v>
      </c>
      <c r="E1820" s="166"/>
      <c r="F1820" s="167">
        <v>13808.1</v>
      </c>
      <c r="G1820" s="167">
        <v>13808.1</v>
      </c>
      <c r="H1820" s="157">
        <f t="shared" si="56"/>
        <v>100</v>
      </c>
      <c r="I1820" s="427">
        <f t="shared" si="57"/>
        <v>0</v>
      </c>
    </row>
    <row r="1821" spans="1:9" x14ac:dyDescent="0.2">
      <c r="A1821" s="163" t="s">
        <v>1254</v>
      </c>
      <c r="B1821" s="164">
        <v>10</v>
      </c>
      <c r="C1821" s="164">
        <v>6</v>
      </c>
      <c r="D1821" s="165">
        <v>120500330</v>
      </c>
      <c r="E1821" s="166"/>
      <c r="F1821" s="167">
        <v>13808.1</v>
      </c>
      <c r="G1821" s="167">
        <v>13808.1</v>
      </c>
      <c r="H1821" s="157">
        <f t="shared" si="56"/>
        <v>100</v>
      </c>
      <c r="I1821" s="427">
        <f t="shared" si="57"/>
        <v>0</v>
      </c>
    </row>
    <row r="1822" spans="1:9" x14ac:dyDescent="0.2">
      <c r="A1822" s="163" t="s">
        <v>490</v>
      </c>
      <c r="B1822" s="164">
        <v>10</v>
      </c>
      <c r="C1822" s="164">
        <v>6</v>
      </c>
      <c r="D1822" s="165">
        <v>120500330</v>
      </c>
      <c r="E1822" s="166">
        <v>200</v>
      </c>
      <c r="F1822" s="167">
        <v>13808.1</v>
      </c>
      <c r="G1822" s="167">
        <v>13808.1</v>
      </c>
      <c r="H1822" s="157">
        <f t="shared" si="56"/>
        <v>100</v>
      </c>
      <c r="I1822" s="427">
        <f t="shared" si="57"/>
        <v>0</v>
      </c>
    </row>
    <row r="1823" spans="1:9" ht="22.5" x14ac:dyDescent="0.2">
      <c r="A1823" s="163" t="s">
        <v>1340</v>
      </c>
      <c r="B1823" s="164">
        <v>10</v>
      </c>
      <c r="C1823" s="164">
        <v>6</v>
      </c>
      <c r="D1823" s="165" t="s">
        <v>1007</v>
      </c>
      <c r="E1823" s="166"/>
      <c r="F1823" s="167">
        <v>584478.5</v>
      </c>
      <c r="G1823" s="167">
        <v>584478.5</v>
      </c>
      <c r="H1823" s="157">
        <f t="shared" si="56"/>
        <v>100</v>
      </c>
      <c r="I1823" s="427">
        <f t="shared" si="57"/>
        <v>0</v>
      </c>
    </row>
    <row r="1824" spans="1:9" ht="22.5" x14ac:dyDescent="0.2">
      <c r="A1824" s="163" t="s">
        <v>1008</v>
      </c>
      <c r="B1824" s="164">
        <v>10</v>
      </c>
      <c r="C1824" s="164">
        <v>6</v>
      </c>
      <c r="D1824" s="165" t="s">
        <v>1009</v>
      </c>
      <c r="E1824" s="166"/>
      <c r="F1824" s="167">
        <v>584478.5</v>
      </c>
      <c r="G1824" s="167">
        <v>584478.5</v>
      </c>
      <c r="H1824" s="157">
        <f t="shared" si="56"/>
        <v>100</v>
      </c>
      <c r="I1824" s="427">
        <f t="shared" si="57"/>
        <v>0</v>
      </c>
    </row>
    <row r="1825" spans="1:9" x14ac:dyDescent="0.2">
      <c r="A1825" s="163" t="s">
        <v>490</v>
      </c>
      <c r="B1825" s="164">
        <v>10</v>
      </c>
      <c r="C1825" s="164">
        <v>6</v>
      </c>
      <c r="D1825" s="165" t="s">
        <v>1009</v>
      </c>
      <c r="E1825" s="166">
        <v>200</v>
      </c>
      <c r="F1825" s="167">
        <v>45639.7</v>
      </c>
      <c r="G1825" s="167">
        <v>45639.7</v>
      </c>
      <c r="H1825" s="157">
        <f t="shared" si="56"/>
        <v>100</v>
      </c>
      <c r="I1825" s="427">
        <f t="shared" si="57"/>
        <v>0</v>
      </c>
    </row>
    <row r="1826" spans="1:9" x14ac:dyDescent="0.2">
      <c r="A1826" s="163" t="s">
        <v>651</v>
      </c>
      <c r="B1826" s="164">
        <v>10</v>
      </c>
      <c r="C1826" s="164">
        <v>6</v>
      </c>
      <c r="D1826" s="165" t="s">
        <v>1009</v>
      </c>
      <c r="E1826" s="166">
        <v>400</v>
      </c>
      <c r="F1826" s="167">
        <v>538838.80000000005</v>
      </c>
      <c r="G1826" s="167">
        <v>538838.80000000005</v>
      </c>
      <c r="H1826" s="157">
        <f t="shared" si="56"/>
        <v>100</v>
      </c>
      <c r="I1826" s="427">
        <f t="shared" si="57"/>
        <v>0</v>
      </c>
    </row>
    <row r="1827" spans="1:9" ht="22.5" x14ac:dyDescent="0.2">
      <c r="A1827" s="163" t="s">
        <v>1495</v>
      </c>
      <c r="B1827" s="164">
        <v>10</v>
      </c>
      <c r="C1827" s="164">
        <v>6</v>
      </c>
      <c r="D1827" s="165">
        <v>1400000000</v>
      </c>
      <c r="E1827" s="166"/>
      <c r="F1827" s="167">
        <v>500</v>
      </c>
      <c r="G1827" s="167">
        <v>500</v>
      </c>
      <c r="H1827" s="157">
        <f t="shared" si="56"/>
        <v>100</v>
      </c>
      <c r="I1827" s="427">
        <f t="shared" si="57"/>
        <v>0</v>
      </c>
    </row>
    <row r="1828" spans="1:9" ht="33.75" x14ac:dyDescent="0.2">
      <c r="A1828" s="163" t="s">
        <v>951</v>
      </c>
      <c r="B1828" s="164">
        <v>10</v>
      </c>
      <c r="C1828" s="164">
        <v>6</v>
      </c>
      <c r="D1828" s="165">
        <v>1440000000</v>
      </c>
      <c r="E1828" s="166"/>
      <c r="F1828" s="167">
        <v>500</v>
      </c>
      <c r="G1828" s="167">
        <v>500</v>
      </c>
      <c r="H1828" s="157">
        <f t="shared" si="56"/>
        <v>100</v>
      </c>
      <c r="I1828" s="427">
        <f t="shared" si="57"/>
        <v>0</v>
      </c>
    </row>
    <row r="1829" spans="1:9" ht="22.5" x14ac:dyDescent="0.2">
      <c r="A1829" s="163" t="s">
        <v>952</v>
      </c>
      <c r="B1829" s="164">
        <v>10</v>
      </c>
      <c r="C1829" s="164">
        <v>6</v>
      </c>
      <c r="D1829" s="165">
        <v>1440006000</v>
      </c>
      <c r="E1829" s="166"/>
      <c r="F1829" s="167">
        <v>500</v>
      </c>
      <c r="G1829" s="167">
        <v>500</v>
      </c>
      <c r="H1829" s="157">
        <f t="shared" si="56"/>
        <v>100</v>
      </c>
      <c r="I1829" s="427">
        <f t="shared" si="57"/>
        <v>0</v>
      </c>
    </row>
    <row r="1830" spans="1:9" ht="22.5" x14ac:dyDescent="0.2">
      <c r="A1830" s="163" t="s">
        <v>507</v>
      </c>
      <c r="B1830" s="164">
        <v>10</v>
      </c>
      <c r="C1830" s="164">
        <v>6</v>
      </c>
      <c r="D1830" s="165">
        <v>1440006000</v>
      </c>
      <c r="E1830" s="166">
        <v>600</v>
      </c>
      <c r="F1830" s="167">
        <v>500</v>
      </c>
      <c r="G1830" s="167">
        <v>500</v>
      </c>
      <c r="H1830" s="157">
        <f t="shared" si="56"/>
        <v>100</v>
      </c>
      <c r="I1830" s="427">
        <f t="shared" si="57"/>
        <v>0</v>
      </c>
    </row>
    <row r="1831" spans="1:9" x14ac:dyDescent="0.2">
      <c r="A1831" s="163" t="s">
        <v>955</v>
      </c>
      <c r="B1831" s="164">
        <v>10</v>
      </c>
      <c r="C1831" s="164">
        <v>6</v>
      </c>
      <c r="D1831" s="165">
        <v>8600000000</v>
      </c>
      <c r="E1831" s="166"/>
      <c r="F1831" s="167">
        <v>91524.800000000003</v>
      </c>
      <c r="G1831" s="167">
        <v>84441.4</v>
      </c>
      <c r="H1831" s="157">
        <f t="shared" si="56"/>
        <v>92.260676887575826</v>
      </c>
      <c r="I1831" s="427">
        <f t="shared" si="57"/>
        <v>7083.4000000000087</v>
      </c>
    </row>
    <row r="1832" spans="1:9" x14ac:dyDescent="0.2">
      <c r="A1832" s="163" t="s">
        <v>1010</v>
      </c>
      <c r="B1832" s="164">
        <v>10</v>
      </c>
      <c r="C1832" s="164">
        <v>6</v>
      </c>
      <c r="D1832" s="165">
        <v>8600002150</v>
      </c>
      <c r="E1832" s="166"/>
      <c r="F1832" s="167">
        <v>7437.6</v>
      </c>
      <c r="G1832" s="167">
        <v>2305.5</v>
      </c>
      <c r="H1832" s="157">
        <f t="shared" si="56"/>
        <v>30.997902549209421</v>
      </c>
      <c r="I1832" s="427">
        <f t="shared" si="57"/>
        <v>5132.1000000000004</v>
      </c>
    </row>
    <row r="1833" spans="1:9" x14ac:dyDescent="0.2">
      <c r="A1833" s="163" t="s">
        <v>490</v>
      </c>
      <c r="B1833" s="164">
        <v>10</v>
      </c>
      <c r="C1833" s="164">
        <v>6</v>
      </c>
      <c r="D1833" s="165">
        <v>8600002150</v>
      </c>
      <c r="E1833" s="166">
        <v>200</v>
      </c>
      <c r="F1833" s="167">
        <v>7437.6</v>
      </c>
      <c r="G1833" s="167">
        <v>2305.5</v>
      </c>
      <c r="H1833" s="157">
        <f t="shared" si="56"/>
        <v>30.997902549209421</v>
      </c>
      <c r="I1833" s="427">
        <f t="shared" si="57"/>
        <v>5132.1000000000004</v>
      </c>
    </row>
    <row r="1834" spans="1:9" x14ac:dyDescent="0.2">
      <c r="A1834" s="163" t="s">
        <v>1695</v>
      </c>
      <c r="B1834" s="164">
        <v>10</v>
      </c>
      <c r="C1834" s="164">
        <v>6</v>
      </c>
      <c r="D1834" s="165">
        <v>8600040550</v>
      </c>
      <c r="E1834" s="166"/>
      <c r="F1834" s="167">
        <v>46226.5</v>
      </c>
      <c r="G1834" s="167">
        <v>45536.7</v>
      </c>
      <c r="H1834" s="157">
        <f t="shared" si="56"/>
        <v>98.507782332644695</v>
      </c>
      <c r="I1834" s="427">
        <f t="shared" si="57"/>
        <v>689.80000000000291</v>
      </c>
    </row>
    <row r="1835" spans="1:9" ht="33.75" x14ac:dyDescent="0.2">
      <c r="A1835" s="163" t="s">
        <v>486</v>
      </c>
      <c r="B1835" s="164">
        <v>10</v>
      </c>
      <c r="C1835" s="164">
        <v>6</v>
      </c>
      <c r="D1835" s="165">
        <v>8600040550</v>
      </c>
      <c r="E1835" s="166">
        <v>100</v>
      </c>
      <c r="F1835" s="167">
        <v>42414.3</v>
      </c>
      <c r="G1835" s="167">
        <v>42362.3</v>
      </c>
      <c r="H1835" s="157">
        <f t="shared" si="56"/>
        <v>99.877399839205168</v>
      </c>
      <c r="I1835" s="427">
        <f t="shared" si="57"/>
        <v>52</v>
      </c>
    </row>
    <row r="1836" spans="1:9" x14ac:dyDescent="0.2">
      <c r="A1836" s="163" t="s">
        <v>490</v>
      </c>
      <c r="B1836" s="164">
        <v>10</v>
      </c>
      <c r="C1836" s="164">
        <v>6</v>
      </c>
      <c r="D1836" s="165">
        <v>8600040550</v>
      </c>
      <c r="E1836" s="166">
        <v>200</v>
      </c>
      <c r="F1836" s="167">
        <v>3762.4</v>
      </c>
      <c r="G1836" s="167">
        <v>3171.1</v>
      </c>
      <c r="H1836" s="157">
        <f t="shared" si="56"/>
        <v>84.283967680204114</v>
      </c>
      <c r="I1836" s="427">
        <f t="shared" si="57"/>
        <v>591.30000000000018</v>
      </c>
    </row>
    <row r="1837" spans="1:9" x14ac:dyDescent="0.2">
      <c r="A1837" s="163" t="s">
        <v>494</v>
      </c>
      <c r="B1837" s="164">
        <v>10</v>
      </c>
      <c r="C1837" s="164">
        <v>6</v>
      </c>
      <c r="D1837" s="165">
        <v>8600040550</v>
      </c>
      <c r="E1837" s="166">
        <v>800</v>
      </c>
      <c r="F1837" s="167">
        <v>49.8</v>
      </c>
      <c r="G1837" s="167">
        <v>3.3</v>
      </c>
      <c r="H1837" s="157">
        <f t="shared" si="56"/>
        <v>6.6265060240963862</v>
      </c>
      <c r="I1837" s="427">
        <f t="shared" si="57"/>
        <v>46.5</v>
      </c>
    </row>
    <row r="1838" spans="1:9" ht="22.5" x14ac:dyDescent="0.2">
      <c r="A1838" s="163" t="s">
        <v>1011</v>
      </c>
      <c r="B1838" s="164">
        <v>10</v>
      </c>
      <c r="C1838" s="164">
        <v>6</v>
      </c>
      <c r="D1838" s="165">
        <v>8600040594</v>
      </c>
      <c r="E1838" s="166"/>
      <c r="F1838" s="167">
        <v>37252.9</v>
      </c>
      <c r="G1838" s="167">
        <v>35991.4</v>
      </c>
      <c r="H1838" s="157">
        <f t="shared" si="56"/>
        <v>96.613686451256143</v>
      </c>
      <c r="I1838" s="427">
        <f t="shared" si="57"/>
        <v>1261.5</v>
      </c>
    </row>
    <row r="1839" spans="1:9" ht="22.5" x14ac:dyDescent="0.2">
      <c r="A1839" s="163" t="s">
        <v>507</v>
      </c>
      <c r="B1839" s="164">
        <v>10</v>
      </c>
      <c r="C1839" s="164">
        <v>6</v>
      </c>
      <c r="D1839" s="165">
        <v>8600040594</v>
      </c>
      <c r="E1839" s="166">
        <v>600</v>
      </c>
      <c r="F1839" s="167">
        <v>37252.9</v>
      </c>
      <c r="G1839" s="167">
        <v>35991.4</v>
      </c>
      <c r="H1839" s="157">
        <f t="shared" si="56"/>
        <v>96.613686451256143</v>
      </c>
      <c r="I1839" s="427">
        <f t="shared" si="57"/>
        <v>1261.5</v>
      </c>
    </row>
    <row r="1840" spans="1:9" ht="22.5" x14ac:dyDescent="0.2">
      <c r="A1840" s="163" t="s">
        <v>1152</v>
      </c>
      <c r="B1840" s="164">
        <v>10</v>
      </c>
      <c r="C1840" s="164">
        <v>6</v>
      </c>
      <c r="D1840" s="165">
        <v>8600055490</v>
      </c>
      <c r="E1840" s="166"/>
      <c r="F1840" s="167">
        <v>60</v>
      </c>
      <c r="G1840" s="167">
        <v>60</v>
      </c>
      <c r="H1840" s="157">
        <f t="shared" si="56"/>
        <v>100</v>
      </c>
      <c r="I1840" s="427">
        <f t="shared" si="57"/>
        <v>0</v>
      </c>
    </row>
    <row r="1841" spans="1:9" ht="33.75" x14ac:dyDescent="0.2">
      <c r="A1841" s="163" t="s">
        <v>486</v>
      </c>
      <c r="B1841" s="164">
        <v>10</v>
      </c>
      <c r="C1841" s="164">
        <v>6</v>
      </c>
      <c r="D1841" s="165">
        <v>8600055490</v>
      </c>
      <c r="E1841" s="166">
        <v>100</v>
      </c>
      <c r="F1841" s="167">
        <v>30</v>
      </c>
      <c r="G1841" s="167">
        <v>30</v>
      </c>
      <c r="H1841" s="157">
        <f t="shared" si="56"/>
        <v>100</v>
      </c>
      <c r="I1841" s="427">
        <f t="shared" si="57"/>
        <v>0</v>
      </c>
    </row>
    <row r="1842" spans="1:9" ht="22.5" x14ac:dyDescent="0.2">
      <c r="A1842" s="163" t="s">
        <v>507</v>
      </c>
      <c r="B1842" s="164">
        <v>10</v>
      </c>
      <c r="C1842" s="164">
        <v>6</v>
      </c>
      <c r="D1842" s="165">
        <v>8600055490</v>
      </c>
      <c r="E1842" s="166">
        <v>600</v>
      </c>
      <c r="F1842" s="167">
        <v>30</v>
      </c>
      <c r="G1842" s="167">
        <v>30</v>
      </c>
      <c r="H1842" s="157">
        <f t="shared" si="56"/>
        <v>100</v>
      </c>
      <c r="I1842" s="427">
        <f t="shared" si="57"/>
        <v>0</v>
      </c>
    </row>
    <row r="1843" spans="1:9" ht="22.5" x14ac:dyDescent="0.2">
      <c r="A1843" s="163" t="s">
        <v>1696</v>
      </c>
      <c r="B1843" s="164">
        <v>10</v>
      </c>
      <c r="C1843" s="164">
        <v>6</v>
      </c>
      <c r="D1843" s="165" t="s">
        <v>1012</v>
      </c>
      <c r="E1843" s="166"/>
      <c r="F1843" s="167">
        <v>547.79999999999995</v>
      </c>
      <c r="G1843" s="167">
        <v>547.79999999999995</v>
      </c>
      <c r="H1843" s="157">
        <f t="shared" si="56"/>
        <v>100</v>
      </c>
      <c r="I1843" s="427">
        <f t="shared" si="57"/>
        <v>0</v>
      </c>
    </row>
    <row r="1844" spans="1:9" x14ac:dyDescent="0.2">
      <c r="A1844" s="163" t="s">
        <v>499</v>
      </c>
      <c r="B1844" s="164">
        <v>10</v>
      </c>
      <c r="C1844" s="164">
        <v>6</v>
      </c>
      <c r="D1844" s="165" t="s">
        <v>1012</v>
      </c>
      <c r="E1844" s="166">
        <v>500</v>
      </c>
      <c r="F1844" s="167">
        <v>547.79999999999995</v>
      </c>
      <c r="G1844" s="167">
        <v>547.79999999999995</v>
      </c>
      <c r="H1844" s="157">
        <f t="shared" si="56"/>
        <v>100</v>
      </c>
      <c r="I1844" s="427">
        <f t="shared" si="57"/>
        <v>0</v>
      </c>
    </row>
    <row r="1845" spans="1:9" x14ac:dyDescent="0.2">
      <c r="A1845" s="163" t="s">
        <v>487</v>
      </c>
      <c r="B1845" s="164">
        <v>10</v>
      </c>
      <c r="C1845" s="164">
        <v>6</v>
      </c>
      <c r="D1845" s="165">
        <v>8900000000</v>
      </c>
      <c r="E1845" s="166"/>
      <c r="F1845" s="167">
        <v>45209.1</v>
      </c>
      <c r="G1845" s="167">
        <v>44978.2</v>
      </c>
      <c r="H1845" s="157">
        <f t="shared" si="56"/>
        <v>99.489262117582527</v>
      </c>
      <c r="I1845" s="427">
        <f t="shared" si="57"/>
        <v>230.90000000000146</v>
      </c>
    </row>
    <row r="1846" spans="1:9" x14ac:dyDescent="0.2">
      <c r="A1846" s="163" t="s">
        <v>487</v>
      </c>
      <c r="B1846" s="164">
        <v>10</v>
      </c>
      <c r="C1846" s="164">
        <v>6</v>
      </c>
      <c r="D1846" s="165">
        <v>8900000110</v>
      </c>
      <c r="E1846" s="166"/>
      <c r="F1846" s="167">
        <v>32592.400000000001</v>
      </c>
      <c r="G1846" s="167">
        <v>32592.400000000001</v>
      </c>
      <c r="H1846" s="157">
        <f t="shared" si="56"/>
        <v>100</v>
      </c>
      <c r="I1846" s="427">
        <f t="shared" si="57"/>
        <v>0</v>
      </c>
    </row>
    <row r="1847" spans="1:9" ht="33.75" x14ac:dyDescent="0.2">
      <c r="A1847" s="163" t="s">
        <v>486</v>
      </c>
      <c r="B1847" s="164">
        <v>10</v>
      </c>
      <c r="C1847" s="164">
        <v>6</v>
      </c>
      <c r="D1847" s="165">
        <v>8900000110</v>
      </c>
      <c r="E1847" s="166">
        <v>100</v>
      </c>
      <c r="F1847" s="167">
        <v>32592.400000000001</v>
      </c>
      <c r="G1847" s="167">
        <v>32592.400000000001</v>
      </c>
      <c r="H1847" s="157">
        <f t="shared" si="56"/>
        <v>100</v>
      </c>
      <c r="I1847" s="427">
        <f t="shared" si="57"/>
        <v>0</v>
      </c>
    </row>
    <row r="1848" spans="1:9" x14ac:dyDescent="0.2">
      <c r="A1848" s="163" t="s">
        <v>487</v>
      </c>
      <c r="B1848" s="164">
        <v>10</v>
      </c>
      <c r="C1848" s="164">
        <v>6</v>
      </c>
      <c r="D1848" s="165">
        <v>8900000190</v>
      </c>
      <c r="E1848" s="166"/>
      <c r="F1848" s="167">
        <v>10793</v>
      </c>
      <c r="G1848" s="167">
        <v>10562.1</v>
      </c>
      <c r="H1848" s="157">
        <f t="shared" si="56"/>
        <v>97.860650421569545</v>
      </c>
      <c r="I1848" s="427">
        <f t="shared" si="57"/>
        <v>230.89999999999964</v>
      </c>
    </row>
    <row r="1849" spans="1:9" ht="33.75" x14ac:dyDescent="0.2">
      <c r="A1849" s="163" t="s">
        <v>486</v>
      </c>
      <c r="B1849" s="164">
        <v>10</v>
      </c>
      <c r="C1849" s="164">
        <v>6</v>
      </c>
      <c r="D1849" s="165">
        <v>8900000190</v>
      </c>
      <c r="E1849" s="166">
        <v>100</v>
      </c>
      <c r="F1849" s="167">
        <v>1346.8</v>
      </c>
      <c r="G1849" s="167">
        <v>1303.9000000000001</v>
      </c>
      <c r="H1849" s="157">
        <f t="shared" si="56"/>
        <v>96.814671814671826</v>
      </c>
      <c r="I1849" s="427">
        <f t="shared" si="57"/>
        <v>42.899999999999864</v>
      </c>
    </row>
    <row r="1850" spans="1:9" x14ac:dyDescent="0.2">
      <c r="A1850" s="163" t="s">
        <v>490</v>
      </c>
      <c r="B1850" s="164">
        <v>10</v>
      </c>
      <c r="C1850" s="164">
        <v>6</v>
      </c>
      <c r="D1850" s="165">
        <v>8900000190</v>
      </c>
      <c r="E1850" s="166">
        <v>200</v>
      </c>
      <c r="F1850" s="167">
        <v>1394.4</v>
      </c>
      <c r="G1850" s="167">
        <v>1245.4000000000001</v>
      </c>
      <c r="H1850" s="157">
        <f t="shared" si="56"/>
        <v>89.314400458978767</v>
      </c>
      <c r="I1850" s="427">
        <f t="shared" si="57"/>
        <v>149</v>
      </c>
    </row>
    <row r="1851" spans="1:9" x14ac:dyDescent="0.2">
      <c r="A1851" s="163" t="s">
        <v>651</v>
      </c>
      <c r="B1851" s="164">
        <v>10</v>
      </c>
      <c r="C1851" s="164">
        <v>6</v>
      </c>
      <c r="D1851" s="165">
        <v>8900000190</v>
      </c>
      <c r="E1851" s="166">
        <v>400</v>
      </c>
      <c r="F1851" s="167">
        <v>8000</v>
      </c>
      <c r="G1851" s="167">
        <v>8000</v>
      </c>
      <c r="H1851" s="157">
        <f t="shared" si="56"/>
        <v>100</v>
      </c>
      <c r="I1851" s="427">
        <f t="shared" si="57"/>
        <v>0</v>
      </c>
    </row>
    <row r="1852" spans="1:9" x14ac:dyDescent="0.2">
      <c r="A1852" s="163" t="s">
        <v>494</v>
      </c>
      <c r="B1852" s="164">
        <v>10</v>
      </c>
      <c r="C1852" s="164">
        <v>6</v>
      </c>
      <c r="D1852" s="165">
        <v>8900000190</v>
      </c>
      <c r="E1852" s="166">
        <v>800</v>
      </c>
      <c r="F1852" s="167">
        <v>51.8</v>
      </c>
      <c r="G1852" s="167">
        <v>12.8</v>
      </c>
      <c r="H1852" s="157">
        <f t="shared" si="56"/>
        <v>24.710424710424714</v>
      </c>
      <c r="I1852" s="427">
        <f t="shared" si="57"/>
        <v>39</v>
      </c>
    </row>
    <row r="1853" spans="1:9" ht="22.5" x14ac:dyDescent="0.2">
      <c r="A1853" s="163" t="s">
        <v>1451</v>
      </c>
      <c r="B1853" s="164">
        <v>10</v>
      </c>
      <c r="C1853" s="164">
        <v>6</v>
      </c>
      <c r="D1853" s="165">
        <v>8900000870</v>
      </c>
      <c r="E1853" s="166"/>
      <c r="F1853" s="167">
        <v>387.7</v>
      </c>
      <c r="G1853" s="167">
        <v>387.7</v>
      </c>
      <c r="H1853" s="157">
        <f t="shared" si="56"/>
        <v>100</v>
      </c>
      <c r="I1853" s="427">
        <f t="shared" si="57"/>
        <v>0</v>
      </c>
    </row>
    <row r="1854" spans="1:9" ht="33.75" x14ac:dyDescent="0.2">
      <c r="A1854" s="163" t="s">
        <v>486</v>
      </c>
      <c r="B1854" s="164">
        <v>10</v>
      </c>
      <c r="C1854" s="164">
        <v>6</v>
      </c>
      <c r="D1854" s="165">
        <v>8900000870</v>
      </c>
      <c r="E1854" s="166">
        <v>100</v>
      </c>
      <c r="F1854" s="167">
        <v>387.7</v>
      </c>
      <c r="G1854" s="167">
        <v>387.7</v>
      </c>
      <c r="H1854" s="157">
        <f t="shared" si="56"/>
        <v>100</v>
      </c>
      <c r="I1854" s="427">
        <f t="shared" si="57"/>
        <v>0</v>
      </c>
    </row>
    <row r="1855" spans="1:9" ht="22.5" x14ac:dyDescent="0.2">
      <c r="A1855" s="163" t="s">
        <v>1152</v>
      </c>
      <c r="B1855" s="164">
        <v>10</v>
      </c>
      <c r="C1855" s="164">
        <v>6</v>
      </c>
      <c r="D1855" s="165">
        <v>8900055490</v>
      </c>
      <c r="E1855" s="166"/>
      <c r="F1855" s="167">
        <v>1436</v>
      </c>
      <c r="G1855" s="167">
        <v>1436</v>
      </c>
      <c r="H1855" s="157">
        <f t="shared" si="56"/>
        <v>100</v>
      </c>
      <c r="I1855" s="427">
        <f t="shared" si="57"/>
        <v>0</v>
      </c>
    </row>
    <row r="1856" spans="1:9" ht="33.75" x14ac:dyDescent="0.2">
      <c r="A1856" s="163" t="s">
        <v>486</v>
      </c>
      <c r="B1856" s="164">
        <v>10</v>
      </c>
      <c r="C1856" s="164">
        <v>6</v>
      </c>
      <c r="D1856" s="165">
        <v>8900055490</v>
      </c>
      <c r="E1856" s="166">
        <v>100</v>
      </c>
      <c r="F1856" s="167">
        <v>1436</v>
      </c>
      <c r="G1856" s="167">
        <v>1436</v>
      </c>
      <c r="H1856" s="157">
        <f t="shared" si="56"/>
        <v>100</v>
      </c>
      <c r="I1856" s="427">
        <f t="shared" si="57"/>
        <v>0</v>
      </c>
    </row>
    <row r="1857" spans="1:9" x14ac:dyDescent="0.2">
      <c r="A1857" s="158" t="s">
        <v>1013</v>
      </c>
      <c r="B1857" s="159">
        <v>11</v>
      </c>
      <c r="C1857" s="159"/>
      <c r="D1857" s="160"/>
      <c r="E1857" s="161"/>
      <c r="F1857" s="162">
        <v>1102629.5</v>
      </c>
      <c r="G1857" s="162">
        <v>1086038.8999999999</v>
      </c>
      <c r="H1857" s="151">
        <f t="shared" si="56"/>
        <v>98.495360408913413</v>
      </c>
      <c r="I1857" s="427">
        <f t="shared" si="57"/>
        <v>16590.600000000093</v>
      </c>
    </row>
    <row r="1858" spans="1:9" x14ac:dyDescent="0.2">
      <c r="A1858" s="158" t="s">
        <v>1014</v>
      </c>
      <c r="B1858" s="159">
        <v>11</v>
      </c>
      <c r="C1858" s="159">
        <v>1</v>
      </c>
      <c r="D1858" s="160"/>
      <c r="E1858" s="161"/>
      <c r="F1858" s="162">
        <v>50420.1</v>
      </c>
      <c r="G1858" s="162">
        <v>47906</v>
      </c>
      <c r="H1858" s="151">
        <f t="shared" si="56"/>
        <v>95.013694935154831</v>
      </c>
      <c r="I1858" s="427">
        <f t="shared" si="57"/>
        <v>2514.0999999999985</v>
      </c>
    </row>
    <row r="1859" spans="1:9" x14ac:dyDescent="0.2">
      <c r="A1859" s="163" t="s">
        <v>813</v>
      </c>
      <c r="B1859" s="164">
        <v>11</v>
      </c>
      <c r="C1859" s="164">
        <v>1</v>
      </c>
      <c r="D1859" s="165">
        <v>1100000000</v>
      </c>
      <c r="E1859" s="166"/>
      <c r="F1859" s="167">
        <v>50420.1</v>
      </c>
      <c r="G1859" s="167">
        <v>47906</v>
      </c>
      <c r="H1859" s="157">
        <f t="shared" si="56"/>
        <v>95.013694935154831</v>
      </c>
      <c r="I1859" s="427">
        <f t="shared" si="57"/>
        <v>2514.0999999999985</v>
      </c>
    </row>
    <row r="1860" spans="1:9" ht="22.5" x14ac:dyDescent="0.2">
      <c r="A1860" s="163" t="s">
        <v>1015</v>
      </c>
      <c r="B1860" s="164">
        <v>11</v>
      </c>
      <c r="C1860" s="164">
        <v>1</v>
      </c>
      <c r="D1860" s="165">
        <v>1170000000</v>
      </c>
      <c r="E1860" s="166"/>
      <c r="F1860" s="167">
        <v>50420.1</v>
      </c>
      <c r="G1860" s="167">
        <v>47906</v>
      </c>
      <c r="H1860" s="157">
        <f t="shared" si="56"/>
        <v>95.013694935154831</v>
      </c>
      <c r="I1860" s="427">
        <f t="shared" si="57"/>
        <v>2514.0999999999985</v>
      </c>
    </row>
    <row r="1861" spans="1:9" ht="22.5" x14ac:dyDescent="0.2">
      <c r="A1861" s="163" t="s">
        <v>1341</v>
      </c>
      <c r="B1861" s="164">
        <v>11</v>
      </c>
      <c r="C1861" s="164">
        <v>1</v>
      </c>
      <c r="D1861" s="165">
        <v>1170100000</v>
      </c>
      <c r="E1861" s="166"/>
      <c r="F1861" s="167">
        <v>35571.699999999997</v>
      </c>
      <c r="G1861" s="167">
        <v>34361.699999999997</v>
      </c>
      <c r="H1861" s="157">
        <f t="shared" si="56"/>
        <v>96.598419530132091</v>
      </c>
      <c r="I1861" s="427">
        <f t="shared" si="57"/>
        <v>1210</v>
      </c>
    </row>
    <row r="1862" spans="1:9" x14ac:dyDescent="0.2">
      <c r="A1862" s="163" t="s">
        <v>1016</v>
      </c>
      <c r="B1862" s="164">
        <v>11</v>
      </c>
      <c r="C1862" s="164">
        <v>1</v>
      </c>
      <c r="D1862" s="165">
        <v>1170108280</v>
      </c>
      <c r="E1862" s="166"/>
      <c r="F1862" s="167">
        <v>35571.699999999997</v>
      </c>
      <c r="G1862" s="167">
        <v>34361.699999999997</v>
      </c>
      <c r="H1862" s="157">
        <f t="shared" si="56"/>
        <v>96.598419530132091</v>
      </c>
      <c r="I1862" s="427">
        <f t="shared" si="57"/>
        <v>1210</v>
      </c>
    </row>
    <row r="1863" spans="1:9" ht="22.5" x14ac:dyDescent="0.2">
      <c r="A1863" s="163" t="s">
        <v>507</v>
      </c>
      <c r="B1863" s="164">
        <v>11</v>
      </c>
      <c r="C1863" s="164">
        <v>1</v>
      </c>
      <c r="D1863" s="165">
        <v>1170108280</v>
      </c>
      <c r="E1863" s="166">
        <v>600</v>
      </c>
      <c r="F1863" s="167">
        <v>35571.699999999997</v>
      </c>
      <c r="G1863" s="167">
        <v>34361.699999999997</v>
      </c>
      <c r="H1863" s="157">
        <f t="shared" si="56"/>
        <v>96.598419530132091</v>
      </c>
      <c r="I1863" s="427">
        <f t="shared" si="57"/>
        <v>1210</v>
      </c>
    </row>
    <row r="1864" spans="1:9" ht="22.5" x14ac:dyDescent="0.2">
      <c r="A1864" s="163" t="s">
        <v>1017</v>
      </c>
      <c r="B1864" s="164">
        <v>11</v>
      </c>
      <c r="C1864" s="164">
        <v>1</v>
      </c>
      <c r="D1864" s="165">
        <v>1170500000</v>
      </c>
      <c r="E1864" s="166"/>
      <c r="F1864" s="167">
        <v>14848.4</v>
      </c>
      <c r="G1864" s="167">
        <v>13544.3</v>
      </c>
      <c r="H1864" s="157">
        <f t="shared" si="56"/>
        <v>91.217235527060154</v>
      </c>
      <c r="I1864" s="427">
        <f t="shared" si="57"/>
        <v>1304.1000000000004</v>
      </c>
    </row>
    <row r="1865" spans="1:9" x14ac:dyDescent="0.2">
      <c r="A1865" s="163" t="s">
        <v>1342</v>
      </c>
      <c r="B1865" s="164">
        <v>11</v>
      </c>
      <c r="C1865" s="164">
        <v>1</v>
      </c>
      <c r="D1865" s="165">
        <v>1170500360</v>
      </c>
      <c r="E1865" s="166"/>
      <c r="F1865" s="167">
        <v>5638</v>
      </c>
      <c r="G1865" s="167">
        <v>5138</v>
      </c>
      <c r="H1865" s="157">
        <f t="shared" si="56"/>
        <v>91.13160695282015</v>
      </c>
      <c r="I1865" s="427">
        <f t="shared" si="57"/>
        <v>500</v>
      </c>
    </row>
    <row r="1866" spans="1:9" ht="22.5" x14ac:dyDescent="0.2">
      <c r="A1866" s="163" t="s">
        <v>507</v>
      </c>
      <c r="B1866" s="164">
        <v>11</v>
      </c>
      <c r="C1866" s="164">
        <v>1</v>
      </c>
      <c r="D1866" s="165">
        <v>1170500360</v>
      </c>
      <c r="E1866" s="166">
        <v>600</v>
      </c>
      <c r="F1866" s="167">
        <v>5638</v>
      </c>
      <c r="G1866" s="167">
        <v>5138</v>
      </c>
      <c r="H1866" s="157">
        <f t="shared" si="56"/>
        <v>91.13160695282015</v>
      </c>
      <c r="I1866" s="427">
        <f t="shared" si="57"/>
        <v>500</v>
      </c>
    </row>
    <row r="1867" spans="1:9" x14ac:dyDescent="0.2">
      <c r="A1867" s="163" t="s">
        <v>1018</v>
      </c>
      <c r="B1867" s="164">
        <v>11</v>
      </c>
      <c r="C1867" s="164">
        <v>1</v>
      </c>
      <c r="D1867" s="165">
        <v>1170507300</v>
      </c>
      <c r="E1867" s="166"/>
      <c r="F1867" s="167">
        <v>9210.4</v>
      </c>
      <c r="G1867" s="167">
        <v>8406.2999999999993</v>
      </c>
      <c r="H1867" s="157">
        <f t="shared" si="56"/>
        <v>91.269651698080423</v>
      </c>
      <c r="I1867" s="427">
        <f t="shared" si="57"/>
        <v>804.10000000000036</v>
      </c>
    </row>
    <row r="1868" spans="1:9" ht="22.5" x14ac:dyDescent="0.2">
      <c r="A1868" s="163" t="s">
        <v>507</v>
      </c>
      <c r="B1868" s="164">
        <v>11</v>
      </c>
      <c r="C1868" s="164">
        <v>1</v>
      </c>
      <c r="D1868" s="165">
        <v>1170507300</v>
      </c>
      <c r="E1868" s="166">
        <v>600</v>
      </c>
      <c r="F1868" s="167">
        <v>9210.4</v>
      </c>
      <c r="G1868" s="167">
        <v>8406.2999999999993</v>
      </c>
      <c r="H1868" s="157">
        <f t="shared" si="56"/>
        <v>91.269651698080423</v>
      </c>
      <c r="I1868" s="427">
        <f t="shared" si="57"/>
        <v>804.10000000000036</v>
      </c>
    </row>
    <row r="1869" spans="1:9" x14ac:dyDescent="0.2">
      <c r="A1869" s="158" t="s">
        <v>1020</v>
      </c>
      <c r="B1869" s="159">
        <v>11</v>
      </c>
      <c r="C1869" s="159">
        <v>2</v>
      </c>
      <c r="D1869" s="160"/>
      <c r="E1869" s="161"/>
      <c r="F1869" s="162">
        <v>424302.9</v>
      </c>
      <c r="G1869" s="162">
        <v>416798.8</v>
      </c>
      <c r="H1869" s="151">
        <f t="shared" si="56"/>
        <v>98.231428538433263</v>
      </c>
      <c r="I1869" s="427">
        <f t="shared" si="57"/>
        <v>7504.1000000000349</v>
      </c>
    </row>
    <row r="1870" spans="1:9" x14ac:dyDescent="0.2">
      <c r="A1870" s="163" t="s">
        <v>813</v>
      </c>
      <c r="B1870" s="164">
        <v>11</v>
      </c>
      <c r="C1870" s="164">
        <v>2</v>
      </c>
      <c r="D1870" s="165">
        <v>1100000000</v>
      </c>
      <c r="E1870" s="166"/>
      <c r="F1870" s="167">
        <v>424242.9</v>
      </c>
      <c r="G1870" s="167">
        <v>416738.8</v>
      </c>
      <c r="H1870" s="157">
        <f t="shared" si="56"/>
        <v>98.231178412178494</v>
      </c>
      <c r="I1870" s="427">
        <f t="shared" si="57"/>
        <v>7504.1000000000349</v>
      </c>
    </row>
    <row r="1871" spans="1:9" x14ac:dyDescent="0.2">
      <c r="A1871" s="163" t="s">
        <v>1021</v>
      </c>
      <c r="B1871" s="164">
        <v>11</v>
      </c>
      <c r="C1871" s="164">
        <v>2</v>
      </c>
      <c r="D1871" s="165">
        <v>1120000000</v>
      </c>
      <c r="E1871" s="166"/>
      <c r="F1871" s="167">
        <v>16514.8</v>
      </c>
      <c r="G1871" s="167">
        <v>16514.8</v>
      </c>
      <c r="H1871" s="157">
        <f t="shared" ref="H1871:H1934" si="58">+G1871/F1871*100</f>
        <v>100</v>
      </c>
      <c r="I1871" s="427">
        <f t="shared" ref="I1871:I1934" si="59">F1871-G1871</f>
        <v>0</v>
      </c>
    </row>
    <row r="1872" spans="1:9" ht="22.5" x14ac:dyDescent="0.2">
      <c r="A1872" s="163" t="s">
        <v>1033</v>
      </c>
      <c r="B1872" s="164">
        <v>11</v>
      </c>
      <c r="C1872" s="164">
        <v>2</v>
      </c>
      <c r="D1872" s="165">
        <v>1120300000</v>
      </c>
      <c r="E1872" s="166"/>
      <c r="F1872" s="167">
        <v>9297.5</v>
      </c>
      <c r="G1872" s="167">
        <v>9297.5</v>
      </c>
      <c r="H1872" s="157">
        <f t="shared" si="58"/>
        <v>100</v>
      </c>
      <c r="I1872" s="427">
        <f t="shared" si="59"/>
        <v>0</v>
      </c>
    </row>
    <row r="1873" spans="1:9" x14ac:dyDescent="0.2">
      <c r="A1873" s="163" t="s">
        <v>1697</v>
      </c>
      <c r="B1873" s="164">
        <v>11</v>
      </c>
      <c r="C1873" s="164">
        <v>2</v>
      </c>
      <c r="D1873" s="165">
        <v>1120347530</v>
      </c>
      <c r="E1873" s="166"/>
      <c r="F1873" s="167">
        <v>9297.5</v>
      </c>
      <c r="G1873" s="167">
        <v>9297.5</v>
      </c>
      <c r="H1873" s="157">
        <f t="shared" si="58"/>
        <v>100</v>
      </c>
      <c r="I1873" s="427">
        <f t="shared" si="59"/>
        <v>0</v>
      </c>
    </row>
    <row r="1874" spans="1:9" ht="22.5" x14ac:dyDescent="0.2">
      <c r="A1874" s="163" t="s">
        <v>507</v>
      </c>
      <c r="B1874" s="164">
        <v>11</v>
      </c>
      <c r="C1874" s="164">
        <v>2</v>
      </c>
      <c r="D1874" s="165">
        <v>1120347530</v>
      </c>
      <c r="E1874" s="166">
        <v>600</v>
      </c>
      <c r="F1874" s="167">
        <v>9297.5</v>
      </c>
      <c r="G1874" s="167">
        <v>9297.5</v>
      </c>
      <c r="H1874" s="157">
        <f t="shared" si="58"/>
        <v>100</v>
      </c>
      <c r="I1874" s="427">
        <f t="shared" si="59"/>
        <v>0</v>
      </c>
    </row>
    <row r="1875" spans="1:9" ht="33.75" x14ac:dyDescent="0.2">
      <c r="A1875" s="163" t="s">
        <v>1022</v>
      </c>
      <c r="B1875" s="164">
        <v>11</v>
      </c>
      <c r="C1875" s="164">
        <v>2</v>
      </c>
      <c r="D1875" s="165" t="s">
        <v>1023</v>
      </c>
      <c r="E1875" s="166"/>
      <c r="F1875" s="167">
        <v>7217.3</v>
      </c>
      <c r="G1875" s="167">
        <v>7217.3</v>
      </c>
      <c r="H1875" s="157">
        <f t="shared" si="58"/>
        <v>100</v>
      </c>
      <c r="I1875" s="427">
        <f t="shared" si="59"/>
        <v>0</v>
      </c>
    </row>
    <row r="1876" spans="1:9" x14ac:dyDescent="0.2">
      <c r="A1876" s="163" t="s">
        <v>1024</v>
      </c>
      <c r="B1876" s="164">
        <v>11</v>
      </c>
      <c r="C1876" s="164">
        <v>2</v>
      </c>
      <c r="D1876" s="165" t="s">
        <v>1025</v>
      </c>
      <c r="E1876" s="166"/>
      <c r="F1876" s="167">
        <v>7217.3</v>
      </c>
      <c r="G1876" s="167">
        <v>7217.3</v>
      </c>
      <c r="H1876" s="157">
        <f t="shared" si="58"/>
        <v>100</v>
      </c>
      <c r="I1876" s="427">
        <f t="shared" si="59"/>
        <v>0</v>
      </c>
    </row>
    <row r="1877" spans="1:9" ht="22.5" x14ac:dyDescent="0.2">
      <c r="A1877" s="163" t="s">
        <v>507</v>
      </c>
      <c r="B1877" s="164">
        <v>11</v>
      </c>
      <c r="C1877" s="164">
        <v>2</v>
      </c>
      <c r="D1877" s="165" t="s">
        <v>1025</v>
      </c>
      <c r="E1877" s="166">
        <v>600</v>
      </c>
      <c r="F1877" s="167">
        <v>7217.3</v>
      </c>
      <c r="G1877" s="167">
        <v>7217.3</v>
      </c>
      <c r="H1877" s="157">
        <f t="shared" si="58"/>
        <v>100</v>
      </c>
      <c r="I1877" s="427">
        <f t="shared" si="59"/>
        <v>0</v>
      </c>
    </row>
    <row r="1878" spans="1:9" ht="22.5" x14ac:dyDescent="0.2">
      <c r="A1878" s="163" t="s">
        <v>1698</v>
      </c>
      <c r="B1878" s="164">
        <v>11</v>
      </c>
      <c r="C1878" s="164">
        <v>2</v>
      </c>
      <c r="D1878" s="165">
        <v>1150000000</v>
      </c>
      <c r="E1878" s="166"/>
      <c r="F1878" s="167">
        <v>65038</v>
      </c>
      <c r="G1878" s="167">
        <v>64873.9</v>
      </c>
      <c r="H1878" s="157">
        <f t="shared" si="58"/>
        <v>99.7476859682032</v>
      </c>
      <c r="I1878" s="427">
        <f t="shared" si="59"/>
        <v>164.09999999999854</v>
      </c>
    </row>
    <row r="1879" spans="1:9" x14ac:dyDescent="0.2">
      <c r="A1879" s="163" t="s">
        <v>1026</v>
      </c>
      <c r="B1879" s="164">
        <v>11</v>
      </c>
      <c r="C1879" s="164">
        <v>2</v>
      </c>
      <c r="D1879" s="165">
        <v>1150300000</v>
      </c>
      <c r="E1879" s="166"/>
      <c r="F1879" s="167">
        <v>65038</v>
      </c>
      <c r="G1879" s="167">
        <v>64873.9</v>
      </c>
      <c r="H1879" s="157">
        <f t="shared" si="58"/>
        <v>99.7476859682032</v>
      </c>
      <c r="I1879" s="427">
        <f t="shared" si="59"/>
        <v>164.09999999999854</v>
      </c>
    </row>
    <row r="1880" spans="1:9" ht="33.75" x14ac:dyDescent="0.2">
      <c r="A1880" s="163" t="s">
        <v>1027</v>
      </c>
      <c r="B1880" s="164">
        <v>11</v>
      </c>
      <c r="C1880" s="164">
        <v>2</v>
      </c>
      <c r="D1880" s="165">
        <v>1150348790</v>
      </c>
      <c r="E1880" s="166"/>
      <c r="F1880" s="167">
        <v>65038</v>
      </c>
      <c r="G1880" s="167">
        <v>64873.9</v>
      </c>
      <c r="H1880" s="157">
        <f t="shared" si="58"/>
        <v>99.7476859682032</v>
      </c>
      <c r="I1880" s="427">
        <f t="shared" si="59"/>
        <v>164.09999999999854</v>
      </c>
    </row>
    <row r="1881" spans="1:9" ht="22.5" x14ac:dyDescent="0.2">
      <c r="A1881" s="163" t="s">
        <v>507</v>
      </c>
      <c r="B1881" s="164">
        <v>11</v>
      </c>
      <c r="C1881" s="164">
        <v>2</v>
      </c>
      <c r="D1881" s="165">
        <v>1150348790</v>
      </c>
      <c r="E1881" s="166">
        <v>600</v>
      </c>
      <c r="F1881" s="167">
        <v>65038</v>
      </c>
      <c r="G1881" s="167">
        <v>64873.9</v>
      </c>
      <c r="H1881" s="157">
        <f t="shared" si="58"/>
        <v>99.7476859682032</v>
      </c>
      <c r="I1881" s="427">
        <f t="shared" si="59"/>
        <v>164.09999999999854</v>
      </c>
    </row>
    <row r="1882" spans="1:9" ht="22.5" x14ac:dyDescent="0.2">
      <c r="A1882" s="163" t="s">
        <v>1015</v>
      </c>
      <c r="B1882" s="164">
        <v>11</v>
      </c>
      <c r="C1882" s="164">
        <v>2</v>
      </c>
      <c r="D1882" s="165">
        <v>1170000000</v>
      </c>
      <c r="E1882" s="166"/>
      <c r="F1882" s="167">
        <v>342690.1</v>
      </c>
      <c r="G1882" s="167">
        <v>335350.09999999998</v>
      </c>
      <c r="H1882" s="157">
        <f t="shared" si="58"/>
        <v>97.858123126404877</v>
      </c>
      <c r="I1882" s="427">
        <f t="shared" si="59"/>
        <v>7340</v>
      </c>
    </row>
    <row r="1883" spans="1:9" x14ac:dyDescent="0.2">
      <c r="A1883" s="163" t="s">
        <v>1028</v>
      </c>
      <c r="B1883" s="164">
        <v>11</v>
      </c>
      <c r="C1883" s="164">
        <v>2</v>
      </c>
      <c r="D1883" s="165">
        <v>1170300000</v>
      </c>
      <c r="E1883" s="166"/>
      <c r="F1883" s="167">
        <v>23442</v>
      </c>
      <c r="G1883" s="167">
        <v>22918.1</v>
      </c>
      <c r="H1883" s="157">
        <f t="shared" si="58"/>
        <v>97.765122429826803</v>
      </c>
      <c r="I1883" s="427">
        <f t="shared" si="59"/>
        <v>523.90000000000146</v>
      </c>
    </row>
    <row r="1884" spans="1:9" ht="22.5" x14ac:dyDescent="0.2">
      <c r="A1884" s="163" t="s">
        <v>1029</v>
      </c>
      <c r="B1884" s="164">
        <v>11</v>
      </c>
      <c r="C1884" s="164">
        <v>2</v>
      </c>
      <c r="D1884" s="165">
        <v>1170348800</v>
      </c>
      <c r="E1884" s="166"/>
      <c r="F1884" s="167">
        <v>23442</v>
      </c>
      <c r="G1884" s="167">
        <v>22918.1</v>
      </c>
      <c r="H1884" s="157">
        <f t="shared" si="58"/>
        <v>97.765122429826803</v>
      </c>
      <c r="I1884" s="427">
        <f t="shared" si="59"/>
        <v>523.90000000000146</v>
      </c>
    </row>
    <row r="1885" spans="1:9" ht="22.5" x14ac:dyDescent="0.2">
      <c r="A1885" s="163" t="s">
        <v>507</v>
      </c>
      <c r="B1885" s="164">
        <v>11</v>
      </c>
      <c r="C1885" s="164">
        <v>2</v>
      </c>
      <c r="D1885" s="165">
        <v>1170348800</v>
      </c>
      <c r="E1885" s="166">
        <v>600</v>
      </c>
      <c r="F1885" s="167">
        <v>23442</v>
      </c>
      <c r="G1885" s="167">
        <v>22918.1</v>
      </c>
      <c r="H1885" s="157">
        <f t="shared" si="58"/>
        <v>97.765122429826803</v>
      </c>
      <c r="I1885" s="427">
        <f t="shared" si="59"/>
        <v>523.90000000000146</v>
      </c>
    </row>
    <row r="1886" spans="1:9" ht="22.5" x14ac:dyDescent="0.2">
      <c r="A1886" s="163" t="s">
        <v>1017</v>
      </c>
      <c r="B1886" s="164">
        <v>11</v>
      </c>
      <c r="C1886" s="164">
        <v>2</v>
      </c>
      <c r="D1886" s="165">
        <v>1170500000</v>
      </c>
      <c r="E1886" s="166"/>
      <c r="F1886" s="167">
        <v>87630.3</v>
      </c>
      <c r="G1886" s="167">
        <v>87630.3</v>
      </c>
      <c r="H1886" s="157">
        <f t="shared" si="58"/>
        <v>100</v>
      </c>
      <c r="I1886" s="427">
        <f t="shared" si="59"/>
        <v>0</v>
      </c>
    </row>
    <row r="1887" spans="1:9" ht="33.75" x14ac:dyDescent="0.2">
      <c r="A1887" s="163" t="s">
        <v>1699</v>
      </c>
      <c r="B1887" s="164">
        <v>11</v>
      </c>
      <c r="C1887" s="164">
        <v>2</v>
      </c>
      <c r="D1887" s="165" t="s">
        <v>1700</v>
      </c>
      <c r="E1887" s="166"/>
      <c r="F1887" s="167">
        <v>87630.3</v>
      </c>
      <c r="G1887" s="167">
        <v>87630.3</v>
      </c>
      <c r="H1887" s="157">
        <f t="shared" si="58"/>
        <v>100</v>
      </c>
      <c r="I1887" s="427">
        <f t="shared" si="59"/>
        <v>0</v>
      </c>
    </row>
    <row r="1888" spans="1:9" x14ac:dyDescent="0.2">
      <c r="A1888" s="163" t="s">
        <v>499</v>
      </c>
      <c r="B1888" s="164">
        <v>11</v>
      </c>
      <c r="C1888" s="164">
        <v>2</v>
      </c>
      <c r="D1888" s="165" t="s">
        <v>1700</v>
      </c>
      <c r="E1888" s="166">
        <v>500</v>
      </c>
      <c r="F1888" s="167">
        <v>87630.3</v>
      </c>
      <c r="G1888" s="167">
        <v>87630.3</v>
      </c>
      <c r="H1888" s="157">
        <f t="shared" si="58"/>
        <v>100</v>
      </c>
      <c r="I1888" s="427">
        <f t="shared" si="59"/>
        <v>0</v>
      </c>
    </row>
    <row r="1889" spans="1:9" ht="33.75" x14ac:dyDescent="0.2">
      <c r="A1889" s="163" t="s">
        <v>1036</v>
      </c>
      <c r="B1889" s="164">
        <v>11</v>
      </c>
      <c r="C1889" s="164">
        <v>2</v>
      </c>
      <c r="D1889" s="165" t="s">
        <v>1701</v>
      </c>
      <c r="E1889" s="166"/>
      <c r="F1889" s="167">
        <v>231617.8</v>
      </c>
      <c r="G1889" s="167">
        <v>224801.7</v>
      </c>
      <c r="H1889" s="157">
        <f t="shared" si="58"/>
        <v>97.057177816212757</v>
      </c>
      <c r="I1889" s="427">
        <f t="shared" si="59"/>
        <v>6816.0999999999767</v>
      </c>
    </row>
    <row r="1890" spans="1:9" ht="22.5" x14ac:dyDescent="0.2">
      <c r="A1890" s="163" t="s">
        <v>1702</v>
      </c>
      <c r="B1890" s="164">
        <v>11</v>
      </c>
      <c r="C1890" s="164">
        <v>2</v>
      </c>
      <c r="D1890" s="165" t="s">
        <v>1703</v>
      </c>
      <c r="E1890" s="166"/>
      <c r="F1890" s="167">
        <v>231617.8</v>
      </c>
      <c r="G1890" s="167">
        <v>224801.7</v>
      </c>
      <c r="H1890" s="157">
        <f t="shared" si="58"/>
        <v>97.057177816212757</v>
      </c>
      <c r="I1890" s="427">
        <f t="shared" si="59"/>
        <v>6816.0999999999767</v>
      </c>
    </row>
    <row r="1891" spans="1:9" x14ac:dyDescent="0.2">
      <c r="A1891" s="163" t="s">
        <v>651</v>
      </c>
      <c r="B1891" s="164">
        <v>11</v>
      </c>
      <c r="C1891" s="164">
        <v>2</v>
      </c>
      <c r="D1891" s="165" t="s">
        <v>1703</v>
      </c>
      <c r="E1891" s="166">
        <v>400</v>
      </c>
      <c r="F1891" s="167">
        <v>231617.8</v>
      </c>
      <c r="G1891" s="167">
        <v>224801.7</v>
      </c>
      <c r="H1891" s="157">
        <f t="shared" si="58"/>
        <v>97.057177816212757</v>
      </c>
      <c r="I1891" s="427">
        <f t="shared" si="59"/>
        <v>6816.0999999999767</v>
      </c>
    </row>
    <row r="1892" spans="1:9" x14ac:dyDescent="0.2">
      <c r="A1892" s="163" t="s">
        <v>1343</v>
      </c>
      <c r="B1892" s="164">
        <v>11</v>
      </c>
      <c r="C1892" s="164">
        <v>2</v>
      </c>
      <c r="D1892" s="165">
        <v>7400000000</v>
      </c>
      <c r="E1892" s="166"/>
      <c r="F1892" s="167">
        <v>60</v>
      </c>
      <c r="G1892" s="167">
        <v>60</v>
      </c>
      <c r="H1892" s="157">
        <f t="shared" si="58"/>
        <v>100</v>
      </c>
      <c r="I1892" s="427">
        <f t="shared" si="59"/>
        <v>0</v>
      </c>
    </row>
    <row r="1893" spans="1:9" ht="22.5" x14ac:dyDescent="0.2">
      <c r="A1893" s="163" t="s">
        <v>1152</v>
      </c>
      <c r="B1893" s="164">
        <v>11</v>
      </c>
      <c r="C1893" s="164">
        <v>2</v>
      </c>
      <c r="D1893" s="165">
        <v>7400055490</v>
      </c>
      <c r="E1893" s="166"/>
      <c r="F1893" s="167">
        <v>60</v>
      </c>
      <c r="G1893" s="167">
        <v>60</v>
      </c>
      <c r="H1893" s="157">
        <f t="shared" si="58"/>
        <v>100</v>
      </c>
      <c r="I1893" s="427">
        <f t="shared" si="59"/>
        <v>0</v>
      </c>
    </row>
    <row r="1894" spans="1:9" ht="22.5" x14ac:dyDescent="0.2">
      <c r="A1894" s="163" t="s">
        <v>507</v>
      </c>
      <c r="B1894" s="164">
        <v>11</v>
      </c>
      <c r="C1894" s="164">
        <v>2</v>
      </c>
      <c r="D1894" s="165">
        <v>7400055490</v>
      </c>
      <c r="E1894" s="166">
        <v>600</v>
      </c>
      <c r="F1894" s="167">
        <v>60</v>
      </c>
      <c r="G1894" s="167">
        <v>60</v>
      </c>
      <c r="H1894" s="157">
        <f t="shared" si="58"/>
        <v>100</v>
      </c>
      <c r="I1894" s="427">
        <f t="shared" si="59"/>
        <v>0</v>
      </c>
    </row>
    <row r="1895" spans="1:9" x14ac:dyDescent="0.2">
      <c r="A1895" s="158" t="s">
        <v>1030</v>
      </c>
      <c r="B1895" s="159">
        <v>11</v>
      </c>
      <c r="C1895" s="159">
        <v>3</v>
      </c>
      <c r="D1895" s="160"/>
      <c r="E1895" s="161"/>
      <c r="F1895" s="162">
        <v>610257.5</v>
      </c>
      <c r="G1895" s="162">
        <v>603870.19999999995</v>
      </c>
      <c r="H1895" s="151">
        <f t="shared" si="58"/>
        <v>98.953343465668169</v>
      </c>
      <c r="I1895" s="427">
        <f t="shared" si="59"/>
        <v>6387.3000000000466</v>
      </c>
    </row>
    <row r="1896" spans="1:9" x14ac:dyDescent="0.2">
      <c r="A1896" s="163" t="s">
        <v>813</v>
      </c>
      <c r="B1896" s="164">
        <v>11</v>
      </c>
      <c r="C1896" s="164">
        <v>3</v>
      </c>
      <c r="D1896" s="165">
        <v>1100000000</v>
      </c>
      <c r="E1896" s="166"/>
      <c r="F1896" s="167">
        <v>609346.5</v>
      </c>
      <c r="G1896" s="167">
        <v>603350.19999999995</v>
      </c>
      <c r="H1896" s="157">
        <f t="shared" si="58"/>
        <v>99.01594577141249</v>
      </c>
      <c r="I1896" s="427">
        <f t="shared" si="59"/>
        <v>5996.3000000000466</v>
      </c>
    </row>
    <row r="1897" spans="1:9" x14ac:dyDescent="0.2">
      <c r="A1897" s="163" t="s">
        <v>1021</v>
      </c>
      <c r="B1897" s="164">
        <v>11</v>
      </c>
      <c r="C1897" s="164">
        <v>3</v>
      </c>
      <c r="D1897" s="165">
        <v>1120000000</v>
      </c>
      <c r="E1897" s="166"/>
      <c r="F1897" s="167">
        <v>533436.80000000005</v>
      </c>
      <c r="G1897" s="167">
        <v>528595.19999999995</v>
      </c>
      <c r="H1897" s="157">
        <f t="shared" si="58"/>
        <v>99.092376079040648</v>
      </c>
      <c r="I1897" s="427">
        <f t="shared" si="59"/>
        <v>4841.6000000000931</v>
      </c>
    </row>
    <row r="1898" spans="1:9" ht="22.5" x14ac:dyDescent="0.2">
      <c r="A1898" s="163" t="s">
        <v>1031</v>
      </c>
      <c r="B1898" s="164">
        <v>11</v>
      </c>
      <c r="C1898" s="164">
        <v>3</v>
      </c>
      <c r="D1898" s="165">
        <v>1120100000</v>
      </c>
      <c r="E1898" s="166"/>
      <c r="F1898" s="167">
        <v>37038</v>
      </c>
      <c r="G1898" s="167">
        <v>37038</v>
      </c>
      <c r="H1898" s="157">
        <f t="shared" si="58"/>
        <v>100</v>
      </c>
      <c r="I1898" s="427">
        <f t="shared" si="59"/>
        <v>0</v>
      </c>
    </row>
    <row r="1899" spans="1:9" ht="22.5" x14ac:dyDescent="0.2">
      <c r="A1899" s="163" t="s">
        <v>1032</v>
      </c>
      <c r="B1899" s="164">
        <v>11</v>
      </c>
      <c r="C1899" s="164">
        <v>3</v>
      </c>
      <c r="D1899" s="165">
        <v>1120108200</v>
      </c>
      <c r="E1899" s="166"/>
      <c r="F1899" s="167">
        <v>37038</v>
      </c>
      <c r="G1899" s="167">
        <v>37038</v>
      </c>
      <c r="H1899" s="157">
        <f t="shared" si="58"/>
        <v>100</v>
      </c>
      <c r="I1899" s="427">
        <f t="shared" si="59"/>
        <v>0</v>
      </c>
    </row>
    <row r="1900" spans="1:9" ht="22.5" x14ac:dyDescent="0.2">
      <c r="A1900" s="163" t="s">
        <v>507</v>
      </c>
      <c r="B1900" s="164">
        <v>11</v>
      </c>
      <c r="C1900" s="164">
        <v>3</v>
      </c>
      <c r="D1900" s="165">
        <v>1120108200</v>
      </c>
      <c r="E1900" s="166">
        <v>600</v>
      </c>
      <c r="F1900" s="167">
        <v>37038</v>
      </c>
      <c r="G1900" s="167">
        <v>37038</v>
      </c>
      <c r="H1900" s="157">
        <f t="shared" si="58"/>
        <v>100</v>
      </c>
      <c r="I1900" s="427">
        <f t="shared" si="59"/>
        <v>0</v>
      </c>
    </row>
    <row r="1901" spans="1:9" ht="22.5" x14ac:dyDescent="0.2">
      <c r="A1901" s="163" t="s">
        <v>1033</v>
      </c>
      <c r="B1901" s="164">
        <v>11</v>
      </c>
      <c r="C1901" s="164">
        <v>3</v>
      </c>
      <c r="D1901" s="165">
        <v>1120300000</v>
      </c>
      <c r="E1901" s="166"/>
      <c r="F1901" s="167">
        <v>492777.5</v>
      </c>
      <c r="G1901" s="167">
        <v>487935.9</v>
      </c>
      <c r="H1901" s="157">
        <f t="shared" si="58"/>
        <v>99.017487608504865</v>
      </c>
      <c r="I1901" s="427">
        <f t="shared" si="59"/>
        <v>4841.5999999999767</v>
      </c>
    </row>
    <row r="1902" spans="1:9" ht="33.75" x14ac:dyDescent="0.2">
      <c r="A1902" s="163" t="s">
        <v>1704</v>
      </c>
      <c r="B1902" s="164">
        <v>11</v>
      </c>
      <c r="C1902" s="164">
        <v>3</v>
      </c>
      <c r="D1902" s="165">
        <v>1120348310</v>
      </c>
      <c r="E1902" s="166"/>
      <c r="F1902" s="167">
        <v>121270.7</v>
      </c>
      <c r="G1902" s="167">
        <v>120578.8</v>
      </c>
      <c r="H1902" s="157">
        <f t="shared" si="58"/>
        <v>99.429458228574589</v>
      </c>
      <c r="I1902" s="427">
        <f t="shared" si="59"/>
        <v>691.89999999999418</v>
      </c>
    </row>
    <row r="1903" spans="1:9" ht="22.5" x14ac:dyDescent="0.2">
      <c r="A1903" s="163" t="s">
        <v>507</v>
      </c>
      <c r="B1903" s="164">
        <v>11</v>
      </c>
      <c r="C1903" s="164">
        <v>3</v>
      </c>
      <c r="D1903" s="165">
        <v>1120348310</v>
      </c>
      <c r="E1903" s="166">
        <v>600</v>
      </c>
      <c r="F1903" s="167">
        <v>121270.7</v>
      </c>
      <c r="G1903" s="167">
        <v>120578.8</v>
      </c>
      <c r="H1903" s="157">
        <f t="shared" si="58"/>
        <v>99.429458228574589</v>
      </c>
      <c r="I1903" s="427">
        <f t="shared" si="59"/>
        <v>691.89999999999418</v>
      </c>
    </row>
    <row r="1904" spans="1:9" ht="33.75" x14ac:dyDescent="0.2">
      <c r="A1904" s="163" t="s">
        <v>1705</v>
      </c>
      <c r="B1904" s="164">
        <v>11</v>
      </c>
      <c r="C1904" s="164">
        <v>3</v>
      </c>
      <c r="D1904" s="165">
        <v>1120348320</v>
      </c>
      <c r="E1904" s="166"/>
      <c r="F1904" s="167">
        <v>371506.8</v>
      </c>
      <c r="G1904" s="167">
        <v>367357.1</v>
      </c>
      <c r="H1904" s="157">
        <f t="shared" si="58"/>
        <v>98.88300833255272</v>
      </c>
      <c r="I1904" s="427">
        <f t="shared" si="59"/>
        <v>4149.7000000000116</v>
      </c>
    </row>
    <row r="1905" spans="1:9" ht="22.5" x14ac:dyDescent="0.2">
      <c r="A1905" s="163" t="s">
        <v>507</v>
      </c>
      <c r="B1905" s="164">
        <v>11</v>
      </c>
      <c r="C1905" s="164">
        <v>3</v>
      </c>
      <c r="D1905" s="165">
        <v>1120348320</v>
      </c>
      <c r="E1905" s="166">
        <v>600</v>
      </c>
      <c r="F1905" s="167">
        <v>371506.8</v>
      </c>
      <c r="G1905" s="167">
        <v>367357.1</v>
      </c>
      <c r="H1905" s="157">
        <f t="shared" si="58"/>
        <v>98.88300833255272</v>
      </c>
      <c r="I1905" s="427">
        <f t="shared" si="59"/>
        <v>4149.7000000000116</v>
      </c>
    </row>
    <row r="1906" spans="1:9" ht="33.75" x14ac:dyDescent="0.2">
      <c r="A1906" s="163" t="s">
        <v>1022</v>
      </c>
      <c r="B1906" s="164">
        <v>11</v>
      </c>
      <c r="C1906" s="164">
        <v>3</v>
      </c>
      <c r="D1906" s="165" t="s">
        <v>1023</v>
      </c>
      <c r="E1906" s="166"/>
      <c r="F1906" s="167">
        <v>3621.3</v>
      </c>
      <c r="G1906" s="167">
        <v>3621.3</v>
      </c>
      <c r="H1906" s="157">
        <f t="shared" si="58"/>
        <v>100</v>
      </c>
      <c r="I1906" s="427">
        <f t="shared" si="59"/>
        <v>0</v>
      </c>
    </row>
    <row r="1907" spans="1:9" ht="33.75" x14ac:dyDescent="0.2">
      <c r="A1907" s="163" t="s">
        <v>1034</v>
      </c>
      <c r="B1907" s="164">
        <v>11</v>
      </c>
      <c r="C1907" s="164">
        <v>3</v>
      </c>
      <c r="D1907" s="165" t="s">
        <v>1035</v>
      </c>
      <c r="E1907" s="166"/>
      <c r="F1907" s="167">
        <v>3621.3</v>
      </c>
      <c r="G1907" s="167">
        <v>3621.3</v>
      </c>
      <c r="H1907" s="157">
        <f t="shared" si="58"/>
        <v>100</v>
      </c>
      <c r="I1907" s="427">
        <f t="shared" si="59"/>
        <v>0</v>
      </c>
    </row>
    <row r="1908" spans="1:9" x14ac:dyDescent="0.2">
      <c r="A1908" s="163" t="s">
        <v>501</v>
      </c>
      <c r="B1908" s="164">
        <v>11</v>
      </c>
      <c r="C1908" s="164">
        <v>3</v>
      </c>
      <c r="D1908" s="165" t="s">
        <v>1035</v>
      </c>
      <c r="E1908" s="166">
        <v>300</v>
      </c>
      <c r="F1908" s="167">
        <v>362.7</v>
      </c>
      <c r="G1908" s="167">
        <v>362.7</v>
      </c>
      <c r="H1908" s="157">
        <f t="shared" si="58"/>
        <v>100</v>
      </c>
      <c r="I1908" s="427">
        <f t="shared" si="59"/>
        <v>0</v>
      </c>
    </row>
    <row r="1909" spans="1:9" ht="22.5" x14ac:dyDescent="0.2">
      <c r="A1909" s="163" t="s">
        <v>507</v>
      </c>
      <c r="B1909" s="164">
        <v>11</v>
      </c>
      <c r="C1909" s="164">
        <v>3</v>
      </c>
      <c r="D1909" s="165" t="s">
        <v>1035</v>
      </c>
      <c r="E1909" s="166">
        <v>600</v>
      </c>
      <c r="F1909" s="167">
        <v>3258.6</v>
      </c>
      <c r="G1909" s="167">
        <v>3258.6</v>
      </c>
      <c r="H1909" s="157">
        <f t="shared" si="58"/>
        <v>100</v>
      </c>
      <c r="I1909" s="427">
        <f t="shared" si="59"/>
        <v>0</v>
      </c>
    </row>
    <row r="1910" spans="1:9" ht="33.75" x14ac:dyDescent="0.2">
      <c r="A1910" s="163" t="s">
        <v>948</v>
      </c>
      <c r="B1910" s="164">
        <v>11</v>
      </c>
      <c r="C1910" s="164">
        <v>3</v>
      </c>
      <c r="D1910" s="165">
        <v>1160000000</v>
      </c>
      <c r="E1910" s="166"/>
      <c r="F1910" s="167">
        <v>60909.7</v>
      </c>
      <c r="G1910" s="167">
        <v>59793.5</v>
      </c>
      <c r="H1910" s="157">
        <f t="shared" si="58"/>
        <v>98.167451161309287</v>
      </c>
      <c r="I1910" s="427">
        <f t="shared" si="59"/>
        <v>1116.1999999999971</v>
      </c>
    </row>
    <row r="1911" spans="1:9" ht="33.75" x14ac:dyDescent="0.2">
      <c r="A1911" s="163" t="s">
        <v>949</v>
      </c>
      <c r="B1911" s="164">
        <v>11</v>
      </c>
      <c r="C1911" s="164">
        <v>3</v>
      </c>
      <c r="D1911" s="165">
        <v>1160100000</v>
      </c>
      <c r="E1911" s="166"/>
      <c r="F1911" s="167">
        <v>60022.400000000001</v>
      </c>
      <c r="G1911" s="167">
        <v>58906.2</v>
      </c>
      <c r="H1911" s="157">
        <f t="shared" si="58"/>
        <v>98.14036093191875</v>
      </c>
      <c r="I1911" s="427">
        <f t="shared" si="59"/>
        <v>1116.2000000000044</v>
      </c>
    </row>
    <row r="1912" spans="1:9" ht="33.75" x14ac:dyDescent="0.2">
      <c r="A1912" s="163" t="s">
        <v>950</v>
      </c>
      <c r="B1912" s="164">
        <v>11</v>
      </c>
      <c r="C1912" s="164">
        <v>3</v>
      </c>
      <c r="D1912" s="165">
        <v>1160148300</v>
      </c>
      <c r="E1912" s="166"/>
      <c r="F1912" s="167">
        <v>60022.400000000001</v>
      </c>
      <c r="G1912" s="167">
        <v>58906.2</v>
      </c>
      <c r="H1912" s="157">
        <f t="shared" si="58"/>
        <v>98.14036093191875</v>
      </c>
      <c r="I1912" s="427">
        <f t="shared" si="59"/>
        <v>1116.2000000000044</v>
      </c>
    </row>
    <row r="1913" spans="1:9" x14ac:dyDescent="0.2">
      <c r="A1913" s="163" t="s">
        <v>501</v>
      </c>
      <c r="B1913" s="164">
        <v>11</v>
      </c>
      <c r="C1913" s="164">
        <v>3</v>
      </c>
      <c r="D1913" s="165">
        <v>1160148300</v>
      </c>
      <c r="E1913" s="166">
        <v>300</v>
      </c>
      <c r="F1913" s="167">
        <v>504</v>
      </c>
      <c r="G1913" s="167">
        <v>479.6</v>
      </c>
      <c r="H1913" s="157">
        <f t="shared" si="58"/>
        <v>95.158730158730165</v>
      </c>
      <c r="I1913" s="427">
        <f t="shared" si="59"/>
        <v>24.399999999999977</v>
      </c>
    </row>
    <row r="1914" spans="1:9" ht="22.5" x14ac:dyDescent="0.2">
      <c r="A1914" s="163" t="s">
        <v>507</v>
      </c>
      <c r="B1914" s="164">
        <v>11</v>
      </c>
      <c r="C1914" s="164">
        <v>3</v>
      </c>
      <c r="D1914" s="165">
        <v>1160148300</v>
      </c>
      <c r="E1914" s="166">
        <v>600</v>
      </c>
      <c r="F1914" s="167">
        <v>59518.400000000001</v>
      </c>
      <c r="G1914" s="167">
        <v>58426.6</v>
      </c>
      <c r="H1914" s="157">
        <f t="shared" si="58"/>
        <v>98.16560929057232</v>
      </c>
      <c r="I1914" s="427">
        <f t="shared" si="59"/>
        <v>1091.8000000000029</v>
      </c>
    </row>
    <row r="1915" spans="1:9" ht="33.75" x14ac:dyDescent="0.2">
      <c r="A1915" s="163" t="s">
        <v>1036</v>
      </c>
      <c r="B1915" s="164">
        <v>11</v>
      </c>
      <c r="C1915" s="164">
        <v>3</v>
      </c>
      <c r="D1915" s="165" t="s">
        <v>1037</v>
      </c>
      <c r="E1915" s="166"/>
      <c r="F1915" s="167">
        <v>887.3</v>
      </c>
      <c r="G1915" s="167">
        <v>887.3</v>
      </c>
      <c r="H1915" s="157">
        <f t="shared" si="58"/>
        <v>100</v>
      </c>
      <c r="I1915" s="427">
        <f t="shared" si="59"/>
        <v>0</v>
      </c>
    </row>
    <row r="1916" spans="1:9" ht="22.5" x14ac:dyDescent="0.2">
      <c r="A1916" s="163" t="s">
        <v>1038</v>
      </c>
      <c r="B1916" s="164">
        <v>11</v>
      </c>
      <c r="C1916" s="164">
        <v>3</v>
      </c>
      <c r="D1916" s="165" t="s">
        <v>1039</v>
      </c>
      <c r="E1916" s="166"/>
      <c r="F1916" s="167">
        <v>887.3</v>
      </c>
      <c r="G1916" s="167">
        <v>887.3</v>
      </c>
      <c r="H1916" s="157">
        <f t="shared" si="58"/>
        <v>100</v>
      </c>
      <c r="I1916" s="427">
        <f t="shared" si="59"/>
        <v>0</v>
      </c>
    </row>
    <row r="1917" spans="1:9" ht="22.5" x14ac:dyDescent="0.2">
      <c r="A1917" s="163" t="s">
        <v>507</v>
      </c>
      <c r="B1917" s="164">
        <v>11</v>
      </c>
      <c r="C1917" s="164">
        <v>3</v>
      </c>
      <c r="D1917" s="165" t="s">
        <v>1039</v>
      </c>
      <c r="E1917" s="166">
        <v>600</v>
      </c>
      <c r="F1917" s="167">
        <v>887.3</v>
      </c>
      <c r="G1917" s="167">
        <v>887.3</v>
      </c>
      <c r="H1917" s="157">
        <f t="shared" si="58"/>
        <v>100</v>
      </c>
      <c r="I1917" s="427">
        <f t="shared" si="59"/>
        <v>0</v>
      </c>
    </row>
    <row r="1918" spans="1:9" ht="22.5" x14ac:dyDescent="0.2">
      <c r="A1918" s="163" t="s">
        <v>1015</v>
      </c>
      <c r="B1918" s="164">
        <v>11</v>
      </c>
      <c r="C1918" s="164">
        <v>3</v>
      </c>
      <c r="D1918" s="165">
        <v>1170000000</v>
      </c>
      <c r="E1918" s="166"/>
      <c r="F1918" s="167">
        <v>15000</v>
      </c>
      <c r="G1918" s="167">
        <v>14961.5</v>
      </c>
      <c r="H1918" s="157">
        <f t="shared" si="58"/>
        <v>99.743333333333325</v>
      </c>
      <c r="I1918" s="427">
        <f t="shared" si="59"/>
        <v>38.5</v>
      </c>
    </row>
    <row r="1919" spans="1:9" x14ac:dyDescent="0.2">
      <c r="A1919" s="163" t="s">
        <v>1019</v>
      </c>
      <c r="B1919" s="164">
        <v>11</v>
      </c>
      <c r="C1919" s="164">
        <v>3</v>
      </c>
      <c r="D1919" s="165">
        <v>1170600000</v>
      </c>
      <c r="E1919" s="166"/>
      <c r="F1919" s="167">
        <v>15000</v>
      </c>
      <c r="G1919" s="167">
        <v>14961.5</v>
      </c>
      <c r="H1919" s="157">
        <f t="shared" si="58"/>
        <v>99.743333333333325</v>
      </c>
      <c r="I1919" s="427">
        <f t="shared" si="59"/>
        <v>38.5</v>
      </c>
    </row>
    <row r="1920" spans="1:9" x14ac:dyDescent="0.2">
      <c r="A1920" s="163" t="s">
        <v>1254</v>
      </c>
      <c r="B1920" s="164">
        <v>11</v>
      </c>
      <c r="C1920" s="164">
        <v>3</v>
      </c>
      <c r="D1920" s="165">
        <v>1170600330</v>
      </c>
      <c r="E1920" s="166"/>
      <c r="F1920" s="167">
        <v>15000</v>
      </c>
      <c r="G1920" s="167">
        <v>14961.5</v>
      </c>
      <c r="H1920" s="157">
        <f t="shared" si="58"/>
        <v>99.743333333333325</v>
      </c>
      <c r="I1920" s="427">
        <f t="shared" si="59"/>
        <v>38.5</v>
      </c>
    </row>
    <row r="1921" spans="1:9" ht="22.5" x14ac:dyDescent="0.2">
      <c r="A1921" s="163" t="s">
        <v>507</v>
      </c>
      <c r="B1921" s="164">
        <v>11</v>
      </c>
      <c r="C1921" s="164">
        <v>3</v>
      </c>
      <c r="D1921" s="165">
        <v>1170600330</v>
      </c>
      <c r="E1921" s="166">
        <v>600</v>
      </c>
      <c r="F1921" s="167">
        <v>15000</v>
      </c>
      <c r="G1921" s="167">
        <v>14961.5</v>
      </c>
      <c r="H1921" s="157">
        <f t="shared" si="58"/>
        <v>99.743333333333325</v>
      </c>
      <c r="I1921" s="427">
        <f t="shared" si="59"/>
        <v>38.5</v>
      </c>
    </row>
    <row r="1922" spans="1:9" ht="22.5" x14ac:dyDescent="0.2">
      <c r="A1922" s="163" t="s">
        <v>1495</v>
      </c>
      <c r="B1922" s="164">
        <v>11</v>
      </c>
      <c r="C1922" s="164">
        <v>3</v>
      </c>
      <c r="D1922" s="165">
        <v>1400000000</v>
      </c>
      <c r="E1922" s="166"/>
      <c r="F1922" s="167">
        <v>270</v>
      </c>
      <c r="G1922" s="167">
        <v>270</v>
      </c>
      <c r="H1922" s="157">
        <f t="shared" si="58"/>
        <v>100</v>
      </c>
      <c r="I1922" s="427">
        <f t="shared" si="59"/>
        <v>0</v>
      </c>
    </row>
    <row r="1923" spans="1:9" ht="22.5" x14ac:dyDescent="0.2">
      <c r="A1923" s="163" t="s">
        <v>887</v>
      </c>
      <c r="B1923" s="164">
        <v>11</v>
      </c>
      <c r="C1923" s="164">
        <v>3</v>
      </c>
      <c r="D1923" s="165">
        <v>1420000000</v>
      </c>
      <c r="E1923" s="166"/>
      <c r="F1923" s="167">
        <v>270</v>
      </c>
      <c r="G1923" s="167">
        <v>270</v>
      </c>
      <c r="H1923" s="157">
        <f t="shared" si="58"/>
        <v>100</v>
      </c>
      <c r="I1923" s="427">
        <f t="shared" si="59"/>
        <v>0</v>
      </c>
    </row>
    <row r="1924" spans="1:9" ht="22.5" x14ac:dyDescent="0.2">
      <c r="A1924" s="163" t="s">
        <v>888</v>
      </c>
      <c r="B1924" s="164">
        <v>11</v>
      </c>
      <c r="C1924" s="164">
        <v>3</v>
      </c>
      <c r="D1924" s="165">
        <v>1420020150</v>
      </c>
      <c r="E1924" s="166"/>
      <c r="F1924" s="167">
        <v>270</v>
      </c>
      <c r="G1924" s="167">
        <v>270</v>
      </c>
      <c r="H1924" s="157">
        <f t="shared" si="58"/>
        <v>100</v>
      </c>
      <c r="I1924" s="427">
        <f t="shared" si="59"/>
        <v>0</v>
      </c>
    </row>
    <row r="1925" spans="1:9" ht="22.5" x14ac:dyDescent="0.2">
      <c r="A1925" s="163" t="s">
        <v>507</v>
      </c>
      <c r="B1925" s="164">
        <v>11</v>
      </c>
      <c r="C1925" s="164">
        <v>3</v>
      </c>
      <c r="D1925" s="165">
        <v>1420020150</v>
      </c>
      <c r="E1925" s="166">
        <v>600</v>
      </c>
      <c r="F1925" s="167">
        <v>270</v>
      </c>
      <c r="G1925" s="167">
        <v>270</v>
      </c>
      <c r="H1925" s="157">
        <f t="shared" si="58"/>
        <v>100</v>
      </c>
      <c r="I1925" s="427">
        <f t="shared" si="59"/>
        <v>0</v>
      </c>
    </row>
    <row r="1926" spans="1:9" x14ac:dyDescent="0.2">
      <c r="A1926" s="163" t="s">
        <v>889</v>
      </c>
      <c r="B1926" s="164">
        <v>11</v>
      </c>
      <c r="C1926" s="164">
        <v>3</v>
      </c>
      <c r="D1926" s="165">
        <v>2400000000</v>
      </c>
      <c r="E1926" s="166"/>
      <c r="F1926" s="167">
        <v>391</v>
      </c>
      <c r="G1926" s="167">
        <v>0</v>
      </c>
      <c r="H1926" s="157">
        <f t="shared" si="58"/>
        <v>0</v>
      </c>
      <c r="I1926" s="427">
        <f t="shared" si="59"/>
        <v>391</v>
      </c>
    </row>
    <row r="1927" spans="1:9" ht="22.5" x14ac:dyDescent="0.2">
      <c r="A1927" s="163" t="s">
        <v>890</v>
      </c>
      <c r="B1927" s="164">
        <v>11</v>
      </c>
      <c r="C1927" s="164">
        <v>3</v>
      </c>
      <c r="D1927" s="165">
        <v>2410000000</v>
      </c>
      <c r="E1927" s="166"/>
      <c r="F1927" s="167">
        <v>391</v>
      </c>
      <c r="G1927" s="167">
        <v>0</v>
      </c>
      <c r="H1927" s="157">
        <f t="shared" si="58"/>
        <v>0</v>
      </c>
      <c r="I1927" s="427">
        <f t="shared" si="59"/>
        <v>391</v>
      </c>
    </row>
    <row r="1928" spans="1:9" ht="22.5" x14ac:dyDescent="0.2">
      <c r="A1928" s="163" t="s">
        <v>1301</v>
      </c>
      <c r="B1928" s="164">
        <v>11</v>
      </c>
      <c r="C1928" s="164">
        <v>3</v>
      </c>
      <c r="D1928" s="165">
        <v>2410100000</v>
      </c>
      <c r="E1928" s="166"/>
      <c r="F1928" s="167">
        <v>391</v>
      </c>
      <c r="G1928" s="167">
        <v>0</v>
      </c>
      <c r="H1928" s="157">
        <f t="shared" si="58"/>
        <v>0</v>
      </c>
      <c r="I1928" s="427">
        <f t="shared" si="59"/>
        <v>391</v>
      </c>
    </row>
    <row r="1929" spans="1:9" ht="22.5" x14ac:dyDescent="0.2">
      <c r="A1929" s="163" t="s">
        <v>891</v>
      </c>
      <c r="B1929" s="164">
        <v>11</v>
      </c>
      <c r="C1929" s="164">
        <v>3</v>
      </c>
      <c r="D1929" s="165">
        <v>2410102250</v>
      </c>
      <c r="E1929" s="166"/>
      <c r="F1929" s="167">
        <v>391</v>
      </c>
      <c r="G1929" s="167">
        <v>0</v>
      </c>
      <c r="H1929" s="157">
        <f t="shared" si="58"/>
        <v>0</v>
      </c>
      <c r="I1929" s="427">
        <f t="shared" si="59"/>
        <v>391</v>
      </c>
    </row>
    <row r="1930" spans="1:9" ht="22.5" x14ac:dyDescent="0.2">
      <c r="A1930" s="163" t="s">
        <v>507</v>
      </c>
      <c r="B1930" s="164">
        <v>11</v>
      </c>
      <c r="C1930" s="164">
        <v>3</v>
      </c>
      <c r="D1930" s="165">
        <v>2410102250</v>
      </c>
      <c r="E1930" s="166">
        <v>600</v>
      </c>
      <c r="F1930" s="167">
        <v>391</v>
      </c>
      <c r="G1930" s="167">
        <v>0</v>
      </c>
      <c r="H1930" s="157">
        <f t="shared" si="58"/>
        <v>0</v>
      </c>
      <c r="I1930" s="427">
        <f t="shared" si="59"/>
        <v>391</v>
      </c>
    </row>
    <row r="1931" spans="1:9" x14ac:dyDescent="0.2">
      <c r="A1931" s="163" t="s">
        <v>1343</v>
      </c>
      <c r="B1931" s="164">
        <v>11</v>
      </c>
      <c r="C1931" s="164">
        <v>3</v>
      </c>
      <c r="D1931" s="165">
        <v>7400000000</v>
      </c>
      <c r="E1931" s="166"/>
      <c r="F1931" s="167">
        <v>250</v>
      </c>
      <c r="G1931" s="167">
        <v>250</v>
      </c>
      <c r="H1931" s="157">
        <f t="shared" si="58"/>
        <v>100</v>
      </c>
      <c r="I1931" s="427">
        <f t="shared" si="59"/>
        <v>0</v>
      </c>
    </row>
    <row r="1932" spans="1:9" ht="22.5" x14ac:dyDescent="0.2">
      <c r="A1932" s="163" t="s">
        <v>1152</v>
      </c>
      <c r="B1932" s="164">
        <v>11</v>
      </c>
      <c r="C1932" s="164">
        <v>3</v>
      </c>
      <c r="D1932" s="165">
        <v>7400055490</v>
      </c>
      <c r="E1932" s="166"/>
      <c r="F1932" s="167">
        <v>250</v>
      </c>
      <c r="G1932" s="167">
        <v>250</v>
      </c>
      <c r="H1932" s="157">
        <f t="shared" si="58"/>
        <v>100</v>
      </c>
      <c r="I1932" s="427">
        <f t="shared" si="59"/>
        <v>0</v>
      </c>
    </row>
    <row r="1933" spans="1:9" ht="22.5" x14ac:dyDescent="0.2">
      <c r="A1933" s="163" t="s">
        <v>507</v>
      </c>
      <c r="B1933" s="164">
        <v>11</v>
      </c>
      <c r="C1933" s="164">
        <v>3</v>
      </c>
      <c r="D1933" s="165">
        <v>7400055490</v>
      </c>
      <c r="E1933" s="166">
        <v>600</v>
      </c>
      <c r="F1933" s="167">
        <v>250</v>
      </c>
      <c r="G1933" s="167">
        <v>250</v>
      </c>
      <c r="H1933" s="157">
        <f t="shared" si="58"/>
        <v>100</v>
      </c>
      <c r="I1933" s="427">
        <f t="shared" si="59"/>
        <v>0</v>
      </c>
    </row>
    <row r="1934" spans="1:9" x14ac:dyDescent="0.2">
      <c r="A1934" s="158" t="s">
        <v>1040</v>
      </c>
      <c r="B1934" s="159">
        <v>11</v>
      </c>
      <c r="C1934" s="159">
        <v>5</v>
      </c>
      <c r="D1934" s="160"/>
      <c r="E1934" s="161"/>
      <c r="F1934" s="162">
        <v>17649</v>
      </c>
      <c r="G1934" s="162">
        <v>17463.900000000001</v>
      </c>
      <c r="H1934" s="151">
        <f t="shared" si="58"/>
        <v>98.951215366309725</v>
      </c>
      <c r="I1934" s="427">
        <f t="shared" si="59"/>
        <v>185.09999999999854</v>
      </c>
    </row>
    <row r="1935" spans="1:9" x14ac:dyDescent="0.2">
      <c r="A1935" s="163" t="s">
        <v>487</v>
      </c>
      <c r="B1935" s="164">
        <v>11</v>
      </c>
      <c r="C1935" s="164">
        <v>5</v>
      </c>
      <c r="D1935" s="165">
        <v>8900000000</v>
      </c>
      <c r="E1935" s="166"/>
      <c r="F1935" s="167">
        <v>17649</v>
      </c>
      <c r="G1935" s="167">
        <v>17463.900000000001</v>
      </c>
      <c r="H1935" s="157">
        <f t="shared" ref="H1935:H1998" si="60">+G1935/F1935*100</f>
        <v>98.951215366309725</v>
      </c>
      <c r="I1935" s="427">
        <f t="shared" ref="I1935:I1998" si="61">F1935-G1935</f>
        <v>185.09999999999854</v>
      </c>
    </row>
    <row r="1936" spans="1:9" x14ac:dyDescent="0.2">
      <c r="A1936" s="163" t="s">
        <v>487</v>
      </c>
      <c r="B1936" s="164">
        <v>11</v>
      </c>
      <c r="C1936" s="164">
        <v>5</v>
      </c>
      <c r="D1936" s="165">
        <v>8900000110</v>
      </c>
      <c r="E1936" s="166"/>
      <c r="F1936" s="167">
        <v>14181.9</v>
      </c>
      <c r="G1936" s="167">
        <v>14172</v>
      </c>
      <c r="H1936" s="157">
        <f t="shared" si="60"/>
        <v>99.930192710426667</v>
      </c>
      <c r="I1936" s="427">
        <f t="shared" si="61"/>
        <v>9.8999999999996362</v>
      </c>
    </row>
    <row r="1937" spans="1:9" ht="33.75" x14ac:dyDescent="0.2">
      <c r="A1937" s="163" t="s">
        <v>486</v>
      </c>
      <c r="B1937" s="164">
        <v>11</v>
      </c>
      <c r="C1937" s="164">
        <v>5</v>
      </c>
      <c r="D1937" s="165">
        <v>8900000110</v>
      </c>
      <c r="E1937" s="166">
        <v>100</v>
      </c>
      <c r="F1937" s="167">
        <v>14181.9</v>
      </c>
      <c r="G1937" s="167">
        <v>14172</v>
      </c>
      <c r="H1937" s="157">
        <f t="shared" si="60"/>
        <v>99.930192710426667</v>
      </c>
      <c r="I1937" s="427">
        <f t="shared" si="61"/>
        <v>9.8999999999996362</v>
      </c>
    </row>
    <row r="1938" spans="1:9" x14ac:dyDescent="0.2">
      <c r="A1938" s="163" t="s">
        <v>487</v>
      </c>
      <c r="B1938" s="164">
        <v>11</v>
      </c>
      <c r="C1938" s="164">
        <v>5</v>
      </c>
      <c r="D1938" s="165">
        <v>8900000190</v>
      </c>
      <c r="E1938" s="166"/>
      <c r="F1938" s="167">
        <v>2541.6</v>
      </c>
      <c r="G1938" s="167">
        <v>2382</v>
      </c>
      <c r="H1938" s="157">
        <f t="shared" si="60"/>
        <v>93.720491029272907</v>
      </c>
      <c r="I1938" s="427">
        <f t="shared" si="61"/>
        <v>159.59999999999991</v>
      </c>
    </row>
    <row r="1939" spans="1:9" ht="33.75" x14ac:dyDescent="0.2">
      <c r="A1939" s="163" t="s">
        <v>486</v>
      </c>
      <c r="B1939" s="164">
        <v>11</v>
      </c>
      <c r="C1939" s="164">
        <v>5</v>
      </c>
      <c r="D1939" s="165">
        <v>8900000190</v>
      </c>
      <c r="E1939" s="166">
        <v>100</v>
      </c>
      <c r="F1939" s="167">
        <v>817.7</v>
      </c>
      <c r="G1939" s="167">
        <v>755.2</v>
      </c>
      <c r="H1939" s="157">
        <f t="shared" si="60"/>
        <v>92.35661000366882</v>
      </c>
      <c r="I1939" s="427">
        <f t="shared" si="61"/>
        <v>62.5</v>
      </c>
    </row>
    <row r="1940" spans="1:9" x14ac:dyDescent="0.2">
      <c r="A1940" s="163" t="s">
        <v>490</v>
      </c>
      <c r="B1940" s="164">
        <v>11</v>
      </c>
      <c r="C1940" s="164">
        <v>5</v>
      </c>
      <c r="D1940" s="165">
        <v>8900000190</v>
      </c>
      <c r="E1940" s="166">
        <v>200</v>
      </c>
      <c r="F1940" s="167">
        <v>1601.9</v>
      </c>
      <c r="G1940" s="167">
        <v>1513.8</v>
      </c>
      <c r="H1940" s="157">
        <f t="shared" si="60"/>
        <v>94.500280916411754</v>
      </c>
      <c r="I1940" s="427">
        <f t="shared" si="61"/>
        <v>88.100000000000136</v>
      </c>
    </row>
    <row r="1941" spans="1:9" x14ac:dyDescent="0.2">
      <c r="A1941" s="163" t="s">
        <v>494</v>
      </c>
      <c r="B1941" s="164">
        <v>11</v>
      </c>
      <c r="C1941" s="164">
        <v>5</v>
      </c>
      <c r="D1941" s="165">
        <v>8900000190</v>
      </c>
      <c r="E1941" s="166">
        <v>800</v>
      </c>
      <c r="F1941" s="167">
        <v>122</v>
      </c>
      <c r="G1941" s="167">
        <v>113</v>
      </c>
      <c r="H1941" s="157">
        <f t="shared" si="60"/>
        <v>92.622950819672127</v>
      </c>
      <c r="I1941" s="427">
        <f t="shared" si="61"/>
        <v>9</v>
      </c>
    </row>
    <row r="1942" spans="1:9" ht="22.5" x14ac:dyDescent="0.2">
      <c r="A1942" s="163" t="s">
        <v>1451</v>
      </c>
      <c r="B1942" s="164">
        <v>11</v>
      </c>
      <c r="C1942" s="164">
        <v>5</v>
      </c>
      <c r="D1942" s="165">
        <v>8900000870</v>
      </c>
      <c r="E1942" s="166"/>
      <c r="F1942" s="167">
        <v>125</v>
      </c>
      <c r="G1942" s="167">
        <v>124.3</v>
      </c>
      <c r="H1942" s="157">
        <f t="shared" si="60"/>
        <v>99.44</v>
      </c>
      <c r="I1942" s="427">
        <f t="shared" si="61"/>
        <v>0.70000000000000284</v>
      </c>
    </row>
    <row r="1943" spans="1:9" ht="33.75" x14ac:dyDescent="0.2">
      <c r="A1943" s="163" t="s">
        <v>486</v>
      </c>
      <c r="B1943" s="164">
        <v>11</v>
      </c>
      <c r="C1943" s="164">
        <v>5</v>
      </c>
      <c r="D1943" s="165">
        <v>8900000870</v>
      </c>
      <c r="E1943" s="166">
        <v>100</v>
      </c>
      <c r="F1943" s="167">
        <v>125</v>
      </c>
      <c r="G1943" s="167">
        <v>124.3</v>
      </c>
      <c r="H1943" s="157">
        <f t="shared" si="60"/>
        <v>99.44</v>
      </c>
      <c r="I1943" s="427">
        <f t="shared" si="61"/>
        <v>0.70000000000000284</v>
      </c>
    </row>
    <row r="1944" spans="1:9" ht="22.5" x14ac:dyDescent="0.2">
      <c r="A1944" s="163" t="s">
        <v>1152</v>
      </c>
      <c r="B1944" s="164">
        <v>11</v>
      </c>
      <c r="C1944" s="164">
        <v>5</v>
      </c>
      <c r="D1944" s="165">
        <v>8900055490</v>
      </c>
      <c r="E1944" s="166"/>
      <c r="F1944" s="167">
        <v>800.5</v>
      </c>
      <c r="G1944" s="167">
        <v>785.6</v>
      </c>
      <c r="H1944" s="157">
        <f t="shared" si="60"/>
        <v>98.138663335415373</v>
      </c>
      <c r="I1944" s="427">
        <f t="shared" si="61"/>
        <v>14.899999999999977</v>
      </c>
    </row>
    <row r="1945" spans="1:9" ht="33.75" x14ac:dyDescent="0.2">
      <c r="A1945" s="163" t="s">
        <v>486</v>
      </c>
      <c r="B1945" s="164">
        <v>11</v>
      </c>
      <c r="C1945" s="164">
        <v>5</v>
      </c>
      <c r="D1945" s="165">
        <v>8900055490</v>
      </c>
      <c r="E1945" s="166">
        <v>100</v>
      </c>
      <c r="F1945" s="167">
        <v>800.5</v>
      </c>
      <c r="G1945" s="167">
        <v>785.6</v>
      </c>
      <c r="H1945" s="157">
        <f t="shared" si="60"/>
        <v>98.138663335415373</v>
      </c>
      <c r="I1945" s="427">
        <f t="shared" si="61"/>
        <v>14.899999999999977</v>
      </c>
    </row>
    <row r="1946" spans="1:9" x14ac:dyDescent="0.2">
      <c r="A1946" s="158" t="s">
        <v>1041</v>
      </c>
      <c r="B1946" s="159">
        <v>12</v>
      </c>
      <c r="C1946" s="159"/>
      <c r="D1946" s="160"/>
      <c r="E1946" s="161"/>
      <c r="F1946" s="162">
        <v>75562.899999999994</v>
      </c>
      <c r="G1946" s="162">
        <v>75562.899999999994</v>
      </c>
      <c r="H1946" s="151">
        <f t="shared" si="60"/>
        <v>100</v>
      </c>
      <c r="I1946" s="427">
        <f t="shared" si="61"/>
        <v>0</v>
      </c>
    </row>
    <row r="1947" spans="1:9" x14ac:dyDescent="0.2">
      <c r="A1947" s="158" t="s">
        <v>1042</v>
      </c>
      <c r="B1947" s="159">
        <v>12</v>
      </c>
      <c r="C1947" s="159">
        <v>1</v>
      </c>
      <c r="D1947" s="160"/>
      <c r="E1947" s="161"/>
      <c r="F1947" s="162">
        <v>18451.900000000001</v>
      </c>
      <c r="G1947" s="162">
        <v>18451.900000000001</v>
      </c>
      <c r="H1947" s="151">
        <f t="shared" si="60"/>
        <v>100</v>
      </c>
      <c r="I1947" s="427">
        <f t="shared" si="61"/>
        <v>0</v>
      </c>
    </row>
    <row r="1948" spans="1:9" ht="22.5" x14ac:dyDescent="0.2">
      <c r="A1948" s="163" t="s">
        <v>584</v>
      </c>
      <c r="B1948" s="164">
        <v>12</v>
      </c>
      <c r="C1948" s="164">
        <v>1</v>
      </c>
      <c r="D1948" s="165">
        <v>1200000000</v>
      </c>
      <c r="E1948" s="166"/>
      <c r="F1948" s="167">
        <v>18451.900000000001</v>
      </c>
      <c r="G1948" s="167">
        <v>18451.900000000001</v>
      </c>
      <c r="H1948" s="157">
        <f t="shared" si="60"/>
        <v>100</v>
      </c>
      <c r="I1948" s="427">
        <f t="shared" si="61"/>
        <v>0</v>
      </c>
    </row>
    <row r="1949" spans="1:9" ht="22.5" x14ac:dyDescent="0.2">
      <c r="A1949" s="163" t="s">
        <v>1344</v>
      </c>
      <c r="B1949" s="164">
        <v>12</v>
      </c>
      <c r="C1949" s="164">
        <v>1</v>
      </c>
      <c r="D1949" s="165">
        <v>1230000000</v>
      </c>
      <c r="E1949" s="166"/>
      <c r="F1949" s="167">
        <v>18451.900000000001</v>
      </c>
      <c r="G1949" s="167">
        <v>18451.900000000001</v>
      </c>
      <c r="H1949" s="157">
        <f t="shared" si="60"/>
        <v>100</v>
      </c>
      <c r="I1949" s="427">
        <f t="shared" si="61"/>
        <v>0</v>
      </c>
    </row>
    <row r="1950" spans="1:9" ht="22.5" x14ac:dyDescent="0.2">
      <c r="A1950" s="163" t="s">
        <v>1043</v>
      </c>
      <c r="B1950" s="164">
        <v>12</v>
      </c>
      <c r="C1950" s="164">
        <v>1</v>
      </c>
      <c r="D1950" s="165">
        <v>1230100000</v>
      </c>
      <c r="E1950" s="166"/>
      <c r="F1950" s="167">
        <v>18451.900000000001</v>
      </c>
      <c r="G1950" s="167">
        <v>18451.900000000001</v>
      </c>
      <c r="H1950" s="157">
        <f t="shared" si="60"/>
        <v>100</v>
      </c>
      <c r="I1950" s="427">
        <f t="shared" si="61"/>
        <v>0</v>
      </c>
    </row>
    <row r="1951" spans="1:9" ht="22.5" x14ac:dyDescent="0.2">
      <c r="A1951" s="163" t="s">
        <v>1044</v>
      </c>
      <c r="B1951" s="164">
        <v>12</v>
      </c>
      <c r="C1951" s="164">
        <v>1</v>
      </c>
      <c r="D1951" s="165">
        <v>1230140050</v>
      </c>
      <c r="E1951" s="166"/>
      <c r="F1951" s="167">
        <v>18451.900000000001</v>
      </c>
      <c r="G1951" s="167">
        <v>18451.900000000001</v>
      </c>
      <c r="H1951" s="157">
        <f t="shared" si="60"/>
        <v>100</v>
      </c>
      <c r="I1951" s="427">
        <f t="shared" si="61"/>
        <v>0</v>
      </c>
    </row>
    <row r="1952" spans="1:9" ht="22.5" x14ac:dyDescent="0.2">
      <c r="A1952" s="163" t="s">
        <v>507</v>
      </c>
      <c r="B1952" s="164">
        <v>12</v>
      </c>
      <c r="C1952" s="164">
        <v>1</v>
      </c>
      <c r="D1952" s="165">
        <v>1230140050</v>
      </c>
      <c r="E1952" s="166">
        <v>600</v>
      </c>
      <c r="F1952" s="167">
        <v>18451.900000000001</v>
      </c>
      <c r="G1952" s="167">
        <v>18451.900000000001</v>
      </c>
      <c r="H1952" s="157">
        <f t="shared" si="60"/>
        <v>100</v>
      </c>
      <c r="I1952" s="427">
        <f t="shared" si="61"/>
        <v>0</v>
      </c>
    </row>
    <row r="1953" spans="1:9" x14ac:dyDescent="0.2">
      <c r="A1953" s="158" t="s">
        <v>1045</v>
      </c>
      <c r="B1953" s="159">
        <v>12</v>
      </c>
      <c r="C1953" s="159">
        <v>2</v>
      </c>
      <c r="D1953" s="160"/>
      <c r="E1953" s="161"/>
      <c r="F1953" s="162">
        <v>56828.5</v>
      </c>
      <c r="G1953" s="162">
        <v>56828.5</v>
      </c>
      <c r="H1953" s="151">
        <f t="shared" si="60"/>
        <v>100</v>
      </c>
      <c r="I1953" s="427">
        <f t="shared" si="61"/>
        <v>0</v>
      </c>
    </row>
    <row r="1954" spans="1:9" ht="22.5" x14ac:dyDescent="0.2">
      <c r="A1954" s="163" t="s">
        <v>584</v>
      </c>
      <c r="B1954" s="164">
        <v>12</v>
      </c>
      <c r="C1954" s="164">
        <v>2</v>
      </c>
      <c r="D1954" s="165">
        <v>1200000000</v>
      </c>
      <c r="E1954" s="166"/>
      <c r="F1954" s="167">
        <v>56828.5</v>
      </c>
      <c r="G1954" s="167">
        <v>56828.5</v>
      </c>
      <c r="H1954" s="157">
        <f t="shared" si="60"/>
        <v>100</v>
      </c>
      <c r="I1954" s="427">
        <f t="shared" si="61"/>
        <v>0</v>
      </c>
    </row>
    <row r="1955" spans="1:9" ht="22.5" x14ac:dyDescent="0.2">
      <c r="A1955" s="163" t="s">
        <v>1344</v>
      </c>
      <c r="B1955" s="164">
        <v>12</v>
      </c>
      <c r="C1955" s="164">
        <v>2</v>
      </c>
      <c r="D1955" s="165">
        <v>1230000000</v>
      </c>
      <c r="E1955" s="166"/>
      <c r="F1955" s="167">
        <v>56828.5</v>
      </c>
      <c r="G1955" s="167">
        <v>56828.5</v>
      </c>
      <c r="H1955" s="157">
        <f t="shared" si="60"/>
        <v>100</v>
      </c>
      <c r="I1955" s="427">
        <f t="shared" si="61"/>
        <v>0</v>
      </c>
    </row>
    <row r="1956" spans="1:9" ht="22.5" x14ac:dyDescent="0.2">
      <c r="A1956" s="163" t="s">
        <v>1043</v>
      </c>
      <c r="B1956" s="164">
        <v>12</v>
      </c>
      <c r="C1956" s="164">
        <v>2</v>
      </c>
      <c r="D1956" s="165">
        <v>1230100000</v>
      </c>
      <c r="E1956" s="166"/>
      <c r="F1956" s="167">
        <v>55628.5</v>
      </c>
      <c r="G1956" s="167">
        <v>55628.5</v>
      </c>
      <c r="H1956" s="157">
        <f t="shared" si="60"/>
        <v>100</v>
      </c>
      <c r="I1956" s="427">
        <f t="shared" si="61"/>
        <v>0</v>
      </c>
    </row>
    <row r="1957" spans="1:9" ht="22.5" x14ac:dyDescent="0.2">
      <c r="A1957" s="163" t="s">
        <v>1044</v>
      </c>
      <c r="B1957" s="164">
        <v>12</v>
      </c>
      <c r="C1957" s="164">
        <v>2</v>
      </c>
      <c r="D1957" s="165">
        <v>1230140050</v>
      </c>
      <c r="E1957" s="166"/>
      <c r="F1957" s="167">
        <v>32004.9</v>
      </c>
      <c r="G1957" s="167">
        <v>32004.9</v>
      </c>
      <c r="H1957" s="157">
        <f t="shared" si="60"/>
        <v>100</v>
      </c>
      <c r="I1957" s="427">
        <f t="shared" si="61"/>
        <v>0</v>
      </c>
    </row>
    <row r="1958" spans="1:9" ht="22.5" x14ac:dyDescent="0.2">
      <c r="A1958" s="163" t="s">
        <v>507</v>
      </c>
      <c r="B1958" s="164">
        <v>12</v>
      </c>
      <c r="C1958" s="164">
        <v>2</v>
      </c>
      <c r="D1958" s="165">
        <v>1230140050</v>
      </c>
      <c r="E1958" s="166">
        <v>600</v>
      </c>
      <c r="F1958" s="167">
        <v>32004.9</v>
      </c>
      <c r="G1958" s="167">
        <v>32004.9</v>
      </c>
      <c r="H1958" s="157">
        <f t="shared" si="60"/>
        <v>100</v>
      </c>
      <c r="I1958" s="427">
        <f t="shared" si="61"/>
        <v>0</v>
      </c>
    </row>
    <row r="1959" spans="1:9" ht="22.5" x14ac:dyDescent="0.2">
      <c r="A1959" s="163" t="s">
        <v>1044</v>
      </c>
      <c r="B1959" s="164">
        <v>12</v>
      </c>
      <c r="C1959" s="164">
        <v>2</v>
      </c>
      <c r="D1959" s="165">
        <v>1230140060</v>
      </c>
      <c r="E1959" s="166"/>
      <c r="F1959" s="167">
        <v>23623.599999999999</v>
      </c>
      <c r="G1959" s="167">
        <v>23623.599999999999</v>
      </c>
      <c r="H1959" s="157">
        <f t="shared" si="60"/>
        <v>100</v>
      </c>
      <c r="I1959" s="427">
        <f t="shared" si="61"/>
        <v>0</v>
      </c>
    </row>
    <row r="1960" spans="1:9" ht="22.5" x14ac:dyDescent="0.2">
      <c r="A1960" s="163" t="s">
        <v>507</v>
      </c>
      <c r="B1960" s="164">
        <v>12</v>
      </c>
      <c r="C1960" s="164">
        <v>2</v>
      </c>
      <c r="D1960" s="165">
        <v>1230140060</v>
      </c>
      <c r="E1960" s="166">
        <v>600</v>
      </c>
      <c r="F1960" s="167">
        <v>23623.599999999999</v>
      </c>
      <c r="G1960" s="167">
        <v>23623.599999999999</v>
      </c>
      <c r="H1960" s="157">
        <f t="shared" si="60"/>
        <v>100</v>
      </c>
      <c r="I1960" s="427">
        <f t="shared" si="61"/>
        <v>0</v>
      </c>
    </row>
    <row r="1961" spans="1:9" ht="22.5" x14ac:dyDescent="0.2">
      <c r="A1961" s="163" t="s">
        <v>1046</v>
      </c>
      <c r="B1961" s="164">
        <v>12</v>
      </c>
      <c r="C1961" s="164">
        <v>2</v>
      </c>
      <c r="D1961" s="165">
        <v>1230200000</v>
      </c>
      <c r="E1961" s="166"/>
      <c r="F1961" s="167">
        <v>1200</v>
      </c>
      <c r="G1961" s="167">
        <v>1200</v>
      </c>
      <c r="H1961" s="157">
        <f t="shared" si="60"/>
        <v>100</v>
      </c>
      <c r="I1961" s="427">
        <f t="shared" si="61"/>
        <v>0</v>
      </c>
    </row>
    <row r="1962" spans="1:9" ht="22.5" x14ac:dyDescent="0.2">
      <c r="A1962" s="163" t="s">
        <v>1047</v>
      </c>
      <c r="B1962" s="164">
        <v>12</v>
      </c>
      <c r="C1962" s="164">
        <v>2</v>
      </c>
      <c r="D1962" s="165">
        <v>1230260010</v>
      </c>
      <c r="E1962" s="166"/>
      <c r="F1962" s="167">
        <v>1200</v>
      </c>
      <c r="G1962" s="167">
        <v>1200</v>
      </c>
      <c r="H1962" s="157">
        <f t="shared" si="60"/>
        <v>100</v>
      </c>
      <c r="I1962" s="427">
        <f t="shared" si="61"/>
        <v>0</v>
      </c>
    </row>
    <row r="1963" spans="1:9" x14ac:dyDescent="0.2">
      <c r="A1963" s="163" t="s">
        <v>494</v>
      </c>
      <c r="B1963" s="164">
        <v>12</v>
      </c>
      <c r="C1963" s="164">
        <v>2</v>
      </c>
      <c r="D1963" s="165">
        <v>1230260010</v>
      </c>
      <c r="E1963" s="166">
        <v>800</v>
      </c>
      <c r="F1963" s="167">
        <v>1200</v>
      </c>
      <c r="G1963" s="167">
        <v>1200</v>
      </c>
      <c r="H1963" s="157">
        <f t="shared" si="60"/>
        <v>100</v>
      </c>
      <c r="I1963" s="427">
        <f t="shared" si="61"/>
        <v>0</v>
      </c>
    </row>
    <row r="1964" spans="1:9" x14ac:dyDescent="0.2">
      <c r="A1964" s="158" t="s">
        <v>1345</v>
      </c>
      <c r="B1964" s="159">
        <v>12</v>
      </c>
      <c r="C1964" s="159">
        <v>4</v>
      </c>
      <c r="D1964" s="160"/>
      <c r="E1964" s="161"/>
      <c r="F1964" s="162">
        <v>282.5</v>
      </c>
      <c r="G1964" s="162">
        <v>282.5</v>
      </c>
      <c r="H1964" s="151">
        <f t="shared" si="60"/>
        <v>100</v>
      </c>
      <c r="I1964" s="427">
        <f t="shared" si="61"/>
        <v>0</v>
      </c>
    </row>
    <row r="1965" spans="1:9" x14ac:dyDescent="0.2">
      <c r="A1965" s="163" t="s">
        <v>487</v>
      </c>
      <c r="B1965" s="164">
        <v>12</v>
      </c>
      <c r="C1965" s="164">
        <v>4</v>
      </c>
      <c r="D1965" s="165">
        <v>8900000000</v>
      </c>
      <c r="E1965" s="166"/>
      <c r="F1965" s="167">
        <v>282.5</v>
      </c>
      <c r="G1965" s="167">
        <v>282.5</v>
      </c>
      <c r="H1965" s="157">
        <f t="shared" si="60"/>
        <v>100</v>
      </c>
      <c r="I1965" s="427">
        <f t="shared" si="61"/>
        <v>0</v>
      </c>
    </row>
    <row r="1966" spans="1:9" x14ac:dyDescent="0.2">
      <c r="A1966" s="163" t="s">
        <v>487</v>
      </c>
      <c r="B1966" s="164">
        <v>12</v>
      </c>
      <c r="C1966" s="164">
        <v>4</v>
      </c>
      <c r="D1966" s="165">
        <v>8900000110</v>
      </c>
      <c r="E1966" s="166"/>
      <c r="F1966" s="167">
        <v>282.5</v>
      </c>
      <c r="G1966" s="167">
        <v>282.5</v>
      </c>
      <c r="H1966" s="157">
        <f t="shared" si="60"/>
        <v>100</v>
      </c>
      <c r="I1966" s="427">
        <f t="shared" si="61"/>
        <v>0</v>
      </c>
    </row>
    <row r="1967" spans="1:9" ht="33.75" x14ac:dyDescent="0.2">
      <c r="A1967" s="163" t="s">
        <v>486</v>
      </c>
      <c r="B1967" s="164">
        <v>12</v>
      </c>
      <c r="C1967" s="164">
        <v>4</v>
      </c>
      <c r="D1967" s="165">
        <v>8900000110</v>
      </c>
      <c r="E1967" s="166">
        <v>100</v>
      </c>
      <c r="F1967" s="167">
        <v>282.5</v>
      </c>
      <c r="G1967" s="167">
        <v>282.5</v>
      </c>
      <c r="H1967" s="157">
        <f t="shared" si="60"/>
        <v>100</v>
      </c>
      <c r="I1967" s="427">
        <f t="shared" si="61"/>
        <v>0</v>
      </c>
    </row>
    <row r="1968" spans="1:9" x14ac:dyDescent="0.2">
      <c r="A1968" s="158" t="s">
        <v>1048</v>
      </c>
      <c r="B1968" s="159">
        <v>13</v>
      </c>
      <c r="C1968" s="159"/>
      <c r="D1968" s="160"/>
      <c r="E1968" s="161"/>
      <c r="F1968" s="162">
        <v>72968.7</v>
      </c>
      <c r="G1968" s="162">
        <v>72968.7</v>
      </c>
      <c r="H1968" s="151">
        <f t="shared" si="60"/>
        <v>100</v>
      </c>
      <c r="I1968" s="427">
        <f t="shared" si="61"/>
        <v>0</v>
      </c>
    </row>
    <row r="1969" spans="1:9" x14ac:dyDescent="0.2">
      <c r="A1969" s="158" t="s">
        <v>1049</v>
      </c>
      <c r="B1969" s="159">
        <v>13</v>
      </c>
      <c r="C1969" s="159">
        <v>1</v>
      </c>
      <c r="D1969" s="160"/>
      <c r="E1969" s="161"/>
      <c r="F1969" s="162">
        <v>72968.7</v>
      </c>
      <c r="G1969" s="162">
        <v>72968.7</v>
      </c>
      <c r="H1969" s="151">
        <f t="shared" si="60"/>
        <v>100</v>
      </c>
      <c r="I1969" s="427">
        <f t="shared" si="61"/>
        <v>0</v>
      </c>
    </row>
    <row r="1970" spans="1:9" ht="22.5" x14ac:dyDescent="0.2">
      <c r="A1970" s="163" t="s">
        <v>1154</v>
      </c>
      <c r="B1970" s="164">
        <v>13</v>
      </c>
      <c r="C1970" s="164">
        <v>1</v>
      </c>
      <c r="D1970" s="165">
        <v>1300000000</v>
      </c>
      <c r="E1970" s="166"/>
      <c r="F1970" s="167">
        <v>72968.7</v>
      </c>
      <c r="G1970" s="167">
        <v>72968.7</v>
      </c>
      <c r="H1970" s="157">
        <f t="shared" si="60"/>
        <v>100</v>
      </c>
      <c r="I1970" s="427">
        <f t="shared" si="61"/>
        <v>0</v>
      </c>
    </row>
    <row r="1971" spans="1:9" x14ac:dyDescent="0.2">
      <c r="A1971" s="163" t="s">
        <v>1050</v>
      </c>
      <c r="B1971" s="164">
        <v>13</v>
      </c>
      <c r="C1971" s="164">
        <v>1</v>
      </c>
      <c r="D1971" s="165">
        <v>1320000000</v>
      </c>
      <c r="E1971" s="166"/>
      <c r="F1971" s="167">
        <v>72968.7</v>
      </c>
      <c r="G1971" s="167">
        <v>72968.7</v>
      </c>
      <c r="H1971" s="157">
        <f t="shared" si="60"/>
        <v>100</v>
      </c>
      <c r="I1971" s="427">
        <f t="shared" si="61"/>
        <v>0</v>
      </c>
    </row>
    <row r="1972" spans="1:9" x14ac:dyDescent="0.2">
      <c r="A1972" s="163" t="s">
        <v>1051</v>
      </c>
      <c r="B1972" s="164">
        <v>13</v>
      </c>
      <c r="C1972" s="164">
        <v>1</v>
      </c>
      <c r="D1972" s="165">
        <v>1320013000</v>
      </c>
      <c r="E1972" s="166"/>
      <c r="F1972" s="167">
        <v>72968.7</v>
      </c>
      <c r="G1972" s="167">
        <v>72968.7</v>
      </c>
      <c r="H1972" s="157">
        <f t="shared" si="60"/>
        <v>100</v>
      </c>
      <c r="I1972" s="427">
        <f t="shared" si="61"/>
        <v>0</v>
      </c>
    </row>
    <row r="1973" spans="1:9" x14ac:dyDescent="0.2">
      <c r="A1973" s="163" t="s">
        <v>1052</v>
      </c>
      <c r="B1973" s="164">
        <v>13</v>
      </c>
      <c r="C1973" s="164">
        <v>1</v>
      </c>
      <c r="D1973" s="165">
        <v>1320013000</v>
      </c>
      <c r="E1973" s="166">
        <v>700</v>
      </c>
      <c r="F1973" s="167">
        <v>72968.7</v>
      </c>
      <c r="G1973" s="167">
        <v>72968.7</v>
      </c>
      <c r="H1973" s="157">
        <f t="shared" si="60"/>
        <v>100</v>
      </c>
      <c r="I1973" s="427">
        <f t="shared" si="61"/>
        <v>0</v>
      </c>
    </row>
    <row r="1974" spans="1:9" ht="21" x14ac:dyDescent="0.2">
      <c r="A1974" s="158" t="s">
        <v>1053</v>
      </c>
      <c r="B1974" s="159">
        <v>14</v>
      </c>
      <c r="C1974" s="159"/>
      <c r="D1974" s="160"/>
      <c r="E1974" s="161"/>
      <c r="F1974" s="162">
        <v>3271951.8</v>
      </c>
      <c r="G1974" s="162">
        <v>3251560.6</v>
      </c>
      <c r="H1974" s="151">
        <f t="shared" si="60"/>
        <v>99.376787885445012</v>
      </c>
      <c r="I1974" s="427">
        <f t="shared" si="61"/>
        <v>20391.199999999721</v>
      </c>
    </row>
    <row r="1975" spans="1:9" ht="21" x14ac:dyDescent="0.2">
      <c r="A1975" s="158" t="s">
        <v>1054</v>
      </c>
      <c r="B1975" s="159">
        <v>14</v>
      </c>
      <c r="C1975" s="159">
        <v>1</v>
      </c>
      <c r="D1975" s="160"/>
      <c r="E1975" s="161"/>
      <c r="F1975" s="162">
        <v>2206812.4</v>
      </c>
      <c r="G1975" s="162">
        <v>2206812.4</v>
      </c>
      <c r="H1975" s="151">
        <f t="shared" si="60"/>
        <v>100</v>
      </c>
      <c r="I1975" s="427">
        <f t="shared" si="61"/>
        <v>0</v>
      </c>
    </row>
    <row r="1976" spans="1:9" ht="22.5" x14ac:dyDescent="0.2">
      <c r="A1976" s="163" t="s">
        <v>1154</v>
      </c>
      <c r="B1976" s="164">
        <v>14</v>
      </c>
      <c r="C1976" s="164">
        <v>1</v>
      </c>
      <c r="D1976" s="165">
        <v>1300000000</v>
      </c>
      <c r="E1976" s="166"/>
      <c r="F1976" s="167">
        <v>2206812.4</v>
      </c>
      <c r="G1976" s="167">
        <v>2206812.4</v>
      </c>
      <c r="H1976" s="157">
        <f t="shared" si="60"/>
        <v>100</v>
      </c>
      <c r="I1976" s="427">
        <f t="shared" si="61"/>
        <v>0</v>
      </c>
    </row>
    <row r="1977" spans="1:9" x14ac:dyDescent="0.2">
      <c r="A1977" s="163" t="s">
        <v>1055</v>
      </c>
      <c r="B1977" s="164">
        <v>14</v>
      </c>
      <c r="C1977" s="164">
        <v>1</v>
      </c>
      <c r="D1977" s="165">
        <v>1310000000</v>
      </c>
      <c r="E1977" s="166"/>
      <c r="F1977" s="167">
        <v>2206812.4</v>
      </c>
      <c r="G1977" s="167">
        <v>2206812.4</v>
      </c>
      <c r="H1977" s="157">
        <f t="shared" si="60"/>
        <v>100</v>
      </c>
      <c r="I1977" s="427">
        <f t="shared" si="61"/>
        <v>0</v>
      </c>
    </row>
    <row r="1978" spans="1:9" ht="22.5" x14ac:dyDescent="0.2">
      <c r="A1978" s="163" t="s">
        <v>1056</v>
      </c>
      <c r="B1978" s="164">
        <v>14</v>
      </c>
      <c r="C1978" s="164">
        <v>1</v>
      </c>
      <c r="D1978" s="165">
        <v>1310100000</v>
      </c>
      <c r="E1978" s="166"/>
      <c r="F1978" s="167">
        <v>2206812.4</v>
      </c>
      <c r="G1978" s="167">
        <v>2206812.4</v>
      </c>
      <c r="H1978" s="157">
        <f t="shared" si="60"/>
        <v>100</v>
      </c>
      <c r="I1978" s="427">
        <f t="shared" si="61"/>
        <v>0</v>
      </c>
    </row>
    <row r="1979" spans="1:9" x14ac:dyDescent="0.2">
      <c r="A1979" s="163" t="s">
        <v>1057</v>
      </c>
      <c r="B1979" s="164">
        <v>14</v>
      </c>
      <c r="C1979" s="164">
        <v>1</v>
      </c>
      <c r="D1979" s="165">
        <v>1310170010</v>
      </c>
      <c r="E1979" s="166"/>
      <c r="F1979" s="167">
        <v>2206812.4</v>
      </c>
      <c r="G1979" s="167">
        <v>2206812.4</v>
      </c>
      <c r="H1979" s="157">
        <f t="shared" si="60"/>
        <v>100</v>
      </c>
      <c r="I1979" s="427">
        <f t="shared" si="61"/>
        <v>0</v>
      </c>
    </row>
    <row r="1980" spans="1:9" x14ac:dyDescent="0.2">
      <c r="A1980" s="163" t="s">
        <v>499</v>
      </c>
      <c r="B1980" s="164">
        <v>14</v>
      </c>
      <c r="C1980" s="164">
        <v>1</v>
      </c>
      <c r="D1980" s="165">
        <v>1310170010</v>
      </c>
      <c r="E1980" s="166">
        <v>500</v>
      </c>
      <c r="F1980" s="167">
        <v>2206812.4</v>
      </c>
      <c r="G1980" s="167">
        <v>2206812.4</v>
      </c>
      <c r="H1980" s="157">
        <f t="shared" si="60"/>
        <v>100</v>
      </c>
      <c r="I1980" s="427">
        <f t="shared" si="61"/>
        <v>0</v>
      </c>
    </row>
    <row r="1981" spans="1:9" x14ac:dyDescent="0.2">
      <c r="A1981" s="158" t="s">
        <v>1058</v>
      </c>
      <c r="B1981" s="159">
        <v>14</v>
      </c>
      <c r="C1981" s="159">
        <v>2</v>
      </c>
      <c r="D1981" s="160"/>
      <c r="E1981" s="161"/>
      <c r="F1981" s="162">
        <v>352946.4</v>
      </c>
      <c r="G1981" s="162">
        <v>352946.4</v>
      </c>
      <c r="H1981" s="151">
        <f t="shared" si="60"/>
        <v>100</v>
      </c>
      <c r="I1981" s="427">
        <f t="shared" si="61"/>
        <v>0</v>
      </c>
    </row>
    <row r="1982" spans="1:9" ht="22.5" x14ac:dyDescent="0.2">
      <c r="A1982" s="163" t="s">
        <v>1154</v>
      </c>
      <c r="B1982" s="164">
        <v>14</v>
      </c>
      <c r="C1982" s="164">
        <v>2</v>
      </c>
      <c r="D1982" s="165">
        <v>1300000000</v>
      </c>
      <c r="E1982" s="166"/>
      <c r="F1982" s="167">
        <v>352946.4</v>
      </c>
      <c r="G1982" s="167">
        <v>352946.4</v>
      </c>
      <c r="H1982" s="157">
        <f t="shared" si="60"/>
        <v>100</v>
      </c>
      <c r="I1982" s="427">
        <f t="shared" si="61"/>
        <v>0</v>
      </c>
    </row>
    <row r="1983" spans="1:9" x14ac:dyDescent="0.2">
      <c r="A1983" s="163" t="s">
        <v>1055</v>
      </c>
      <c r="B1983" s="164">
        <v>14</v>
      </c>
      <c r="C1983" s="164">
        <v>2</v>
      </c>
      <c r="D1983" s="165">
        <v>1310000000</v>
      </c>
      <c r="E1983" s="166"/>
      <c r="F1983" s="167">
        <v>352946.4</v>
      </c>
      <c r="G1983" s="167">
        <v>352946.4</v>
      </c>
      <c r="H1983" s="157">
        <f t="shared" si="60"/>
        <v>100</v>
      </c>
      <c r="I1983" s="427">
        <f t="shared" si="61"/>
        <v>0</v>
      </c>
    </row>
    <row r="1984" spans="1:9" ht="22.5" x14ac:dyDescent="0.2">
      <c r="A1984" s="163" t="s">
        <v>1056</v>
      </c>
      <c r="B1984" s="164">
        <v>14</v>
      </c>
      <c r="C1984" s="164">
        <v>2</v>
      </c>
      <c r="D1984" s="165">
        <v>1310100000</v>
      </c>
      <c r="E1984" s="166"/>
      <c r="F1984" s="167">
        <v>352946.4</v>
      </c>
      <c r="G1984" s="167">
        <v>352946.4</v>
      </c>
      <c r="H1984" s="157">
        <f t="shared" si="60"/>
        <v>100</v>
      </c>
      <c r="I1984" s="427">
        <f t="shared" si="61"/>
        <v>0</v>
      </c>
    </row>
    <row r="1985" spans="1:9" x14ac:dyDescent="0.2">
      <c r="A1985" s="163" t="s">
        <v>1059</v>
      </c>
      <c r="B1985" s="164">
        <v>14</v>
      </c>
      <c r="C1985" s="164">
        <v>2</v>
      </c>
      <c r="D1985" s="165">
        <v>1310170020</v>
      </c>
      <c r="E1985" s="166"/>
      <c r="F1985" s="167">
        <v>352946.4</v>
      </c>
      <c r="G1985" s="167">
        <v>352946.4</v>
      </c>
      <c r="H1985" s="157">
        <f t="shared" si="60"/>
        <v>100</v>
      </c>
      <c r="I1985" s="427">
        <f t="shared" si="61"/>
        <v>0</v>
      </c>
    </row>
    <row r="1986" spans="1:9" x14ac:dyDescent="0.2">
      <c r="A1986" s="163" t="s">
        <v>499</v>
      </c>
      <c r="B1986" s="164">
        <v>14</v>
      </c>
      <c r="C1986" s="164">
        <v>2</v>
      </c>
      <c r="D1986" s="165">
        <v>1310170020</v>
      </c>
      <c r="E1986" s="166">
        <v>500</v>
      </c>
      <c r="F1986" s="167">
        <v>352946.4</v>
      </c>
      <c r="G1986" s="167">
        <v>352946.4</v>
      </c>
      <c r="H1986" s="157">
        <f t="shared" si="60"/>
        <v>100</v>
      </c>
      <c r="I1986" s="427">
        <f t="shared" si="61"/>
        <v>0</v>
      </c>
    </row>
    <row r="1987" spans="1:9" x14ac:dyDescent="0.2">
      <c r="A1987" s="158" t="s">
        <v>1060</v>
      </c>
      <c r="B1987" s="159">
        <v>14</v>
      </c>
      <c r="C1987" s="159">
        <v>3</v>
      </c>
      <c r="D1987" s="160"/>
      <c r="E1987" s="161"/>
      <c r="F1987" s="162">
        <v>712193</v>
      </c>
      <c r="G1987" s="162">
        <v>691801.8</v>
      </c>
      <c r="H1987" s="151">
        <f t="shared" si="60"/>
        <v>97.136843524157086</v>
      </c>
      <c r="I1987" s="427">
        <f t="shared" si="61"/>
        <v>20391.199999999953</v>
      </c>
    </row>
    <row r="1988" spans="1:9" ht="22.5" x14ac:dyDescent="0.2">
      <c r="A1988" s="163" t="s">
        <v>735</v>
      </c>
      <c r="B1988" s="164">
        <v>14</v>
      </c>
      <c r="C1988" s="164">
        <v>3</v>
      </c>
      <c r="D1988" s="165">
        <v>500000000</v>
      </c>
      <c r="E1988" s="166"/>
      <c r="F1988" s="167">
        <v>44684</v>
      </c>
      <c r="G1988" s="167">
        <v>44680.5</v>
      </c>
      <c r="H1988" s="157">
        <f t="shared" si="60"/>
        <v>99.99216721869125</v>
      </c>
      <c r="I1988" s="427">
        <f t="shared" si="61"/>
        <v>3.5</v>
      </c>
    </row>
    <row r="1989" spans="1:9" ht="22.5" x14ac:dyDescent="0.2">
      <c r="A1989" s="163" t="s">
        <v>736</v>
      </c>
      <c r="B1989" s="164">
        <v>14</v>
      </c>
      <c r="C1989" s="164">
        <v>3</v>
      </c>
      <c r="D1989" s="165">
        <v>510000000</v>
      </c>
      <c r="E1989" s="166"/>
      <c r="F1989" s="167">
        <v>44684</v>
      </c>
      <c r="G1989" s="167">
        <v>44680.5</v>
      </c>
      <c r="H1989" s="157">
        <f t="shared" si="60"/>
        <v>99.99216721869125</v>
      </c>
      <c r="I1989" s="427">
        <f t="shared" si="61"/>
        <v>3.5</v>
      </c>
    </row>
    <row r="1990" spans="1:9" ht="22.5" x14ac:dyDescent="0.2">
      <c r="A1990" s="163" t="s">
        <v>1235</v>
      </c>
      <c r="B1990" s="164">
        <v>14</v>
      </c>
      <c r="C1990" s="164">
        <v>3</v>
      </c>
      <c r="D1990" s="165">
        <v>510300000</v>
      </c>
      <c r="E1990" s="166"/>
      <c r="F1990" s="167">
        <v>44684</v>
      </c>
      <c r="G1990" s="167">
        <v>44680.5</v>
      </c>
      <c r="H1990" s="157">
        <f t="shared" si="60"/>
        <v>99.99216721869125</v>
      </c>
      <c r="I1990" s="427">
        <f t="shared" si="61"/>
        <v>3.5</v>
      </c>
    </row>
    <row r="1991" spans="1:9" ht="56.25" x14ac:dyDescent="0.2">
      <c r="A1991" s="163" t="s">
        <v>1346</v>
      </c>
      <c r="B1991" s="164">
        <v>14</v>
      </c>
      <c r="C1991" s="164">
        <v>3</v>
      </c>
      <c r="D1991" s="165">
        <v>510375010</v>
      </c>
      <c r="E1991" s="166"/>
      <c r="F1991" s="167">
        <v>44684</v>
      </c>
      <c r="G1991" s="167">
        <v>44680.5</v>
      </c>
      <c r="H1991" s="157">
        <f t="shared" si="60"/>
        <v>99.99216721869125</v>
      </c>
      <c r="I1991" s="427">
        <f t="shared" si="61"/>
        <v>3.5</v>
      </c>
    </row>
    <row r="1992" spans="1:9" x14ac:dyDescent="0.2">
      <c r="A1992" s="163" t="s">
        <v>499</v>
      </c>
      <c r="B1992" s="164">
        <v>14</v>
      </c>
      <c r="C1992" s="164">
        <v>3</v>
      </c>
      <c r="D1992" s="165">
        <v>510375010</v>
      </c>
      <c r="E1992" s="166">
        <v>500</v>
      </c>
      <c r="F1992" s="167">
        <v>44684</v>
      </c>
      <c r="G1992" s="167">
        <v>44680.5</v>
      </c>
      <c r="H1992" s="157">
        <f t="shared" si="60"/>
        <v>99.99216721869125</v>
      </c>
      <c r="I1992" s="427">
        <f t="shared" si="61"/>
        <v>3.5</v>
      </c>
    </row>
    <row r="1993" spans="1:9" ht="22.5" x14ac:dyDescent="0.2">
      <c r="A1993" s="163" t="s">
        <v>1154</v>
      </c>
      <c r="B1993" s="164">
        <v>14</v>
      </c>
      <c r="C1993" s="164">
        <v>3</v>
      </c>
      <c r="D1993" s="165">
        <v>1300000000</v>
      </c>
      <c r="E1993" s="166"/>
      <c r="F1993" s="167">
        <v>177648</v>
      </c>
      <c r="G1993" s="167">
        <v>177648</v>
      </c>
      <c r="H1993" s="157">
        <f t="shared" si="60"/>
        <v>100</v>
      </c>
      <c r="I1993" s="427">
        <f t="shared" si="61"/>
        <v>0</v>
      </c>
    </row>
    <row r="1994" spans="1:9" x14ac:dyDescent="0.2">
      <c r="A1994" s="163" t="s">
        <v>1055</v>
      </c>
      <c r="B1994" s="164">
        <v>14</v>
      </c>
      <c r="C1994" s="164">
        <v>3</v>
      </c>
      <c r="D1994" s="165">
        <v>1310000000</v>
      </c>
      <c r="E1994" s="166"/>
      <c r="F1994" s="167">
        <v>177648</v>
      </c>
      <c r="G1994" s="167">
        <v>177648</v>
      </c>
      <c r="H1994" s="157">
        <f t="shared" si="60"/>
        <v>100</v>
      </c>
      <c r="I1994" s="427">
        <f t="shared" si="61"/>
        <v>0</v>
      </c>
    </row>
    <row r="1995" spans="1:9" ht="22.5" x14ac:dyDescent="0.2">
      <c r="A1995" s="163" t="s">
        <v>1061</v>
      </c>
      <c r="B1995" s="164">
        <v>14</v>
      </c>
      <c r="C1995" s="164">
        <v>3</v>
      </c>
      <c r="D1995" s="165">
        <v>1310200000</v>
      </c>
      <c r="E1995" s="166"/>
      <c r="F1995" s="167">
        <v>177648</v>
      </c>
      <c r="G1995" s="167">
        <v>177648</v>
      </c>
      <c r="H1995" s="157">
        <f t="shared" si="60"/>
        <v>100</v>
      </c>
      <c r="I1995" s="427">
        <f t="shared" si="61"/>
        <v>0</v>
      </c>
    </row>
    <row r="1996" spans="1:9" ht="56.25" x14ac:dyDescent="0.2">
      <c r="A1996" s="163" t="s">
        <v>1347</v>
      </c>
      <c r="B1996" s="164">
        <v>14</v>
      </c>
      <c r="C1996" s="164">
        <v>3</v>
      </c>
      <c r="D1996" s="165">
        <v>1310276010</v>
      </c>
      <c r="E1996" s="166"/>
      <c r="F1996" s="167">
        <v>177648</v>
      </c>
      <c r="G1996" s="167">
        <v>177648</v>
      </c>
      <c r="H1996" s="157">
        <f t="shared" si="60"/>
        <v>100</v>
      </c>
      <c r="I1996" s="427">
        <f t="shared" si="61"/>
        <v>0</v>
      </c>
    </row>
    <row r="1997" spans="1:9" x14ac:dyDescent="0.2">
      <c r="A1997" s="163" t="s">
        <v>499</v>
      </c>
      <c r="B1997" s="164">
        <v>14</v>
      </c>
      <c r="C1997" s="164">
        <v>3</v>
      </c>
      <c r="D1997" s="165">
        <v>1310276010</v>
      </c>
      <c r="E1997" s="166">
        <v>500</v>
      </c>
      <c r="F1997" s="167">
        <v>177648</v>
      </c>
      <c r="G1997" s="167">
        <v>177648</v>
      </c>
      <c r="H1997" s="157">
        <f t="shared" si="60"/>
        <v>100</v>
      </c>
      <c r="I1997" s="427">
        <f t="shared" si="61"/>
        <v>0</v>
      </c>
    </row>
    <row r="1998" spans="1:9" ht="22.5" x14ac:dyDescent="0.2">
      <c r="A1998" s="163" t="s">
        <v>1490</v>
      </c>
      <c r="B1998" s="164">
        <v>14</v>
      </c>
      <c r="C1998" s="164">
        <v>3</v>
      </c>
      <c r="D1998" s="165">
        <v>1900000000</v>
      </c>
      <c r="E1998" s="166"/>
      <c r="F1998" s="167">
        <v>61522.9</v>
      </c>
      <c r="G1998" s="167">
        <v>61522.9</v>
      </c>
      <c r="H1998" s="157">
        <f t="shared" si="60"/>
        <v>100</v>
      </c>
      <c r="I1998" s="427">
        <f t="shared" si="61"/>
        <v>0</v>
      </c>
    </row>
    <row r="1999" spans="1:9" x14ac:dyDescent="0.2">
      <c r="A1999" s="163" t="s">
        <v>524</v>
      </c>
      <c r="B1999" s="164">
        <v>14</v>
      </c>
      <c r="C1999" s="164">
        <v>3</v>
      </c>
      <c r="D1999" s="165">
        <v>1930000000</v>
      </c>
      <c r="E1999" s="166"/>
      <c r="F1999" s="167">
        <v>61522.9</v>
      </c>
      <c r="G1999" s="167">
        <v>61522.9</v>
      </c>
      <c r="H1999" s="157">
        <f t="shared" ref="H1999:H2009" si="62">+G1999/F1999*100</f>
        <v>100</v>
      </c>
      <c r="I1999" s="427">
        <f t="shared" ref="I1999:I2009" si="63">F1999-G1999</f>
        <v>0</v>
      </c>
    </row>
    <row r="2000" spans="1:9" x14ac:dyDescent="0.2">
      <c r="A2000" s="163" t="s">
        <v>709</v>
      </c>
      <c r="B2000" s="164">
        <v>14</v>
      </c>
      <c r="C2000" s="164">
        <v>3</v>
      </c>
      <c r="D2000" s="165">
        <v>1930400000</v>
      </c>
      <c r="E2000" s="166"/>
      <c r="F2000" s="167">
        <v>61522.9</v>
      </c>
      <c r="G2000" s="167">
        <v>61522.9</v>
      </c>
      <c r="H2000" s="157">
        <f t="shared" si="62"/>
        <v>100</v>
      </c>
      <c r="I2000" s="427">
        <f t="shared" si="63"/>
        <v>0</v>
      </c>
    </row>
    <row r="2001" spans="1:9" ht="33.75" x14ac:dyDescent="0.2">
      <c r="A2001" s="163" t="s">
        <v>1348</v>
      </c>
      <c r="B2001" s="164">
        <v>14</v>
      </c>
      <c r="C2001" s="164">
        <v>3</v>
      </c>
      <c r="D2001" s="165">
        <v>1930475060</v>
      </c>
      <c r="E2001" s="166"/>
      <c r="F2001" s="167">
        <v>61522.9</v>
      </c>
      <c r="G2001" s="167">
        <v>61522.9</v>
      </c>
      <c r="H2001" s="157">
        <f t="shared" si="62"/>
        <v>100</v>
      </c>
      <c r="I2001" s="427">
        <f t="shared" si="63"/>
        <v>0</v>
      </c>
    </row>
    <row r="2002" spans="1:9" x14ac:dyDescent="0.2">
      <c r="A2002" s="163" t="s">
        <v>499</v>
      </c>
      <c r="B2002" s="164">
        <v>14</v>
      </c>
      <c r="C2002" s="164">
        <v>3</v>
      </c>
      <c r="D2002" s="165">
        <v>1930475060</v>
      </c>
      <c r="E2002" s="166">
        <v>500</v>
      </c>
      <c r="F2002" s="167">
        <v>61522.9</v>
      </c>
      <c r="G2002" s="167">
        <v>61522.9</v>
      </c>
      <c r="H2002" s="157">
        <f t="shared" si="62"/>
        <v>100</v>
      </c>
      <c r="I2002" s="427">
        <f t="shared" si="63"/>
        <v>0</v>
      </c>
    </row>
    <row r="2003" spans="1:9" x14ac:dyDescent="0.2">
      <c r="A2003" s="163" t="s">
        <v>510</v>
      </c>
      <c r="B2003" s="164">
        <v>14</v>
      </c>
      <c r="C2003" s="164">
        <v>3</v>
      </c>
      <c r="D2003" s="165">
        <v>9700000000</v>
      </c>
      <c r="E2003" s="166"/>
      <c r="F2003" s="167">
        <v>428338.1</v>
      </c>
      <c r="G2003" s="167">
        <v>407950.4</v>
      </c>
      <c r="H2003" s="157">
        <f t="shared" si="62"/>
        <v>95.240278649039169</v>
      </c>
      <c r="I2003" s="427">
        <f t="shared" si="63"/>
        <v>20387.699999999953</v>
      </c>
    </row>
    <row r="2004" spans="1:9" x14ac:dyDescent="0.2">
      <c r="A2004" s="163" t="s">
        <v>511</v>
      </c>
      <c r="B2004" s="164">
        <v>14</v>
      </c>
      <c r="C2004" s="164">
        <v>3</v>
      </c>
      <c r="D2004" s="165">
        <v>9700004000</v>
      </c>
      <c r="E2004" s="166"/>
      <c r="F2004" s="167">
        <v>200</v>
      </c>
      <c r="G2004" s="167">
        <v>200</v>
      </c>
      <c r="H2004" s="157">
        <f t="shared" si="62"/>
        <v>100</v>
      </c>
      <c r="I2004" s="427">
        <f t="shared" si="63"/>
        <v>0</v>
      </c>
    </row>
    <row r="2005" spans="1:9" x14ac:dyDescent="0.2">
      <c r="A2005" s="163" t="s">
        <v>499</v>
      </c>
      <c r="B2005" s="164">
        <v>14</v>
      </c>
      <c r="C2005" s="164">
        <v>3</v>
      </c>
      <c r="D2005" s="165">
        <v>9700004000</v>
      </c>
      <c r="E2005" s="166">
        <v>500</v>
      </c>
      <c r="F2005" s="167">
        <v>200</v>
      </c>
      <c r="G2005" s="167">
        <v>200</v>
      </c>
      <c r="H2005" s="157">
        <f t="shared" si="62"/>
        <v>100</v>
      </c>
      <c r="I2005" s="427">
        <f t="shared" si="63"/>
        <v>0</v>
      </c>
    </row>
    <row r="2006" spans="1:9" ht="22.5" x14ac:dyDescent="0.2">
      <c r="A2006" s="163" t="s">
        <v>1152</v>
      </c>
      <c r="B2006" s="164">
        <v>14</v>
      </c>
      <c r="C2006" s="164">
        <v>3</v>
      </c>
      <c r="D2006" s="165">
        <v>9700055490</v>
      </c>
      <c r="E2006" s="166"/>
      <c r="F2006" s="167">
        <v>14289.1</v>
      </c>
      <c r="G2006" s="167">
        <v>13920</v>
      </c>
      <c r="H2006" s="157">
        <f t="shared" si="62"/>
        <v>97.416912191810539</v>
      </c>
      <c r="I2006" s="427">
        <f t="shared" si="63"/>
        <v>369.10000000000036</v>
      </c>
    </row>
    <row r="2007" spans="1:9" x14ac:dyDescent="0.2">
      <c r="A2007" s="163" t="s">
        <v>499</v>
      </c>
      <c r="B2007" s="164">
        <v>14</v>
      </c>
      <c r="C2007" s="164">
        <v>3</v>
      </c>
      <c r="D2007" s="165">
        <v>9700055490</v>
      </c>
      <c r="E2007" s="166">
        <v>500</v>
      </c>
      <c r="F2007" s="167">
        <v>14289.1</v>
      </c>
      <c r="G2007" s="167">
        <v>13920</v>
      </c>
      <c r="H2007" s="157">
        <f t="shared" si="62"/>
        <v>97.416912191810539</v>
      </c>
      <c r="I2007" s="427">
        <f t="shared" si="63"/>
        <v>369.10000000000036</v>
      </c>
    </row>
    <row r="2008" spans="1:9" ht="45" x14ac:dyDescent="0.2">
      <c r="A2008" s="163" t="s">
        <v>1349</v>
      </c>
      <c r="B2008" s="164">
        <v>14</v>
      </c>
      <c r="C2008" s="164">
        <v>3</v>
      </c>
      <c r="D2008" s="165">
        <v>9700075020</v>
      </c>
      <c r="E2008" s="166"/>
      <c r="F2008" s="167">
        <v>413849</v>
      </c>
      <c r="G2008" s="167">
        <v>393830.40000000002</v>
      </c>
      <c r="H2008" s="157">
        <f t="shared" si="62"/>
        <v>95.162825088377659</v>
      </c>
      <c r="I2008" s="427">
        <f t="shared" si="63"/>
        <v>20018.599999999977</v>
      </c>
    </row>
    <row r="2009" spans="1:9" x14ac:dyDescent="0.2">
      <c r="A2009" s="163" t="s">
        <v>499</v>
      </c>
      <c r="B2009" s="164">
        <v>14</v>
      </c>
      <c r="C2009" s="164">
        <v>3</v>
      </c>
      <c r="D2009" s="165">
        <v>9700075020</v>
      </c>
      <c r="E2009" s="166">
        <v>500</v>
      </c>
      <c r="F2009" s="167">
        <v>413849</v>
      </c>
      <c r="G2009" s="167">
        <v>393830.40000000002</v>
      </c>
      <c r="H2009" s="157">
        <f t="shared" si="62"/>
        <v>95.162825088377659</v>
      </c>
      <c r="I2009" s="427">
        <f t="shared" si="63"/>
        <v>20018.599999999977</v>
      </c>
    </row>
  </sheetData>
  <autoFilter ref="A13:J2009"/>
  <mergeCells count="2">
    <mergeCell ref="A6:H6"/>
    <mergeCell ref="A7:H7"/>
  </mergeCells>
  <pageMargins left="0.39370078740157483" right="0.15748031496062992" top="0.31496062992125984" bottom="0.15748031496062992" header="0" footer="0"/>
  <pageSetup paperSize="9" scale="73" fitToHeight="41" orientation="portrait" useFirstPageNumber="1" r:id="rId1"/>
  <headerFooter scaleWithDoc="0">
    <oddHeader>&amp;R&amp;"Times New Roman,обычный"&amp;P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651"/>
  <sheetViews>
    <sheetView view="pageBreakPreview" zoomScaleNormal="100" zoomScaleSheetLayoutView="100" workbookViewId="0">
      <selection activeCell="N21" sqref="N21"/>
    </sheetView>
  </sheetViews>
  <sheetFormatPr defaultRowHeight="15" x14ac:dyDescent="0.25"/>
  <cols>
    <col min="1" max="1" width="67.28515625" style="168" customWidth="1"/>
    <col min="2" max="2" width="6.140625" style="169" customWidth="1"/>
    <col min="3" max="3" width="3.42578125" style="169" bestFit="1" customWidth="1"/>
    <col min="4" max="4" width="4" style="169" bestFit="1" customWidth="1"/>
    <col min="5" max="5" width="13.140625" style="169" customWidth="1"/>
    <col min="6" max="6" width="3.85546875" style="169" bestFit="1" customWidth="1"/>
    <col min="7" max="7" width="13.42578125" style="168" customWidth="1"/>
    <col min="8" max="8" width="12.140625" style="168" bestFit="1" customWidth="1"/>
    <col min="9" max="9" width="8.7109375" style="168" customWidth="1"/>
    <col min="10" max="11" width="17" style="168" customWidth="1"/>
    <col min="12" max="12" width="14.140625" style="168" customWidth="1"/>
    <col min="13" max="16384" width="9.140625" style="168"/>
  </cols>
  <sheetData>
    <row r="1" spans="1:14" x14ac:dyDescent="0.25">
      <c r="G1" s="170"/>
      <c r="I1" s="171" t="s">
        <v>1062</v>
      </c>
    </row>
    <row r="2" spans="1:14" ht="15.75" x14ac:dyDescent="0.25">
      <c r="I2" s="1" t="s">
        <v>1</v>
      </c>
    </row>
    <row r="3" spans="1:14" x14ac:dyDescent="0.25">
      <c r="I3" s="171" t="s">
        <v>2</v>
      </c>
    </row>
    <row r="4" spans="1:14" x14ac:dyDescent="0.25">
      <c r="G4" s="172"/>
      <c r="I4" s="171" t="s">
        <v>1442</v>
      </c>
    </row>
    <row r="5" spans="1:14" x14ac:dyDescent="0.25">
      <c r="H5" s="440"/>
      <c r="I5" s="440"/>
    </row>
    <row r="6" spans="1:14" x14ac:dyDescent="0.25">
      <c r="A6" s="441" t="s">
        <v>1063</v>
      </c>
      <c r="B6" s="441"/>
      <c r="C6" s="441"/>
      <c r="D6" s="441"/>
      <c r="E6" s="441"/>
      <c r="F6" s="441"/>
      <c r="G6" s="441"/>
      <c r="H6" s="441"/>
      <c r="I6" s="441"/>
    </row>
    <row r="7" spans="1:14" x14ac:dyDescent="0.25">
      <c r="A7" s="441" t="s">
        <v>1449</v>
      </c>
      <c r="B7" s="441"/>
      <c r="C7" s="441"/>
      <c r="D7" s="441"/>
      <c r="E7" s="441"/>
      <c r="F7" s="441"/>
      <c r="G7" s="441"/>
      <c r="H7" s="441"/>
      <c r="I7" s="441"/>
    </row>
    <row r="8" spans="1:14" x14ac:dyDescent="0.25">
      <c r="A8" s="173"/>
      <c r="B8" s="173"/>
      <c r="C8" s="173"/>
      <c r="D8" s="173"/>
      <c r="E8" s="173"/>
      <c r="F8" s="173"/>
      <c r="G8" s="173"/>
      <c r="H8" s="173"/>
      <c r="I8" s="173"/>
    </row>
    <row r="9" spans="1:14" x14ac:dyDescent="0.25">
      <c r="I9" s="171" t="s">
        <v>31</v>
      </c>
    </row>
    <row r="10" spans="1:14" s="176" customFormat="1" ht="42.75" x14ac:dyDescent="0.25">
      <c r="A10" s="174" t="s">
        <v>4</v>
      </c>
      <c r="B10" s="174" t="s">
        <v>1064</v>
      </c>
      <c r="C10" s="174" t="s">
        <v>479</v>
      </c>
      <c r="D10" s="174" t="s">
        <v>480</v>
      </c>
      <c r="E10" s="174" t="s">
        <v>481</v>
      </c>
      <c r="F10" s="174" t="s">
        <v>482</v>
      </c>
      <c r="G10" s="371" t="s">
        <v>5</v>
      </c>
      <c r="H10" s="371" t="s">
        <v>35</v>
      </c>
      <c r="I10" s="371" t="s">
        <v>42</v>
      </c>
      <c r="J10" s="175"/>
      <c r="K10" s="175"/>
    </row>
    <row r="11" spans="1:14" s="178" customFormat="1" ht="11.25" x14ac:dyDescent="0.2">
      <c r="A11" s="147">
        <v>1</v>
      </c>
      <c r="B11" s="147">
        <v>2</v>
      </c>
      <c r="C11" s="147">
        <v>3</v>
      </c>
      <c r="D11" s="147">
        <v>4</v>
      </c>
      <c r="E11" s="147">
        <v>5</v>
      </c>
      <c r="F11" s="147">
        <v>6</v>
      </c>
      <c r="G11" s="372">
        <v>7</v>
      </c>
      <c r="H11" s="372">
        <v>8</v>
      </c>
      <c r="I11" s="372">
        <v>9</v>
      </c>
      <c r="J11" s="177"/>
      <c r="K11" s="177"/>
    </row>
    <row r="12" spans="1:14" s="153" customFormat="1" ht="10.5" x14ac:dyDescent="0.15">
      <c r="A12" s="148" t="s">
        <v>483</v>
      </c>
      <c r="B12" s="149"/>
      <c r="C12" s="149"/>
      <c r="D12" s="149"/>
      <c r="E12" s="149"/>
      <c r="F12" s="179"/>
      <c r="G12" s="373">
        <f>+G14+G59+G79+G117+G137+G173+G239+G265+G295+G375+G464+G480+G496+G519+G538+G649+G739+G777+G1014+G1168+G1181+G1298+G1395+G1415+G1487+G1780+G1997+G2022+G2061+G2094+G2123+G2237+G2301+G2474+G2563+G2590</f>
        <v>59488558.300000012</v>
      </c>
      <c r="H12" s="373">
        <f>+H14+H59+H79+H117+H137+H173+H239+H265+H295+H375+H464+H480+H496+H519+H538+H649+H739+H777+H1014+H1168+H1181+H1298+H1395+H1415+H1487+H1780+H1997+H2022+H2061+H2094+H2123+H2237+H2301+H2474+H2563+H2590</f>
        <v>58891880.70000001</v>
      </c>
      <c r="I12" s="374">
        <f>+H12/G12*100</f>
        <v>98.996987627451034</v>
      </c>
      <c r="J12" s="152">
        <v>59488558252.699997</v>
      </c>
      <c r="K12" s="152">
        <v>58891880687.5</v>
      </c>
      <c r="L12" s="181"/>
      <c r="M12" s="181"/>
      <c r="N12" s="182"/>
    </row>
    <row r="13" spans="1:14" s="141" customFormat="1" ht="11.25" x14ac:dyDescent="0.2">
      <c r="A13" s="154"/>
      <c r="B13" s="155"/>
      <c r="C13" s="155"/>
      <c r="D13" s="155"/>
      <c r="E13" s="155"/>
      <c r="F13" s="155"/>
      <c r="G13" s="375"/>
      <c r="H13" s="375"/>
      <c r="I13" s="376"/>
      <c r="J13" s="315">
        <f>+J12/1000-G12</f>
        <v>-4.730001837015152E-2</v>
      </c>
      <c r="K13" s="315">
        <f>+K12/1000-H12</f>
        <v>-1.2500010430812836E-2</v>
      </c>
    </row>
    <row r="14" spans="1:14" s="141" customFormat="1" ht="11.25" x14ac:dyDescent="0.2">
      <c r="A14" s="184" t="s">
        <v>352</v>
      </c>
      <c r="B14" s="185">
        <v>828</v>
      </c>
      <c r="C14" s="186"/>
      <c r="D14" s="186"/>
      <c r="E14" s="187"/>
      <c r="F14" s="188"/>
      <c r="G14" s="189">
        <v>77826.2</v>
      </c>
      <c r="H14" s="189">
        <v>77364.800000000003</v>
      </c>
      <c r="I14" s="151">
        <f>+H14/G14*100</f>
        <v>99.407140525941145</v>
      </c>
      <c r="J14" s="183">
        <f>G14-H14</f>
        <v>461.39999999999418</v>
      </c>
    </row>
    <row r="15" spans="1:14" s="141" customFormat="1" ht="11.25" x14ac:dyDescent="0.2">
      <c r="A15" s="190" t="s">
        <v>521</v>
      </c>
      <c r="B15" s="191">
        <v>828</v>
      </c>
      <c r="C15" s="192">
        <v>3</v>
      </c>
      <c r="D15" s="192"/>
      <c r="E15" s="193"/>
      <c r="F15" s="194"/>
      <c r="G15" s="195">
        <v>300.2</v>
      </c>
      <c r="H15" s="195">
        <v>291.10000000000002</v>
      </c>
      <c r="I15" s="157">
        <f t="shared" ref="I15:I78" si="0">+H15/G15*100</f>
        <v>96.968687541638914</v>
      </c>
      <c r="J15" s="183">
        <f t="shared" ref="J15:J78" si="1">G15-H15</f>
        <v>9.0999999999999659</v>
      </c>
    </row>
    <row r="16" spans="1:14" s="141" customFormat="1" ht="11.25" x14ac:dyDescent="0.2">
      <c r="A16" s="190" t="s">
        <v>557</v>
      </c>
      <c r="B16" s="191">
        <v>828</v>
      </c>
      <c r="C16" s="192">
        <v>3</v>
      </c>
      <c r="D16" s="192">
        <v>14</v>
      </c>
      <c r="E16" s="193"/>
      <c r="F16" s="194"/>
      <c r="G16" s="195">
        <v>300.2</v>
      </c>
      <c r="H16" s="195">
        <v>291.10000000000002</v>
      </c>
      <c r="I16" s="157">
        <f t="shared" si="0"/>
        <v>96.968687541638914</v>
      </c>
      <c r="J16" s="183">
        <f t="shared" si="1"/>
        <v>9.0999999999999659</v>
      </c>
    </row>
    <row r="17" spans="1:10" s="141" customFormat="1" ht="22.5" x14ac:dyDescent="0.2">
      <c r="A17" s="190" t="s">
        <v>558</v>
      </c>
      <c r="B17" s="191">
        <v>828</v>
      </c>
      <c r="C17" s="192">
        <v>3</v>
      </c>
      <c r="D17" s="192">
        <v>14</v>
      </c>
      <c r="E17" s="193">
        <v>200000000</v>
      </c>
      <c r="F17" s="194"/>
      <c r="G17" s="195">
        <v>300.2</v>
      </c>
      <c r="H17" s="195">
        <v>291.10000000000002</v>
      </c>
      <c r="I17" s="157">
        <f t="shared" si="0"/>
        <v>96.968687541638914</v>
      </c>
      <c r="J17" s="183">
        <f t="shared" si="1"/>
        <v>9.0999999999999659</v>
      </c>
    </row>
    <row r="18" spans="1:10" s="141" customFormat="1" ht="22.5" x14ac:dyDescent="0.2">
      <c r="A18" s="190" t="s">
        <v>562</v>
      </c>
      <c r="B18" s="191">
        <v>828</v>
      </c>
      <c r="C18" s="192">
        <v>3</v>
      </c>
      <c r="D18" s="192">
        <v>14</v>
      </c>
      <c r="E18" s="193">
        <v>200200000</v>
      </c>
      <c r="F18" s="194"/>
      <c r="G18" s="195">
        <v>300.2</v>
      </c>
      <c r="H18" s="195">
        <v>291.10000000000002</v>
      </c>
      <c r="I18" s="157">
        <f t="shared" si="0"/>
        <v>96.968687541638914</v>
      </c>
      <c r="J18" s="183">
        <f t="shared" si="1"/>
        <v>9.0999999999999659</v>
      </c>
    </row>
    <row r="19" spans="1:10" s="141" customFormat="1" ht="22.5" x14ac:dyDescent="0.2">
      <c r="A19" s="190" t="s">
        <v>563</v>
      </c>
      <c r="B19" s="191">
        <v>828</v>
      </c>
      <c r="C19" s="192">
        <v>3</v>
      </c>
      <c r="D19" s="192">
        <v>14</v>
      </c>
      <c r="E19" s="193">
        <v>200203160</v>
      </c>
      <c r="F19" s="194"/>
      <c r="G19" s="195">
        <v>300.2</v>
      </c>
      <c r="H19" s="195">
        <v>291.10000000000002</v>
      </c>
      <c r="I19" s="157">
        <f t="shared" si="0"/>
        <v>96.968687541638914</v>
      </c>
      <c r="J19" s="183">
        <f t="shared" si="1"/>
        <v>9.0999999999999659</v>
      </c>
    </row>
    <row r="20" spans="1:10" s="141" customFormat="1" ht="11.25" x14ac:dyDescent="0.2">
      <c r="A20" s="190" t="s">
        <v>501</v>
      </c>
      <c r="B20" s="191">
        <v>828</v>
      </c>
      <c r="C20" s="192">
        <v>3</v>
      </c>
      <c r="D20" s="192">
        <v>14</v>
      </c>
      <c r="E20" s="193">
        <v>200203160</v>
      </c>
      <c r="F20" s="194">
        <v>300</v>
      </c>
      <c r="G20" s="195">
        <v>300.2</v>
      </c>
      <c r="H20" s="195">
        <v>291.10000000000002</v>
      </c>
      <c r="I20" s="157">
        <f t="shared" si="0"/>
        <v>96.968687541638914</v>
      </c>
      <c r="J20" s="183">
        <f t="shared" si="1"/>
        <v>9.0999999999999659</v>
      </c>
    </row>
    <row r="21" spans="1:10" s="141" customFormat="1" ht="11.25" x14ac:dyDescent="0.2">
      <c r="A21" s="190" t="s">
        <v>572</v>
      </c>
      <c r="B21" s="191">
        <v>828</v>
      </c>
      <c r="C21" s="192">
        <v>4</v>
      </c>
      <c r="D21" s="192"/>
      <c r="E21" s="193"/>
      <c r="F21" s="194"/>
      <c r="G21" s="195">
        <v>22523.7</v>
      </c>
      <c r="H21" s="195">
        <v>22495.4</v>
      </c>
      <c r="I21" s="157">
        <f t="shared" si="0"/>
        <v>99.874354568743158</v>
      </c>
      <c r="J21" s="183">
        <f t="shared" si="1"/>
        <v>28.299999999999272</v>
      </c>
    </row>
    <row r="22" spans="1:10" s="141" customFormat="1" ht="11.25" x14ac:dyDescent="0.2">
      <c r="A22" s="190" t="s">
        <v>598</v>
      </c>
      <c r="B22" s="191">
        <v>828</v>
      </c>
      <c r="C22" s="192">
        <v>4</v>
      </c>
      <c r="D22" s="192">
        <v>5</v>
      </c>
      <c r="E22" s="193"/>
      <c r="F22" s="194"/>
      <c r="G22" s="195">
        <v>22523.7</v>
      </c>
      <c r="H22" s="195">
        <v>22495.4</v>
      </c>
      <c r="I22" s="157">
        <f t="shared" si="0"/>
        <v>99.874354568743158</v>
      </c>
      <c r="J22" s="183">
        <f t="shared" si="1"/>
        <v>28.299999999999272</v>
      </c>
    </row>
    <row r="23" spans="1:10" s="141" customFormat="1" ht="11.25" x14ac:dyDescent="0.2">
      <c r="A23" s="190" t="s">
        <v>487</v>
      </c>
      <c r="B23" s="191">
        <v>828</v>
      </c>
      <c r="C23" s="192">
        <v>4</v>
      </c>
      <c r="D23" s="192">
        <v>5</v>
      </c>
      <c r="E23" s="193">
        <v>8900000000</v>
      </c>
      <c r="F23" s="194"/>
      <c r="G23" s="195">
        <v>6133.3</v>
      </c>
      <c r="H23" s="195">
        <v>6105</v>
      </c>
      <c r="I23" s="157">
        <f t="shared" si="0"/>
        <v>99.53858444882853</v>
      </c>
      <c r="J23" s="183">
        <f t="shared" si="1"/>
        <v>28.300000000000182</v>
      </c>
    </row>
    <row r="24" spans="1:10" s="141" customFormat="1" ht="11.25" x14ac:dyDescent="0.2">
      <c r="A24" s="190" t="s">
        <v>487</v>
      </c>
      <c r="B24" s="191">
        <v>828</v>
      </c>
      <c r="C24" s="192">
        <v>4</v>
      </c>
      <c r="D24" s="192">
        <v>5</v>
      </c>
      <c r="E24" s="193">
        <v>8900000110</v>
      </c>
      <c r="F24" s="194"/>
      <c r="G24" s="195">
        <v>5264</v>
      </c>
      <c r="H24" s="195">
        <v>5264</v>
      </c>
      <c r="I24" s="157">
        <f t="shared" si="0"/>
        <v>100</v>
      </c>
      <c r="J24" s="183">
        <f t="shared" si="1"/>
        <v>0</v>
      </c>
    </row>
    <row r="25" spans="1:10" s="141" customFormat="1" ht="33.75" x14ac:dyDescent="0.2">
      <c r="A25" s="190" t="s">
        <v>486</v>
      </c>
      <c r="B25" s="191">
        <v>828</v>
      </c>
      <c r="C25" s="192">
        <v>4</v>
      </c>
      <c r="D25" s="192">
        <v>5</v>
      </c>
      <c r="E25" s="193">
        <v>8900000110</v>
      </c>
      <c r="F25" s="194">
        <v>100</v>
      </c>
      <c r="G25" s="195">
        <v>5264</v>
      </c>
      <c r="H25" s="195">
        <v>5264</v>
      </c>
      <c r="I25" s="157">
        <f t="shared" si="0"/>
        <v>100</v>
      </c>
      <c r="J25" s="183">
        <f t="shared" si="1"/>
        <v>0</v>
      </c>
    </row>
    <row r="26" spans="1:10" s="141" customFormat="1" ht="11.25" x14ac:dyDescent="0.2">
      <c r="A26" s="190" t="s">
        <v>487</v>
      </c>
      <c r="B26" s="191">
        <v>828</v>
      </c>
      <c r="C26" s="192">
        <v>4</v>
      </c>
      <c r="D26" s="192">
        <v>5</v>
      </c>
      <c r="E26" s="193">
        <v>8900000190</v>
      </c>
      <c r="F26" s="194"/>
      <c r="G26" s="195">
        <v>424.3</v>
      </c>
      <c r="H26" s="195">
        <v>396</v>
      </c>
      <c r="I26" s="157">
        <f t="shared" si="0"/>
        <v>93.330190902663219</v>
      </c>
      <c r="J26" s="183">
        <f t="shared" si="1"/>
        <v>28.300000000000011</v>
      </c>
    </row>
    <row r="27" spans="1:10" s="141" customFormat="1" ht="33.75" x14ac:dyDescent="0.2">
      <c r="A27" s="190" t="s">
        <v>486</v>
      </c>
      <c r="B27" s="191">
        <v>828</v>
      </c>
      <c r="C27" s="192">
        <v>4</v>
      </c>
      <c r="D27" s="192">
        <v>5</v>
      </c>
      <c r="E27" s="193">
        <v>8900000190</v>
      </c>
      <c r="F27" s="194">
        <v>100</v>
      </c>
      <c r="G27" s="195">
        <v>4.3</v>
      </c>
      <c r="H27" s="195">
        <v>4.3</v>
      </c>
      <c r="I27" s="157">
        <f t="shared" si="0"/>
        <v>100</v>
      </c>
      <c r="J27" s="183">
        <f t="shared" si="1"/>
        <v>0</v>
      </c>
    </row>
    <row r="28" spans="1:10" s="141" customFormat="1" ht="11.25" x14ac:dyDescent="0.2">
      <c r="A28" s="190" t="s">
        <v>490</v>
      </c>
      <c r="B28" s="191">
        <v>828</v>
      </c>
      <c r="C28" s="192">
        <v>4</v>
      </c>
      <c r="D28" s="192">
        <v>5</v>
      </c>
      <c r="E28" s="193">
        <v>8900000190</v>
      </c>
      <c r="F28" s="194">
        <v>200</v>
      </c>
      <c r="G28" s="195">
        <v>420</v>
      </c>
      <c r="H28" s="195">
        <v>391.7</v>
      </c>
      <c r="I28" s="157">
        <f t="shared" si="0"/>
        <v>93.261904761904759</v>
      </c>
      <c r="J28" s="183">
        <f t="shared" si="1"/>
        <v>28.300000000000011</v>
      </c>
    </row>
    <row r="29" spans="1:10" s="141" customFormat="1" ht="22.5" x14ac:dyDescent="0.2">
      <c r="A29" s="190" t="s">
        <v>1152</v>
      </c>
      <c r="B29" s="191">
        <v>828</v>
      </c>
      <c r="C29" s="192">
        <v>4</v>
      </c>
      <c r="D29" s="192">
        <v>5</v>
      </c>
      <c r="E29" s="193">
        <v>8900055490</v>
      </c>
      <c r="F29" s="194"/>
      <c r="G29" s="195">
        <v>445</v>
      </c>
      <c r="H29" s="195">
        <v>445</v>
      </c>
      <c r="I29" s="157">
        <f t="shared" si="0"/>
        <v>100</v>
      </c>
      <c r="J29" s="183">
        <f t="shared" si="1"/>
        <v>0</v>
      </c>
    </row>
    <row r="30" spans="1:10" s="141" customFormat="1" ht="33.75" x14ac:dyDescent="0.2">
      <c r="A30" s="190" t="s">
        <v>486</v>
      </c>
      <c r="B30" s="191">
        <v>828</v>
      </c>
      <c r="C30" s="192">
        <v>4</v>
      </c>
      <c r="D30" s="192">
        <v>5</v>
      </c>
      <c r="E30" s="193">
        <v>8900055490</v>
      </c>
      <c r="F30" s="194">
        <v>100</v>
      </c>
      <c r="G30" s="195">
        <v>445</v>
      </c>
      <c r="H30" s="195">
        <v>445</v>
      </c>
      <c r="I30" s="157">
        <f t="shared" si="0"/>
        <v>100</v>
      </c>
      <c r="J30" s="183">
        <f t="shared" si="1"/>
        <v>0</v>
      </c>
    </row>
    <row r="31" spans="1:10" s="141" customFormat="1" ht="11.25" x14ac:dyDescent="0.2">
      <c r="A31" s="190" t="s">
        <v>491</v>
      </c>
      <c r="B31" s="191">
        <v>828</v>
      </c>
      <c r="C31" s="192">
        <v>4</v>
      </c>
      <c r="D31" s="192">
        <v>5</v>
      </c>
      <c r="E31" s="193">
        <v>9900000000</v>
      </c>
      <c r="F31" s="194"/>
      <c r="G31" s="195">
        <v>16390.400000000001</v>
      </c>
      <c r="H31" s="195">
        <v>16390.400000000001</v>
      </c>
      <c r="I31" s="157">
        <f t="shared" si="0"/>
        <v>100</v>
      </c>
      <c r="J31" s="183">
        <f t="shared" si="1"/>
        <v>0</v>
      </c>
    </row>
    <row r="32" spans="1:10" s="141" customFormat="1" ht="33.75" x14ac:dyDescent="0.2">
      <c r="A32" s="190" t="s">
        <v>1179</v>
      </c>
      <c r="B32" s="191">
        <v>828</v>
      </c>
      <c r="C32" s="192">
        <v>4</v>
      </c>
      <c r="D32" s="192">
        <v>5</v>
      </c>
      <c r="E32" s="193">
        <v>9900059200</v>
      </c>
      <c r="F32" s="194"/>
      <c r="G32" s="195">
        <v>112.2</v>
      </c>
      <c r="H32" s="195">
        <v>112.2</v>
      </c>
      <c r="I32" s="157">
        <f t="shared" si="0"/>
        <v>100</v>
      </c>
      <c r="J32" s="183">
        <f t="shared" si="1"/>
        <v>0</v>
      </c>
    </row>
    <row r="33" spans="1:10" s="141" customFormat="1" ht="11.25" x14ac:dyDescent="0.2">
      <c r="A33" s="190" t="s">
        <v>490</v>
      </c>
      <c r="B33" s="191">
        <v>828</v>
      </c>
      <c r="C33" s="192">
        <v>4</v>
      </c>
      <c r="D33" s="192">
        <v>5</v>
      </c>
      <c r="E33" s="193">
        <v>9900059200</v>
      </c>
      <c r="F33" s="194">
        <v>200</v>
      </c>
      <c r="G33" s="195">
        <v>112.2</v>
      </c>
      <c r="H33" s="195">
        <v>112.2</v>
      </c>
      <c r="I33" s="157">
        <f t="shared" si="0"/>
        <v>100</v>
      </c>
      <c r="J33" s="183">
        <f t="shared" si="1"/>
        <v>0</v>
      </c>
    </row>
    <row r="34" spans="1:10" s="141" customFormat="1" ht="22.5" x14ac:dyDescent="0.2">
      <c r="A34" s="190" t="s">
        <v>1180</v>
      </c>
      <c r="B34" s="191">
        <v>828</v>
      </c>
      <c r="C34" s="192">
        <v>4</v>
      </c>
      <c r="D34" s="192">
        <v>5</v>
      </c>
      <c r="E34" s="193">
        <v>9900059700</v>
      </c>
      <c r="F34" s="194"/>
      <c r="G34" s="195">
        <v>16278.2</v>
      </c>
      <c r="H34" s="195">
        <v>16278.2</v>
      </c>
      <c r="I34" s="157">
        <f t="shared" si="0"/>
        <v>100</v>
      </c>
      <c r="J34" s="183">
        <f t="shared" si="1"/>
        <v>0</v>
      </c>
    </row>
    <row r="35" spans="1:10" s="141" customFormat="1" ht="33.75" x14ac:dyDescent="0.2">
      <c r="A35" s="190" t="s">
        <v>486</v>
      </c>
      <c r="B35" s="191">
        <v>828</v>
      </c>
      <c r="C35" s="192">
        <v>4</v>
      </c>
      <c r="D35" s="192">
        <v>5</v>
      </c>
      <c r="E35" s="193">
        <v>9900059700</v>
      </c>
      <c r="F35" s="194">
        <v>100</v>
      </c>
      <c r="G35" s="195">
        <v>13510.6</v>
      </c>
      <c r="H35" s="195">
        <v>13510.6</v>
      </c>
      <c r="I35" s="157">
        <f t="shared" si="0"/>
        <v>100</v>
      </c>
      <c r="J35" s="183">
        <f t="shared" si="1"/>
        <v>0</v>
      </c>
    </row>
    <row r="36" spans="1:10" s="141" customFormat="1" ht="11.25" x14ac:dyDescent="0.2">
      <c r="A36" s="190" t="s">
        <v>490</v>
      </c>
      <c r="B36" s="191">
        <v>828</v>
      </c>
      <c r="C36" s="192">
        <v>4</v>
      </c>
      <c r="D36" s="192">
        <v>5</v>
      </c>
      <c r="E36" s="193">
        <v>9900059700</v>
      </c>
      <c r="F36" s="194">
        <v>200</v>
      </c>
      <c r="G36" s="195">
        <v>2767.6</v>
      </c>
      <c r="H36" s="195">
        <v>2767.6</v>
      </c>
      <c r="I36" s="157">
        <f t="shared" si="0"/>
        <v>100</v>
      </c>
      <c r="J36" s="183">
        <f t="shared" si="1"/>
        <v>0</v>
      </c>
    </row>
    <row r="37" spans="1:10" s="141" customFormat="1" ht="11.25" x14ac:dyDescent="0.2">
      <c r="A37" s="190" t="s">
        <v>753</v>
      </c>
      <c r="B37" s="191">
        <v>828</v>
      </c>
      <c r="C37" s="192">
        <v>6</v>
      </c>
      <c r="D37" s="192"/>
      <c r="E37" s="193"/>
      <c r="F37" s="194"/>
      <c r="G37" s="195">
        <v>55002.3</v>
      </c>
      <c r="H37" s="195">
        <v>54578.3</v>
      </c>
      <c r="I37" s="157">
        <f t="shared" si="0"/>
        <v>99.22912314575936</v>
      </c>
      <c r="J37" s="183">
        <f t="shared" si="1"/>
        <v>424</v>
      </c>
    </row>
    <row r="38" spans="1:10" s="141" customFormat="1" ht="11.25" x14ac:dyDescent="0.2">
      <c r="A38" s="190" t="s">
        <v>754</v>
      </c>
      <c r="B38" s="191">
        <v>828</v>
      </c>
      <c r="C38" s="192">
        <v>6</v>
      </c>
      <c r="D38" s="192">
        <v>3</v>
      </c>
      <c r="E38" s="193"/>
      <c r="F38" s="194"/>
      <c r="G38" s="195">
        <v>55002.3</v>
      </c>
      <c r="H38" s="195">
        <v>54578.3</v>
      </c>
      <c r="I38" s="157">
        <f t="shared" si="0"/>
        <v>99.22912314575936</v>
      </c>
      <c r="J38" s="183">
        <f t="shared" si="1"/>
        <v>424</v>
      </c>
    </row>
    <row r="39" spans="1:10" s="141" customFormat="1" ht="22.5" x14ac:dyDescent="0.2">
      <c r="A39" s="190" t="s">
        <v>634</v>
      </c>
      <c r="B39" s="191">
        <v>828</v>
      </c>
      <c r="C39" s="192">
        <v>6</v>
      </c>
      <c r="D39" s="192">
        <v>3</v>
      </c>
      <c r="E39" s="193">
        <v>600000000</v>
      </c>
      <c r="F39" s="194"/>
      <c r="G39" s="195">
        <v>7267.1</v>
      </c>
      <c r="H39" s="195">
        <v>7267.1</v>
      </c>
      <c r="I39" s="157">
        <f t="shared" si="0"/>
        <v>100</v>
      </c>
      <c r="J39" s="183">
        <f t="shared" si="1"/>
        <v>0</v>
      </c>
    </row>
    <row r="40" spans="1:10" s="141" customFormat="1" ht="11.25" x14ac:dyDescent="0.2">
      <c r="A40" s="190" t="s">
        <v>755</v>
      </c>
      <c r="B40" s="191">
        <v>828</v>
      </c>
      <c r="C40" s="192">
        <v>6</v>
      </c>
      <c r="D40" s="192">
        <v>3</v>
      </c>
      <c r="E40" s="193">
        <v>630000000</v>
      </c>
      <c r="F40" s="194"/>
      <c r="G40" s="195">
        <v>7267.1</v>
      </c>
      <c r="H40" s="195">
        <v>7267.1</v>
      </c>
      <c r="I40" s="157">
        <f t="shared" si="0"/>
        <v>100</v>
      </c>
      <c r="J40" s="183">
        <f t="shared" si="1"/>
        <v>0</v>
      </c>
    </row>
    <row r="41" spans="1:10" s="141" customFormat="1" ht="11.25" x14ac:dyDescent="0.2">
      <c r="A41" s="190" t="s">
        <v>756</v>
      </c>
      <c r="B41" s="191">
        <v>828</v>
      </c>
      <c r="C41" s="192">
        <v>6</v>
      </c>
      <c r="D41" s="192">
        <v>3</v>
      </c>
      <c r="E41" s="193">
        <v>630200000</v>
      </c>
      <c r="F41" s="194"/>
      <c r="G41" s="195">
        <v>7267.1</v>
      </c>
      <c r="H41" s="195">
        <v>7267.1</v>
      </c>
      <c r="I41" s="157">
        <f t="shared" si="0"/>
        <v>100</v>
      </c>
      <c r="J41" s="183">
        <f t="shared" si="1"/>
        <v>0</v>
      </c>
    </row>
    <row r="42" spans="1:10" s="141" customFormat="1" ht="22.5" x14ac:dyDescent="0.2">
      <c r="A42" s="190" t="s">
        <v>1597</v>
      </c>
      <c r="B42" s="191">
        <v>828</v>
      </c>
      <c r="C42" s="192">
        <v>6</v>
      </c>
      <c r="D42" s="192">
        <v>3</v>
      </c>
      <c r="E42" s="193" t="s">
        <v>1598</v>
      </c>
      <c r="F42" s="194"/>
      <c r="G42" s="195">
        <v>742.4</v>
      </c>
      <c r="H42" s="195">
        <v>742.4</v>
      </c>
      <c r="I42" s="157">
        <f t="shared" si="0"/>
        <v>100</v>
      </c>
      <c r="J42" s="183">
        <f t="shared" si="1"/>
        <v>0</v>
      </c>
    </row>
    <row r="43" spans="1:10" s="141" customFormat="1" ht="11.25" x14ac:dyDescent="0.2">
      <c r="A43" s="190" t="s">
        <v>490</v>
      </c>
      <c r="B43" s="191">
        <v>828</v>
      </c>
      <c r="C43" s="192">
        <v>6</v>
      </c>
      <c r="D43" s="192">
        <v>3</v>
      </c>
      <c r="E43" s="193" t="s">
        <v>1598</v>
      </c>
      <c r="F43" s="194">
        <v>200</v>
      </c>
      <c r="G43" s="195">
        <v>742.4</v>
      </c>
      <c r="H43" s="195">
        <v>742.4</v>
      </c>
      <c r="I43" s="157">
        <f t="shared" si="0"/>
        <v>100</v>
      </c>
      <c r="J43" s="183">
        <f t="shared" si="1"/>
        <v>0</v>
      </c>
    </row>
    <row r="44" spans="1:10" s="141" customFormat="1" ht="22.5" x14ac:dyDescent="0.2">
      <c r="A44" s="190" t="s">
        <v>1597</v>
      </c>
      <c r="B44" s="191">
        <v>828</v>
      </c>
      <c r="C44" s="192">
        <v>6</v>
      </c>
      <c r="D44" s="192">
        <v>3</v>
      </c>
      <c r="E44" s="193" t="s">
        <v>1599</v>
      </c>
      <c r="F44" s="194"/>
      <c r="G44" s="195">
        <v>6524.7</v>
      </c>
      <c r="H44" s="195">
        <v>6524.7</v>
      </c>
      <c r="I44" s="157">
        <f t="shared" si="0"/>
        <v>100</v>
      </c>
      <c r="J44" s="183">
        <f t="shared" si="1"/>
        <v>0</v>
      </c>
    </row>
    <row r="45" spans="1:10" s="141" customFormat="1" ht="11.25" x14ac:dyDescent="0.2">
      <c r="A45" s="190" t="s">
        <v>490</v>
      </c>
      <c r="B45" s="191">
        <v>828</v>
      </c>
      <c r="C45" s="192">
        <v>6</v>
      </c>
      <c r="D45" s="192">
        <v>3</v>
      </c>
      <c r="E45" s="193" t="s">
        <v>1599</v>
      </c>
      <c r="F45" s="194">
        <v>200</v>
      </c>
      <c r="G45" s="195">
        <v>6524.7</v>
      </c>
      <c r="H45" s="195">
        <v>6524.7</v>
      </c>
      <c r="I45" s="157">
        <f t="shared" si="0"/>
        <v>100</v>
      </c>
      <c r="J45" s="183">
        <f t="shared" si="1"/>
        <v>0</v>
      </c>
    </row>
    <row r="46" spans="1:10" s="141" customFormat="1" ht="22.5" x14ac:dyDescent="0.2">
      <c r="A46" s="190" t="s">
        <v>760</v>
      </c>
      <c r="B46" s="191">
        <v>828</v>
      </c>
      <c r="C46" s="192">
        <v>6</v>
      </c>
      <c r="D46" s="192">
        <v>3</v>
      </c>
      <c r="E46" s="193">
        <v>7600000000</v>
      </c>
      <c r="F46" s="194"/>
      <c r="G46" s="195">
        <v>21905.599999999999</v>
      </c>
      <c r="H46" s="195">
        <v>21486.7</v>
      </c>
      <c r="I46" s="157">
        <f t="shared" si="0"/>
        <v>98.087703600905712</v>
      </c>
      <c r="J46" s="183">
        <f t="shared" si="1"/>
        <v>418.89999999999782</v>
      </c>
    </row>
    <row r="47" spans="1:10" s="141" customFormat="1" ht="33.75" x14ac:dyDescent="0.2">
      <c r="A47" s="190" t="s">
        <v>1605</v>
      </c>
      <c r="B47" s="191">
        <v>828</v>
      </c>
      <c r="C47" s="192">
        <v>6</v>
      </c>
      <c r="D47" s="192">
        <v>3</v>
      </c>
      <c r="E47" s="193">
        <v>7600040610</v>
      </c>
      <c r="F47" s="194"/>
      <c r="G47" s="195">
        <v>18009.900000000001</v>
      </c>
      <c r="H47" s="195">
        <v>17951.8</v>
      </c>
      <c r="I47" s="157">
        <f t="shared" si="0"/>
        <v>99.677399652413385</v>
      </c>
      <c r="J47" s="183">
        <f t="shared" si="1"/>
        <v>58.100000000002183</v>
      </c>
    </row>
    <row r="48" spans="1:10" s="141" customFormat="1" ht="22.5" x14ac:dyDescent="0.2">
      <c r="A48" s="190" t="s">
        <v>507</v>
      </c>
      <c r="B48" s="191">
        <v>828</v>
      </c>
      <c r="C48" s="192">
        <v>6</v>
      </c>
      <c r="D48" s="192">
        <v>3</v>
      </c>
      <c r="E48" s="193">
        <v>7600040610</v>
      </c>
      <c r="F48" s="194">
        <v>600</v>
      </c>
      <c r="G48" s="195">
        <v>18009.900000000001</v>
      </c>
      <c r="H48" s="195">
        <v>17951.8</v>
      </c>
      <c r="I48" s="157">
        <f t="shared" si="0"/>
        <v>99.677399652413385</v>
      </c>
      <c r="J48" s="183">
        <f t="shared" si="1"/>
        <v>58.100000000002183</v>
      </c>
    </row>
    <row r="49" spans="1:10" s="141" customFormat="1" ht="22.5" x14ac:dyDescent="0.2">
      <c r="A49" s="190" t="s">
        <v>1597</v>
      </c>
      <c r="B49" s="191">
        <v>828</v>
      </c>
      <c r="C49" s="192">
        <v>6</v>
      </c>
      <c r="D49" s="192">
        <v>3</v>
      </c>
      <c r="E49" s="193" t="s">
        <v>1606</v>
      </c>
      <c r="F49" s="194"/>
      <c r="G49" s="195">
        <v>2970.5</v>
      </c>
      <c r="H49" s="195">
        <v>2727.5</v>
      </c>
      <c r="I49" s="157">
        <f t="shared" si="0"/>
        <v>91.819558996801888</v>
      </c>
      <c r="J49" s="183">
        <f t="shared" si="1"/>
        <v>243</v>
      </c>
    </row>
    <row r="50" spans="1:10" s="141" customFormat="1" ht="22.5" x14ac:dyDescent="0.2">
      <c r="A50" s="190" t="s">
        <v>507</v>
      </c>
      <c r="B50" s="191">
        <v>828</v>
      </c>
      <c r="C50" s="192">
        <v>6</v>
      </c>
      <c r="D50" s="192">
        <v>3</v>
      </c>
      <c r="E50" s="193" t="s">
        <v>1606</v>
      </c>
      <c r="F50" s="194">
        <v>600</v>
      </c>
      <c r="G50" s="195">
        <v>2970.5</v>
      </c>
      <c r="H50" s="195">
        <v>2727.5</v>
      </c>
      <c r="I50" s="157">
        <f t="shared" si="0"/>
        <v>91.819558996801888</v>
      </c>
      <c r="J50" s="183">
        <f t="shared" si="1"/>
        <v>243</v>
      </c>
    </row>
    <row r="51" spans="1:10" s="141" customFormat="1" ht="11.25" x14ac:dyDescent="0.2">
      <c r="A51" s="190" t="s">
        <v>1252</v>
      </c>
      <c r="B51" s="191">
        <v>828</v>
      </c>
      <c r="C51" s="192">
        <v>6</v>
      </c>
      <c r="D51" s="192">
        <v>3</v>
      </c>
      <c r="E51" s="193">
        <v>7600046000</v>
      </c>
      <c r="F51" s="194"/>
      <c r="G51" s="195">
        <v>925.2</v>
      </c>
      <c r="H51" s="195">
        <v>807.4</v>
      </c>
      <c r="I51" s="157">
        <f t="shared" si="0"/>
        <v>87.26761781236489</v>
      </c>
      <c r="J51" s="183">
        <f t="shared" si="1"/>
        <v>117.80000000000007</v>
      </c>
    </row>
    <row r="52" spans="1:10" s="141" customFormat="1" ht="22.5" x14ac:dyDescent="0.2">
      <c r="A52" s="190" t="s">
        <v>507</v>
      </c>
      <c r="B52" s="191">
        <v>828</v>
      </c>
      <c r="C52" s="192">
        <v>6</v>
      </c>
      <c r="D52" s="192">
        <v>3</v>
      </c>
      <c r="E52" s="193">
        <v>7600046000</v>
      </c>
      <c r="F52" s="194">
        <v>600</v>
      </c>
      <c r="G52" s="195">
        <v>925.2</v>
      </c>
      <c r="H52" s="195">
        <v>807.4</v>
      </c>
      <c r="I52" s="157">
        <f t="shared" si="0"/>
        <v>87.26761781236489</v>
      </c>
      <c r="J52" s="183">
        <f t="shared" si="1"/>
        <v>117.80000000000007</v>
      </c>
    </row>
    <row r="53" spans="1:10" s="141" customFormat="1" ht="11.25" x14ac:dyDescent="0.2">
      <c r="A53" s="190" t="s">
        <v>762</v>
      </c>
      <c r="B53" s="191">
        <v>828</v>
      </c>
      <c r="C53" s="192">
        <v>6</v>
      </c>
      <c r="D53" s="192">
        <v>3</v>
      </c>
      <c r="E53" s="193">
        <v>8300000000</v>
      </c>
      <c r="F53" s="194"/>
      <c r="G53" s="195">
        <v>25829.599999999999</v>
      </c>
      <c r="H53" s="195">
        <v>25824.5</v>
      </c>
      <c r="I53" s="157">
        <f t="shared" si="0"/>
        <v>99.980255211075672</v>
      </c>
      <c r="J53" s="183">
        <f t="shared" si="1"/>
        <v>5.0999999999985448</v>
      </c>
    </row>
    <row r="54" spans="1:10" s="141" customFormat="1" ht="22.5" x14ac:dyDescent="0.2">
      <c r="A54" s="190" t="s">
        <v>763</v>
      </c>
      <c r="B54" s="191">
        <v>828</v>
      </c>
      <c r="C54" s="192">
        <v>6</v>
      </c>
      <c r="D54" s="192">
        <v>3</v>
      </c>
      <c r="E54" s="193">
        <v>8300040620</v>
      </c>
      <c r="F54" s="194"/>
      <c r="G54" s="195">
        <v>25829.599999999999</v>
      </c>
      <c r="H54" s="195">
        <v>25824.5</v>
      </c>
      <c r="I54" s="157">
        <f t="shared" si="0"/>
        <v>99.980255211075672</v>
      </c>
      <c r="J54" s="183">
        <f t="shared" si="1"/>
        <v>5.0999999999985448</v>
      </c>
    </row>
    <row r="55" spans="1:10" s="141" customFormat="1" ht="33.75" x14ac:dyDescent="0.2">
      <c r="A55" s="190" t="s">
        <v>486</v>
      </c>
      <c r="B55" s="191">
        <v>828</v>
      </c>
      <c r="C55" s="192">
        <v>6</v>
      </c>
      <c r="D55" s="192">
        <v>3</v>
      </c>
      <c r="E55" s="193">
        <v>8300040620</v>
      </c>
      <c r="F55" s="194">
        <v>100</v>
      </c>
      <c r="G55" s="195">
        <v>13847.7</v>
      </c>
      <c r="H55" s="195">
        <v>13847.7</v>
      </c>
      <c r="I55" s="157">
        <f t="shared" si="0"/>
        <v>100</v>
      </c>
      <c r="J55" s="183">
        <f t="shared" si="1"/>
        <v>0</v>
      </c>
    </row>
    <row r="56" spans="1:10" s="141" customFormat="1" ht="11.25" x14ac:dyDescent="0.2">
      <c r="A56" s="190" t="s">
        <v>490</v>
      </c>
      <c r="B56" s="191">
        <v>828</v>
      </c>
      <c r="C56" s="192">
        <v>6</v>
      </c>
      <c r="D56" s="192">
        <v>3</v>
      </c>
      <c r="E56" s="193">
        <v>8300040620</v>
      </c>
      <c r="F56" s="194">
        <v>200</v>
      </c>
      <c r="G56" s="195">
        <v>8944.2000000000007</v>
      </c>
      <c r="H56" s="195">
        <v>8939.1</v>
      </c>
      <c r="I56" s="157">
        <f t="shared" si="0"/>
        <v>99.942979808143818</v>
      </c>
      <c r="J56" s="183">
        <f t="shared" si="1"/>
        <v>5.1000000000003638</v>
      </c>
    </row>
    <row r="57" spans="1:10" s="141" customFormat="1" ht="11.25" x14ac:dyDescent="0.2">
      <c r="A57" s="190" t="s">
        <v>501</v>
      </c>
      <c r="B57" s="191">
        <v>828</v>
      </c>
      <c r="C57" s="192">
        <v>6</v>
      </c>
      <c r="D57" s="192">
        <v>3</v>
      </c>
      <c r="E57" s="193">
        <v>8300040620</v>
      </c>
      <c r="F57" s="194">
        <v>300</v>
      </c>
      <c r="G57" s="195">
        <v>2007</v>
      </c>
      <c r="H57" s="195">
        <v>2007</v>
      </c>
      <c r="I57" s="157">
        <f t="shared" si="0"/>
        <v>100</v>
      </c>
      <c r="J57" s="183">
        <f t="shared" si="1"/>
        <v>0</v>
      </c>
    </row>
    <row r="58" spans="1:10" s="141" customFormat="1" ht="11.25" x14ac:dyDescent="0.2">
      <c r="A58" s="190" t="s">
        <v>494</v>
      </c>
      <c r="B58" s="191">
        <v>828</v>
      </c>
      <c r="C58" s="192">
        <v>6</v>
      </c>
      <c r="D58" s="192">
        <v>3</v>
      </c>
      <c r="E58" s="193">
        <v>8300040620</v>
      </c>
      <c r="F58" s="194">
        <v>800</v>
      </c>
      <c r="G58" s="195">
        <v>1030.7</v>
      </c>
      <c r="H58" s="195">
        <v>1030.7</v>
      </c>
      <c r="I58" s="157">
        <f t="shared" si="0"/>
        <v>100</v>
      </c>
      <c r="J58" s="183">
        <f t="shared" si="1"/>
        <v>0</v>
      </c>
    </row>
    <row r="59" spans="1:10" s="141" customFormat="1" ht="11.25" x14ac:dyDescent="0.2">
      <c r="A59" s="184" t="s">
        <v>357</v>
      </c>
      <c r="B59" s="185">
        <v>829</v>
      </c>
      <c r="C59" s="186"/>
      <c r="D59" s="186"/>
      <c r="E59" s="187"/>
      <c r="F59" s="188"/>
      <c r="G59" s="189">
        <v>11103.1</v>
      </c>
      <c r="H59" s="189">
        <v>11052.5</v>
      </c>
      <c r="I59" s="151">
        <f t="shared" si="0"/>
        <v>99.544271419693601</v>
      </c>
      <c r="J59" s="183">
        <f t="shared" si="1"/>
        <v>50.600000000000364</v>
      </c>
    </row>
    <row r="60" spans="1:10" s="141" customFormat="1" ht="11.25" x14ac:dyDescent="0.2">
      <c r="A60" s="190" t="s">
        <v>484</v>
      </c>
      <c r="B60" s="191">
        <v>829</v>
      </c>
      <c r="C60" s="192">
        <v>1</v>
      </c>
      <c r="D60" s="192"/>
      <c r="E60" s="193"/>
      <c r="F60" s="194"/>
      <c r="G60" s="195">
        <v>10769.6</v>
      </c>
      <c r="H60" s="195">
        <v>10719</v>
      </c>
      <c r="I60" s="157">
        <f t="shared" si="0"/>
        <v>99.530158965978316</v>
      </c>
      <c r="J60" s="183">
        <f t="shared" si="1"/>
        <v>50.600000000000364</v>
      </c>
    </row>
    <row r="61" spans="1:10" s="141" customFormat="1" ht="11.25" x14ac:dyDescent="0.2">
      <c r="A61" s="190" t="s">
        <v>512</v>
      </c>
      <c r="B61" s="191">
        <v>829</v>
      </c>
      <c r="C61" s="192">
        <v>1</v>
      </c>
      <c r="D61" s="192">
        <v>13</v>
      </c>
      <c r="E61" s="193"/>
      <c r="F61" s="194"/>
      <c r="G61" s="195">
        <v>10769.6</v>
      </c>
      <c r="H61" s="195">
        <v>10719</v>
      </c>
      <c r="I61" s="157">
        <f t="shared" si="0"/>
        <v>99.530158965978316</v>
      </c>
      <c r="J61" s="183">
        <f t="shared" si="1"/>
        <v>50.600000000000364</v>
      </c>
    </row>
    <row r="62" spans="1:10" s="141" customFormat="1" ht="11.25" x14ac:dyDescent="0.2">
      <c r="A62" s="190" t="s">
        <v>487</v>
      </c>
      <c r="B62" s="191">
        <v>829</v>
      </c>
      <c r="C62" s="192">
        <v>1</v>
      </c>
      <c r="D62" s="192">
        <v>13</v>
      </c>
      <c r="E62" s="193">
        <v>8900000000</v>
      </c>
      <c r="F62" s="194"/>
      <c r="G62" s="195">
        <v>10769.6</v>
      </c>
      <c r="H62" s="195">
        <v>10719</v>
      </c>
      <c r="I62" s="157">
        <f t="shared" si="0"/>
        <v>99.530158965978316</v>
      </c>
      <c r="J62" s="183">
        <f t="shared" si="1"/>
        <v>50.600000000000364</v>
      </c>
    </row>
    <row r="63" spans="1:10" s="141" customFormat="1" ht="11.25" x14ac:dyDescent="0.2">
      <c r="A63" s="190" t="s">
        <v>487</v>
      </c>
      <c r="B63" s="191">
        <v>829</v>
      </c>
      <c r="C63" s="192">
        <v>1</v>
      </c>
      <c r="D63" s="192">
        <v>13</v>
      </c>
      <c r="E63" s="193">
        <v>8900000110</v>
      </c>
      <c r="F63" s="194"/>
      <c r="G63" s="195">
        <v>9740.1</v>
      </c>
      <c r="H63" s="195">
        <v>9740.1</v>
      </c>
      <c r="I63" s="157">
        <f t="shared" si="0"/>
        <v>100</v>
      </c>
      <c r="J63" s="183">
        <f t="shared" si="1"/>
        <v>0</v>
      </c>
    </row>
    <row r="64" spans="1:10" s="141" customFormat="1" ht="33.75" x14ac:dyDescent="0.2">
      <c r="A64" s="190" t="s">
        <v>486</v>
      </c>
      <c r="B64" s="191">
        <v>829</v>
      </c>
      <c r="C64" s="192">
        <v>1</v>
      </c>
      <c r="D64" s="192">
        <v>13</v>
      </c>
      <c r="E64" s="193">
        <v>8900000110</v>
      </c>
      <c r="F64" s="194">
        <v>100</v>
      </c>
      <c r="G64" s="195">
        <v>9740.1</v>
      </c>
      <c r="H64" s="195">
        <v>9740.1</v>
      </c>
      <c r="I64" s="157">
        <f t="shared" si="0"/>
        <v>100</v>
      </c>
      <c r="J64" s="183">
        <f t="shared" si="1"/>
        <v>0</v>
      </c>
    </row>
    <row r="65" spans="1:10" s="141" customFormat="1" ht="11.25" x14ac:dyDescent="0.2">
      <c r="A65" s="190" t="s">
        <v>487</v>
      </c>
      <c r="B65" s="191">
        <v>829</v>
      </c>
      <c r="C65" s="192">
        <v>1</v>
      </c>
      <c r="D65" s="192">
        <v>13</v>
      </c>
      <c r="E65" s="193">
        <v>8900000190</v>
      </c>
      <c r="F65" s="194"/>
      <c r="G65" s="195">
        <v>688.4</v>
      </c>
      <c r="H65" s="195">
        <v>649.1</v>
      </c>
      <c r="I65" s="157">
        <f t="shared" si="0"/>
        <v>94.291109819872176</v>
      </c>
      <c r="J65" s="183">
        <f t="shared" si="1"/>
        <v>39.299999999999955</v>
      </c>
    </row>
    <row r="66" spans="1:10" s="141" customFormat="1" ht="33.75" x14ac:dyDescent="0.2">
      <c r="A66" s="190" t="s">
        <v>486</v>
      </c>
      <c r="B66" s="191">
        <v>829</v>
      </c>
      <c r="C66" s="192">
        <v>1</v>
      </c>
      <c r="D66" s="192">
        <v>13</v>
      </c>
      <c r="E66" s="193">
        <v>8900000190</v>
      </c>
      <c r="F66" s="194">
        <v>100</v>
      </c>
      <c r="G66" s="195">
        <v>145.6</v>
      </c>
      <c r="H66" s="195">
        <v>145.5</v>
      </c>
      <c r="I66" s="157">
        <f t="shared" si="0"/>
        <v>99.931318681318686</v>
      </c>
      <c r="J66" s="183">
        <f t="shared" si="1"/>
        <v>9.9999999999994316E-2</v>
      </c>
    </row>
    <row r="67" spans="1:10" s="141" customFormat="1" ht="11.25" x14ac:dyDescent="0.2">
      <c r="A67" s="190" t="s">
        <v>490</v>
      </c>
      <c r="B67" s="191">
        <v>829</v>
      </c>
      <c r="C67" s="192">
        <v>1</v>
      </c>
      <c r="D67" s="192">
        <v>13</v>
      </c>
      <c r="E67" s="193">
        <v>8900000190</v>
      </c>
      <c r="F67" s="194">
        <v>200</v>
      </c>
      <c r="G67" s="195">
        <v>542.79999999999995</v>
      </c>
      <c r="H67" s="195">
        <v>503.6</v>
      </c>
      <c r="I67" s="157">
        <f t="shared" si="0"/>
        <v>92.778187177597644</v>
      </c>
      <c r="J67" s="183">
        <f t="shared" si="1"/>
        <v>39.199999999999932</v>
      </c>
    </row>
    <row r="68" spans="1:10" s="141" customFormat="1" ht="22.5" x14ac:dyDescent="0.2">
      <c r="A68" s="190" t="s">
        <v>1451</v>
      </c>
      <c r="B68" s="191">
        <v>829</v>
      </c>
      <c r="C68" s="192">
        <v>1</v>
      </c>
      <c r="D68" s="192">
        <v>13</v>
      </c>
      <c r="E68" s="193">
        <v>8900000870</v>
      </c>
      <c r="F68" s="194"/>
      <c r="G68" s="195">
        <v>101.1</v>
      </c>
      <c r="H68" s="195">
        <v>89.8</v>
      </c>
      <c r="I68" s="157">
        <f t="shared" si="0"/>
        <v>88.822947576656773</v>
      </c>
      <c r="J68" s="183">
        <f t="shared" si="1"/>
        <v>11.299999999999997</v>
      </c>
    </row>
    <row r="69" spans="1:10" s="141" customFormat="1" ht="33.75" x14ac:dyDescent="0.2">
      <c r="A69" s="190" t="s">
        <v>486</v>
      </c>
      <c r="B69" s="191">
        <v>829</v>
      </c>
      <c r="C69" s="192">
        <v>1</v>
      </c>
      <c r="D69" s="192">
        <v>13</v>
      </c>
      <c r="E69" s="193">
        <v>8900000870</v>
      </c>
      <c r="F69" s="194">
        <v>100</v>
      </c>
      <c r="G69" s="195">
        <v>101.1</v>
      </c>
      <c r="H69" s="195">
        <v>89.8</v>
      </c>
      <c r="I69" s="157">
        <f t="shared" si="0"/>
        <v>88.822947576656773</v>
      </c>
      <c r="J69" s="183">
        <f t="shared" si="1"/>
        <v>11.299999999999997</v>
      </c>
    </row>
    <row r="70" spans="1:10" s="141" customFormat="1" ht="22.5" x14ac:dyDescent="0.2">
      <c r="A70" s="190" t="s">
        <v>1152</v>
      </c>
      <c r="B70" s="191">
        <v>829</v>
      </c>
      <c r="C70" s="192">
        <v>1</v>
      </c>
      <c r="D70" s="192">
        <v>13</v>
      </c>
      <c r="E70" s="193">
        <v>8900055490</v>
      </c>
      <c r="F70" s="194"/>
      <c r="G70" s="195">
        <v>240</v>
      </c>
      <c r="H70" s="195">
        <v>240</v>
      </c>
      <c r="I70" s="157">
        <f t="shared" si="0"/>
        <v>100</v>
      </c>
      <c r="J70" s="183">
        <f t="shared" si="1"/>
        <v>0</v>
      </c>
    </row>
    <row r="71" spans="1:10" s="141" customFormat="1" ht="33.75" x14ac:dyDescent="0.2">
      <c r="A71" s="190" t="s">
        <v>486</v>
      </c>
      <c r="B71" s="191">
        <v>829</v>
      </c>
      <c r="C71" s="192">
        <v>1</v>
      </c>
      <c r="D71" s="192">
        <v>13</v>
      </c>
      <c r="E71" s="193">
        <v>8900055490</v>
      </c>
      <c r="F71" s="194">
        <v>100</v>
      </c>
      <c r="G71" s="195">
        <v>240</v>
      </c>
      <c r="H71" s="195">
        <v>240</v>
      </c>
      <c r="I71" s="157">
        <f t="shared" si="0"/>
        <v>100</v>
      </c>
      <c r="J71" s="183">
        <f t="shared" si="1"/>
        <v>0</v>
      </c>
    </row>
    <row r="72" spans="1:10" s="141" customFormat="1" ht="11.25" x14ac:dyDescent="0.2">
      <c r="A72" s="190" t="s">
        <v>572</v>
      </c>
      <c r="B72" s="191">
        <v>829</v>
      </c>
      <c r="C72" s="192">
        <v>4</v>
      </c>
      <c r="D72" s="192"/>
      <c r="E72" s="193"/>
      <c r="F72" s="194"/>
      <c r="G72" s="195">
        <v>333.5</v>
      </c>
      <c r="H72" s="195">
        <v>333.5</v>
      </c>
      <c r="I72" s="157">
        <f t="shared" si="0"/>
        <v>100</v>
      </c>
      <c r="J72" s="183">
        <f t="shared" si="1"/>
        <v>0</v>
      </c>
    </row>
    <row r="73" spans="1:10" s="141" customFormat="1" ht="11.25" x14ac:dyDescent="0.2">
      <c r="A73" s="190" t="s">
        <v>683</v>
      </c>
      <c r="B73" s="191">
        <v>829</v>
      </c>
      <c r="C73" s="192">
        <v>4</v>
      </c>
      <c r="D73" s="192">
        <v>10</v>
      </c>
      <c r="E73" s="193"/>
      <c r="F73" s="194"/>
      <c r="G73" s="195">
        <v>333.5</v>
      </c>
      <c r="H73" s="195">
        <v>333.5</v>
      </c>
      <c r="I73" s="157">
        <f t="shared" si="0"/>
        <v>100</v>
      </c>
      <c r="J73" s="183">
        <f t="shared" si="1"/>
        <v>0</v>
      </c>
    </row>
    <row r="74" spans="1:10" s="141" customFormat="1" ht="22.5" x14ac:dyDescent="0.2">
      <c r="A74" s="190" t="s">
        <v>584</v>
      </c>
      <c r="B74" s="191">
        <v>829</v>
      </c>
      <c r="C74" s="192">
        <v>4</v>
      </c>
      <c r="D74" s="192">
        <v>10</v>
      </c>
      <c r="E74" s="193">
        <v>1200000000</v>
      </c>
      <c r="F74" s="194"/>
      <c r="G74" s="195">
        <v>333.5</v>
      </c>
      <c r="H74" s="195">
        <v>333.5</v>
      </c>
      <c r="I74" s="157">
        <f t="shared" si="0"/>
        <v>100</v>
      </c>
      <c r="J74" s="183">
        <f t="shared" si="1"/>
        <v>0</v>
      </c>
    </row>
    <row r="75" spans="1:10" s="141" customFormat="1" ht="22.5" x14ac:dyDescent="0.2">
      <c r="A75" s="190" t="s">
        <v>684</v>
      </c>
      <c r="B75" s="191">
        <v>829</v>
      </c>
      <c r="C75" s="192">
        <v>4</v>
      </c>
      <c r="D75" s="192">
        <v>10</v>
      </c>
      <c r="E75" s="193">
        <v>1210000000</v>
      </c>
      <c r="F75" s="194"/>
      <c r="G75" s="195">
        <v>333.5</v>
      </c>
      <c r="H75" s="195">
        <v>333.5</v>
      </c>
      <c r="I75" s="157">
        <f t="shared" si="0"/>
        <v>100</v>
      </c>
      <c r="J75" s="183">
        <f t="shared" si="1"/>
        <v>0</v>
      </c>
    </row>
    <row r="76" spans="1:10" s="141" customFormat="1" ht="11.25" x14ac:dyDescent="0.2">
      <c r="A76" s="190" t="s">
        <v>685</v>
      </c>
      <c r="B76" s="191">
        <v>829</v>
      </c>
      <c r="C76" s="192">
        <v>4</v>
      </c>
      <c r="D76" s="192">
        <v>10</v>
      </c>
      <c r="E76" s="193">
        <v>1210100000</v>
      </c>
      <c r="F76" s="194"/>
      <c r="G76" s="195">
        <v>333.5</v>
      </c>
      <c r="H76" s="195">
        <v>333.5</v>
      </c>
      <c r="I76" s="157">
        <f t="shared" si="0"/>
        <v>100</v>
      </c>
      <c r="J76" s="183">
        <f t="shared" si="1"/>
        <v>0</v>
      </c>
    </row>
    <row r="77" spans="1:10" s="141" customFormat="1" ht="22.5" x14ac:dyDescent="0.2">
      <c r="A77" s="190" t="s">
        <v>692</v>
      </c>
      <c r="B77" s="191">
        <v>829</v>
      </c>
      <c r="C77" s="192">
        <v>4</v>
      </c>
      <c r="D77" s="192">
        <v>10</v>
      </c>
      <c r="E77" s="193">
        <v>1210100071</v>
      </c>
      <c r="F77" s="194"/>
      <c r="G77" s="195">
        <v>333.5</v>
      </c>
      <c r="H77" s="195">
        <v>333.5</v>
      </c>
      <c r="I77" s="157">
        <f t="shared" si="0"/>
        <v>100</v>
      </c>
      <c r="J77" s="183">
        <f t="shared" si="1"/>
        <v>0</v>
      </c>
    </row>
    <row r="78" spans="1:10" s="141" customFormat="1" ht="11.25" x14ac:dyDescent="0.2">
      <c r="A78" s="190" t="s">
        <v>490</v>
      </c>
      <c r="B78" s="191">
        <v>829</v>
      </c>
      <c r="C78" s="192">
        <v>4</v>
      </c>
      <c r="D78" s="192">
        <v>10</v>
      </c>
      <c r="E78" s="193">
        <v>1210100071</v>
      </c>
      <c r="F78" s="194">
        <v>200</v>
      </c>
      <c r="G78" s="195">
        <v>333.5</v>
      </c>
      <c r="H78" s="195">
        <v>333.5</v>
      </c>
      <c r="I78" s="157">
        <f t="shared" si="0"/>
        <v>100</v>
      </c>
      <c r="J78" s="183">
        <f t="shared" si="1"/>
        <v>0</v>
      </c>
    </row>
    <row r="79" spans="1:10" s="141" customFormat="1" ht="21" x14ac:dyDescent="0.2">
      <c r="A79" s="184" t="s">
        <v>361</v>
      </c>
      <c r="B79" s="185">
        <v>862</v>
      </c>
      <c r="C79" s="186"/>
      <c r="D79" s="186"/>
      <c r="E79" s="187"/>
      <c r="F79" s="188"/>
      <c r="G79" s="189">
        <v>24143.7</v>
      </c>
      <c r="H79" s="189">
        <v>24054.9</v>
      </c>
      <c r="I79" s="151">
        <f t="shared" ref="I79:I142" si="2">+H79/G79*100</f>
        <v>99.632202189391023</v>
      </c>
      <c r="J79" s="183">
        <f t="shared" ref="J79:J142" si="3">G79-H79</f>
        <v>88.799999999999272</v>
      </c>
    </row>
    <row r="80" spans="1:10" s="141" customFormat="1" ht="11.25" x14ac:dyDescent="0.2">
      <c r="A80" s="190" t="s">
        <v>484</v>
      </c>
      <c r="B80" s="191">
        <v>862</v>
      </c>
      <c r="C80" s="192">
        <v>1</v>
      </c>
      <c r="D80" s="192"/>
      <c r="E80" s="193"/>
      <c r="F80" s="194"/>
      <c r="G80" s="195">
        <v>11147.5</v>
      </c>
      <c r="H80" s="195">
        <v>11090</v>
      </c>
      <c r="I80" s="157">
        <f t="shared" si="2"/>
        <v>99.484189280107643</v>
      </c>
      <c r="J80" s="183">
        <f t="shared" si="3"/>
        <v>57.5</v>
      </c>
    </row>
    <row r="81" spans="1:10" s="141" customFormat="1" ht="11.25" x14ac:dyDescent="0.2">
      <c r="A81" s="190" t="s">
        <v>512</v>
      </c>
      <c r="B81" s="191">
        <v>862</v>
      </c>
      <c r="C81" s="192">
        <v>1</v>
      </c>
      <c r="D81" s="192">
        <v>13</v>
      </c>
      <c r="E81" s="193"/>
      <c r="F81" s="194"/>
      <c r="G81" s="195">
        <v>11147.5</v>
      </c>
      <c r="H81" s="195">
        <v>11090</v>
      </c>
      <c r="I81" s="157">
        <f t="shared" si="2"/>
        <v>99.484189280107643</v>
      </c>
      <c r="J81" s="183">
        <f t="shared" si="3"/>
        <v>57.5</v>
      </c>
    </row>
    <row r="82" spans="1:10" s="141" customFormat="1" ht="11.25" x14ac:dyDescent="0.2">
      <c r="A82" s="190" t="s">
        <v>487</v>
      </c>
      <c r="B82" s="191">
        <v>862</v>
      </c>
      <c r="C82" s="192">
        <v>1</v>
      </c>
      <c r="D82" s="192">
        <v>13</v>
      </c>
      <c r="E82" s="193">
        <v>8900000000</v>
      </c>
      <c r="F82" s="194"/>
      <c r="G82" s="195">
        <v>11147.5</v>
      </c>
      <c r="H82" s="195">
        <v>11090</v>
      </c>
      <c r="I82" s="157">
        <f t="shared" si="2"/>
        <v>99.484189280107643</v>
      </c>
      <c r="J82" s="183">
        <f t="shared" si="3"/>
        <v>57.5</v>
      </c>
    </row>
    <row r="83" spans="1:10" s="141" customFormat="1" ht="11.25" x14ac:dyDescent="0.2">
      <c r="A83" s="190" t="s">
        <v>487</v>
      </c>
      <c r="B83" s="191">
        <v>862</v>
      </c>
      <c r="C83" s="192">
        <v>1</v>
      </c>
      <c r="D83" s="192">
        <v>13</v>
      </c>
      <c r="E83" s="193">
        <v>8900000110</v>
      </c>
      <c r="F83" s="194"/>
      <c r="G83" s="195">
        <v>9800.7999999999993</v>
      </c>
      <c r="H83" s="195">
        <v>9800.5</v>
      </c>
      <c r="I83" s="157">
        <f t="shared" si="2"/>
        <v>99.996939025385686</v>
      </c>
      <c r="J83" s="183">
        <f t="shared" si="3"/>
        <v>0.2999999999992724</v>
      </c>
    </row>
    <row r="84" spans="1:10" s="141" customFormat="1" ht="33.75" x14ac:dyDescent="0.2">
      <c r="A84" s="190" t="s">
        <v>486</v>
      </c>
      <c r="B84" s="191">
        <v>862</v>
      </c>
      <c r="C84" s="192">
        <v>1</v>
      </c>
      <c r="D84" s="192">
        <v>13</v>
      </c>
      <c r="E84" s="193">
        <v>8900000110</v>
      </c>
      <c r="F84" s="194">
        <v>100</v>
      </c>
      <c r="G84" s="195">
        <v>9800.7999999999993</v>
      </c>
      <c r="H84" s="195">
        <v>9800.5</v>
      </c>
      <c r="I84" s="157">
        <f t="shared" si="2"/>
        <v>99.996939025385686</v>
      </c>
      <c r="J84" s="183">
        <f t="shared" si="3"/>
        <v>0.2999999999992724</v>
      </c>
    </row>
    <row r="85" spans="1:10" s="141" customFormat="1" ht="11.25" x14ac:dyDescent="0.2">
      <c r="A85" s="190" t="s">
        <v>487</v>
      </c>
      <c r="B85" s="191">
        <v>862</v>
      </c>
      <c r="C85" s="192">
        <v>1</v>
      </c>
      <c r="D85" s="192">
        <v>13</v>
      </c>
      <c r="E85" s="193">
        <v>8900000190</v>
      </c>
      <c r="F85" s="194"/>
      <c r="G85" s="195">
        <v>966.9</v>
      </c>
      <c r="H85" s="195">
        <v>909.7</v>
      </c>
      <c r="I85" s="157">
        <f t="shared" si="2"/>
        <v>94.084186575654158</v>
      </c>
      <c r="J85" s="183">
        <f t="shared" si="3"/>
        <v>57.199999999999932</v>
      </c>
    </row>
    <row r="86" spans="1:10" s="141" customFormat="1" ht="33.75" x14ac:dyDescent="0.2">
      <c r="A86" s="190" t="s">
        <v>486</v>
      </c>
      <c r="B86" s="191">
        <v>862</v>
      </c>
      <c r="C86" s="192">
        <v>1</v>
      </c>
      <c r="D86" s="192">
        <v>13</v>
      </c>
      <c r="E86" s="193">
        <v>8900000190</v>
      </c>
      <c r="F86" s="194">
        <v>100</v>
      </c>
      <c r="G86" s="195">
        <v>75</v>
      </c>
      <c r="H86" s="195">
        <v>71.5</v>
      </c>
      <c r="I86" s="157">
        <f t="shared" si="2"/>
        <v>95.333333333333343</v>
      </c>
      <c r="J86" s="183">
        <f t="shared" si="3"/>
        <v>3.5</v>
      </c>
    </row>
    <row r="87" spans="1:10" s="141" customFormat="1" ht="11.25" x14ac:dyDescent="0.2">
      <c r="A87" s="190" t="s">
        <v>490</v>
      </c>
      <c r="B87" s="191">
        <v>862</v>
      </c>
      <c r="C87" s="192">
        <v>1</v>
      </c>
      <c r="D87" s="192">
        <v>13</v>
      </c>
      <c r="E87" s="193">
        <v>8900000190</v>
      </c>
      <c r="F87" s="194">
        <v>200</v>
      </c>
      <c r="G87" s="195">
        <v>852.9</v>
      </c>
      <c r="H87" s="195">
        <v>838.2</v>
      </c>
      <c r="I87" s="157">
        <f t="shared" si="2"/>
        <v>98.276468519169896</v>
      </c>
      <c r="J87" s="183">
        <f t="shared" si="3"/>
        <v>14.699999999999932</v>
      </c>
    </row>
    <row r="88" spans="1:10" s="141" customFormat="1" ht="11.25" x14ac:dyDescent="0.2">
      <c r="A88" s="190" t="s">
        <v>494</v>
      </c>
      <c r="B88" s="191">
        <v>862</v>
      </c>
      <c r="C88" s="192">
        <v>1</v>
      </c>
      <c r="D88" s="192">
        <v>13</v>
      </c>
      <c r="E88" s="193">
        <v>8900000190</v>
      </c>
      <c r="F88" s="194">
        <v>800</v>
      </c>
      <c r="G88" s="195">
        <v>39</v>
      </c>
      <c r="H88" s="195">
        <v>0</v>
      </c>
      <c r="I88" s="157">
        <f t="shared" si="2"/>
        <v>0</v>
      </c>
      <c r="J88" s="183">
        <f t="shared" si="3"/>
        <v>39</v>
      </c>
    </row>
    <row r="89" spans="1:10" s="141" customFormat="1" ht="22.5" x14ac:dyDescent="0.2">
      <c r="A89" s="190" t="s">
        <v>1451</v>
      </c>
      <c r="B89" s="191">
        <v>862</v>
      </c>
      <c r="C89" s="192">
        <v>1</v>
      </c>
      <c r="D89" s="192">
        <v>13</v>
      </c>
      <c r="E89" s="193">
        <v>8900000870</v>
      </c>
      <c r="F89" s="194"/>
      <c r="G89" s="195">
        <v>59.8</v>
      </c>
      <c r="H89" s="195">
        <v>59.8</v>
      </c>
      <c r="I89" s="157">
        <f t="shared" si="2"/>
        <v>100</v>
      </c>
      <c r="J89" s="183">
        <f t="shared" si="3"/>
        <v>0</v>
      </c>
    </row>
    <row r="90" spans="1:10" s="141" customFormat="1" ht="33.75" x14ac:dyDescent="0.2">
      <c r="A90" s="190" t="s">
        <v>486</v>
      </c>
      <c r="B90" s="191">
        <v>862</v>
      </c>
      <c r="C90" s="192">
        <v>1</v>
      </c>
      <c r="D90" s="192">
        <v>13</v>
      </c>
      <c r="E90" s="193">
        <v>8900000870</v>
      </c>
      <c r="F90" s="194">
        <v>100</v>
      </c>
      <c r="G90" s="195">
        <v>59.8</v>
      </c>
      <c r="H90" s="195">
        <v>59.8</v>
      </c>
      <c r="I90" s="157">
        <f t="shared" si="2"/>
        <v>100</v>
      </c>
      <c r="J90" s="183">
        <f t="shared" si="3"/>
        <v>0</v>
      </c>
    </row>
    <row r="91" spans="1:10" s="141" customFormat="1" ht="22.5" x14ac:dyDescent="0.2">
      <c r="A91" s="190" t="s">
        <v>1152</v>
      </c>
      <c r="B91" s="191">
        <v>862</v>
      </c>
      <c r="C91" s="192">
        <v>1</v>
      </c>
      <c r="D91" s="192">
        <v>13</v>
      </c>
      <c r="E91" s="193">
        <v>8900055490</v>
      </c>
      <c r="F91" s="194"/>
      <c r="G91" s="195">
        <v>320</v>
      </c>
      <c r="H91" s="195">
        <v>320</v>
      </c>
      <c r="I91" s="157">
        <f t="shared" si="2"/>
        <v>100</v>
      </c>
      <c r="J91" s="183">
        <f t="shared" si="3"/>
        <v>0</v>
      </c>
    </row>
    <row r="92" spans="1:10" s="141" customFormat="1" ht="33.75" x14ac:dyDescent="0.2">
      <c r="A92" s="190" t="s">
        <v>486</v>
      </c>
      <c r="B92" s="191">
        <v>862</v>
      </c>
      <c r="C92" s="192">
        <v>1</v>
      </c>
      <c r="D92" s="192">
        <v>13</v>
      </c>
      <c r="E92" s="193">
        <v>8900055490</v>
      </c>
      <c r="F92" s="194">
        <v>100</v>
      </c>
      <c r="G92" s="195">
        <v>320</v>
      </c>
      <c r="H92" s="195">
        <v>320</v>
      </c>
      <c r="I92" s="157">
        <f t="shared" si="2"/>
        <v>100</v>
      </c>
      <c r="J92" s="183">
        <f t="shared" si="3"/>
        <v>0</v>
      </c>
    </row>
    <row r="93" spans="1:10" s="141" customFormat="1" ht="11.25" x14ac:dyDescent="0.2">
      <c r="A93" s="190" t="s">
        <v>572</v>
      </c>
      <c r="B93" s="191">
        <v>862</v>
      </c>
      <c r="C93" s="192">
        <v>4</v>
      </c>
      <c r="D93" s="192"/>
      <c r="E93" s="193"/>
      <c r="F93" s="194"/>
      <c r="G93" s="195">
        <v>375.8</v>
      </c>
      <c r="H93" s="195">
        <v>375.8</v>
      </c>
      <c r="I93" s="157">
        <f t="shared" si="2"/>
        <v>100</v>
      </c>
      <c r="J93" s="183">
        <f t="shared" si="3"/>
        <v>0</v>
      </c>
    </row>
    <row r="94" spans="1:10" s="141" customFormat="1" ht="11.25" x14ac:dyDescent="0.2">
      <c r="A94" s="190" t="s">
        <v>683</v>
      </c>
      <c r="B94" s="191">
        <v>862</v>
      </c>
      <c r="C94" s="192">
        <v>4</v>
      </c>
      <c r="D94" s="192">
        <v>10</v>
      </c>
      <c r="E94" s="193"/>
      <c r="F94" s="194"/>
      <c r="G94" s="195">
        <v>375.8</v>
      </c>
      <c r="H94" s="195">
        <v>375.8</v>
      </c>
      <c r="I94" s="157">
        <f t="shared" si="2"/>
        <v>100</v>
      </c>
      <c r="J94" s="183">
        <f t="shared" si="3"/>
        <v>0</v>
      </c>
    </row>
    <row r="95" spans="1:10" s="141" customFormat="1" ht="22.5" x14ac:dyDescent="0.2">
      <c r="A95" s="190" t="s">
        <v>584</v>
      </c>
      <c r="B95" s="191">
        <v>862</v>
      </c>
      <c r="C95" s="192">
        <v>4</v>
      </c>
      <c r="D95" s="192">
        <v>10</v>
      </c>
      <c r="E95" s="193">
        <v>1200000000</v>
      </c>
      <c r="F95" s="194"/>
      <c r="G95" s="195">
        <v>375.8</v>
      </c>
      <c r="H95" s="195">
        <v>375.8</v>
      </c>
      <c r="I95" s="157">
        <f t="shared" si="2"/>
        <v>100</v>
      </c>
      <c r="J95" s="183">
        <f t="shared" si="3"/>
        <v>0</v>
      </c>
    </row>
    <row r="96" spans="1:10" s="141" customFormat="1" ht="22.5" x14ac:dyDescent="0.2">
      <c r="A96" s="190" t="s">
        <v>684</v>
      </c>
      <c r="B96" s="191">
        <v>862</v>
      </c>
      <c r="C96" s="192">
        <v>4</v>
      </c>
      <c r="D96" s="192">
        <v>10</v>
      </c>
      <c r="E96" s="193">
        <v>1210000000</v>
      </c>
      <c r="F96" s="194"/>
      <c r="G96" s="195">
        <v>375.8</v>
      </c>
      <c r="H96" s="195">
        <v>375.8</v>
      </c>
      <c r="I96" s="157">
        <f t="shared" si="2"/>
        <v>100</v>
      </c>
      <c r="J96" s="183">
        <f t="shared" si="3"/>
        <v>0</v>
      </c>
    </row>
    <row r="97" spans="1:10" s="141" customFormat="1" ht="11.25" x14ac:dyDescent="0.2">
      <c r="A97" s="190" t="s">
        <v>685</v>
      </c>
      <c r="B97" s="191">
        <v>862</v>
      </c>
      <c r="C97" s="192">
        <v>4</v>
      </c>
      <c r="D97" s="192">
        <v>10</v>
      </c>
      <c r="E97" s="193">
        <v>1210100000</v>
      </c>
      <c r="F97" s="194"/>
      <c r="G97" s="195">
        <v>375.8</v>
      </c>
      <c r="H97" s="195">
        <v>375.8</v>
      </c>
      <c r="I97" s="157">
        <f t="shared" si="2"/>
        <v>100</v>
      </c>
      <c r="J97" s="183">
        <f t="shared" si="3"/>
        <v>0</v>
      </c>
    </row>
    <row r="98" spans="1:10" s="141" customFormat="1" ht="22.5" x14ac:dyDescent="0.2">
      <c r="A98" s="190" t="s">
        <v>692</v>
      </c>
      <c r="B98" s="191">
        <v>862</v>
      </c>
      <c r="C98" s="192">
        <v>4</v>
      </c>
      <c r="D98" s="192">
        <v>10</v>
      </c>
      <c r="E98" s="193">
        <v>1210100071</v>
      </c>
      <c r="F98" s="194"/>
      <c r="G98" s="195">
        <v>375.8</v>
      </c>
      <c r="H98" s="195">
        <v>375.8</v>
      </c>
      <c r="I98" s="157">
        <f t="shared" si="2"/>
        <v>100</v>
      </c>
      <c r="J98" s="183">
        <f t="shared" si="3"/>
        <v>0</v>
      </c>
    </row>
    <row r="99" spans="1:10" s="141" customFormat="1" ht="11.25" x14ac:dyDescent="0.2">
      <c r="A99" s="190" t="s">
        <v>490</v>
      </c>
      <c r="B99" s="191">
        <v>862</v>
      </c>
      <c r="C99" s="192">
        <v>4</v>
      </c>
      <c r="D99" s="192">
        <v>10</v>
      </c>
      <c r="E99" s="193">
        <v>1210100071</v>
      </c>
      <c r="F99" s="194">
        <v>200</v>
      </c>
      <c r="G99" s="195">
        <v>375.8</v>
      </c>
      <c r="H99" s="195">
        <v>375.8</v>
      </c>
      <c r="I99" s="157">
        <f t="shared" si="2"/>
        <v>100</v>
      </c>
      <c r="J99" s="183">
        <f t="shared" si="3"/>
        <v>0</v>
      </c>
    </row>
    <row r="100" spans="1:10" s="141" customFormat="1" ht="11.25" x14ac:dyDescent="0.2">
      <c r="A100" s="190" t="s">
        <v>860</v>
      </c>
      <c r="B100" s="191">
        <v>862</v>
      </c>
      <c r="C100" s="192">
        <v>8</v>
      </c>
      <c r="D100" s="192"/>
      <c r="E100" s="193"/>
      <c r="F100" s="194"/>
      <c r="G100" s="195">
        <v>12429.6</v>
      </c>
      <c r="H100" s="195">
        <v>12399.9</v>
      </c>
      <c r="I100" s="157">
        <f t="shared" si="2"/>
        <v>99.761054257578678</v>
      </c>
      <c r="J100" s="183">
        <f t="shared" si="3"/>
        <v>29.700000000000728</v>
      </c>
    </row>
    <row r="101" spans="1:10" s="141" customFormat="1" ht="11.25" x14ac:dyDescent="0.2">
      <c r="A101" s="190" t="s">
        <v>861</v>
      </c>
      <c r="B101" s="191">
        <v>862</v>
      </c>
      <c r="C101" s="192">
        <v>8</v>
      </c>
      <c r="D101" s="192">
        <v>1</v>
      </c>
      <c r="E101" s="193"/>
      <c r="F101" s="194"/>
      <c r="G101" s="195">
        <v>4823.6000000000004</v>
      </c>
      <c r="H101" s="195">
        <v>4793.8999999999996</v>
      </c>
      <c r="I101" s="157">
        <f t="shared" si="2"/>
        <v>99.384277303258955</v>
      </c>
      <c r="J101" s="183">
        <f t="shared" si="3"/>
        <v>29.700000000000728</v>
      </c>
    </row>
    <row r="102" spans="1:10" s="141" customFormat="1" ht="11.25" x14ac:dyDescent="0.2">
      <c r="A102" s="190" t="s">
        <v>491</v>
      </c>
      <c r="B102" s="191">
        <v>862</v>
      </c>
      <c r="C102" s="192">
        <v>8</v>
      </c>
      <c r="D102" s="192">
        <v>1</v>
      </c>
      <c r="E102" s="193">
        <v>9900000000</v>
      </c>
      <c r="F102" s="194"/>
      <c r="G102" s="195">
        <v>4823.6000000000004</v>
      </c>
      <c r="H102" s="195">
        <v>4793.8999999999996</v>
      </c>
      <c r="I102" s="157">
        <f t="shared" si="2"/>
        <v>99.384277303258955</v>
      </c>
      <c r="J102" s="183">
        <f t="shared" si="3"/>
        <v>29.700000000000728</v>
      </c>
    </row>
    <row r="103" spans="1:10" s="141" customFormat="1" ht="11.25" x14ac:dyDescent="0.2">
      <c r="A103" s="190" t="s">
        <v>899</v>
      </c>
      <c r="B103" s="191">
        <v>862</v>
      </c>
      <c r="C103" s="192">
        <v>8</v>
      </c>
      <c r="D103" s="192">
        <v>1</v>
      </c>
      <c r="E103" s="193">
        <v>9900044000</v>
      </c>
      <c r="F103" s="194"/>
      <c r="G103" s="195">
        <v>4823.6000000000004</v>
      </c>
      <c r="H103" s="195">
        <v>4793.8999999999996</v>
      </c>
      <c r="I103" s="157">
        <f t="shared" si="2"/>
        <v>99.384277303258955</v>
      </c>
      <c r="J103" s="183">
        <f t="shared" si="3"/>
        <v>29.700000000000728</v>
      </c>
    </row>
    <row r="104" spans="1:10" s="141" customFormat="1" ht="33.75" x14ac:dyDescent="0.2">
      <c r="A104" s="190" t="s">
        <v>486</v>
      </c>
      <c r="B104" s="191">
        <v>862</v>
      </c>
      <c r="C104" s="192">
        <v>8</v>
      </c>
      <c r="D104" s="192">
        <v>1</v>
      </c>
      <c r="E104" s="193">
        <v>9900044000</v>
      </c>
      <c r="F104" s="194">
        <v>100</v>
      </c>
      <c r="G104" s="195">
        <v>4424</v>
      </c>
      <c r="H104" s="195">
        <v>4410</v>
      </c>
      <c r="I104" s="157">
        <f t="shared" si="2"/>
        <v>99.683544303797461</v>
      </c>
      <c r="J104" s="183">
        <f t="shared" si="3"/>
        <v>14</v>
      </c>
    </row>
    <row r="105" spans="1:10" s="141" customFormat="1" ht="11.25" x14ac:dyDescent="0.2">
      <c r="A105" s="190" t="s">
        <v>490</v>
      </c>
      <c r="B105" s="191">
        <v>862</v>
      </c>
      <c r="C105" s="192">
        <v>8</v>
      </c>
      <c r="D105" s="192">
        <v>1</v>
      </c>
      <c r="E105" s="193">
        <v>9900044000</v>
      </c>
      <c r="F105" s="194">
        <v>200</v>
      </c>
      <c r="G105" s="195">
        <v>396.6</v>
      </c>
      <c r="H105" s="195">
        <v>380.9</v>
      </c>
      <c r="I105" s="157">
        <f t="shared" si="2"/>
        <v>96.04135148764496</v>
      </c>
      <c r="J105" s="183">
        <f t="shared" si="3"/>
        <v>15.700000000000045</v>
      </c>
    </row>
    <row r="106" spans="1:10" s="141" customFormat="1" ht="11.25" x14ac:dyDescent="0.2">
      <c r="A106" s="190" t="s">
        <v>494</v>
      </c>
      <c r="B106" s="191">
        <v>862</v>
      </c>
      <c r="C106" s="192">
        <v>8</v>
      </c>
      <c r="D106" s="192">
        <v>1</v>
      </c>
      <c r="E106" s="193">
        <v>9900044000</v>
      </c>
      <c r="F106" s="194">
        <v>800</v>
      </c>
      <c r="G106" s="195">
        <v>3</v>
      </c>
      <c r="H106" s="195">
        <v>3</v>
      </c>
      <c r="I106" s="157">
        <f t="shared" si="2"/>
        <v>100</v>
      </c>
      <c r="J106" s="183">
        <f t="shared" si="3"/>
        <v>0</v>
      </c>
    </row>
    <row r="107" spans="1:10" s="141" customFormat="1" ht="11.25" x14ac:dyDescent="0.2">
      <c r="A107" s="190" t="s">
        <v>900</v>
      </c>
      <c r="B107" s="191">
        <v>862</v>
      </c>
      <c r="C107" s="192">
        <v>8</v>
      </c>
      <c r="D107" s="192">
        <v>4</v>
      </c>
      <c r="E107" s="193"/>
      <c r="F107" s="194"/>
      <c r="G107" s="195">
        <v>7606</v>
      </c>
      <c r="H107" s="195">
        <v>7606</v>
      </c>
      <c r="I107" s="157">
        <f t="shared" si="2"/>
        <v>100</v>
      </c>
      <c r="J107" s="183">
        <f t="shared" si="3"/>
        <v>0</v>
      </c>
    </row>
    <row r="108" spans="1:10" s="141" customFormat="1" ht="11.25" x14ac:dyDescent="0.2">
      <c r="A108" s="190" t="s">
        <v>491</v>
      </c>
      <c r="B108" s="191">
        <v>862</v>
      </c>
      <c r="C108" s="192">
        <v>8</v>
      </c>
      <c r="D108" s="192">
        <v>4</v>
      </c>
      <c r="E108" s="193">
        <v>9900000000</v>
      </c>
      <c r="F108" s="194"/>
      <c r="G108" s="195">
        <v>7606</v>
      </c>
      <c r="H108" s="195">
        <v>7606</v>
      </c>
      <c r="I108" s="157">
        <f t="shared" si="2"/>
        <v>100</v>
      </c>
      <c r="J108" s="183">
        <f t="shared" si="3"/>
        <v>0</v>
      </c>
    </row>
    <row r="109" spans="1:10" s="141" customFormat="1" ht="22.5" x14ac:dyDescent="0.2">
      <c r="A109" s="190" t="s">
        <v>1303</v>
      </c>
      <c r="B109" s="191">
        <v>862</v>
      </c>
      <c r="C109" s="192">
        <v>8</v>
      </c>
      <c r="D109" s="192">
        <v>4</v>
      </c>
      <c r="E109" s="193">
        <v>9900059500</v>
      </c>
      <c r="F109" s="194"/>
      <c r="G109" s="195">
        <v>7606</v>
      </c>
      <c r="H109" s="195">
        <v>7606</v>
      </c>
      <c r="I109" s="157">
        <f t="shared" si="2"/>
        <v>100</v>
      </c>
      <c r="J109" s="183">
        <f t="shared" si="3"/>
        <v>0</v>
      </c>
    </row>
    <row r="110" spans="1:10" s="141" customFormat="1" ht="33.75" x14ac:dyDescent="0.2">
      <c r="A110" s="190" t="s">
        <v>486</v>
      </c>
      <c r="B110" s="191">
        <v>862</v>
      </c>
      <c r="C110" s="192">
        <v>8</v>
      </c>
      <c r="D110" s="192">
        <v>4</v>
      </c>
      <c r="E110" s="193">
        <v>9900059500</v>
      </c>
      <c r="F110" s="194">
        <v>100</v>
      </c>
      <c r="G110" s="195">
        <v>6780.9</v>
      </c>
      <c r="H110" s="195">
        <v>6780.9</v>
      </c>
      <c r="I110" s="157">
        <f t="shared" si="2"/>
        <v>100</v>
      </c>
      <c r="J110" s="183">
        <f t="shared" si="3"/>
        <v>0</v>
      </c>
    </row>
    <row r="111" spans="1:10" s="141" customFormat="1" ht="11.25" x14ac:dyDescent="0.2">
      <c r="A111" s="190" t="s">
        <v>490</v>
      </c>
      <c r="B111" s="191">
        <v>862</v>
      </c>
      <c r="C111" s="192">
        <v>8</v>
      </c>
      <c r="D111" s="192">
        <v>4</v>
      </c>
      <c r="E111" s="193">
        <v>9900059500</v>
      </c>
      <c r="F111" s="194">
        <v>200</v>
      </c>
      <c r="G111" s="195">
        <v>825.1</v>
      </c>
      <c r="H111" s="195">
        <v>825.1</v>
      </c>
      <c r="I111" s="157">
        <f t="shared" si="2"/>
        <v>100</v>
      </c>
      <c r="J111" s="183">
        <f t="shared" si="3"/>
        <v>0</v>
      </c>
    </row>
    <row r="112" spans="1:10" s="141" customFormat="1" ht="11.25" x14ac:dyDescent="0.2">
      <c r="A112" s="190" t="s">
        <v>902</v>
      </c>
      <c r="B112" s="191">
        <v>862</v>
      </c>
      <c r="C112" s="192">
        <v>9</v>
      </c>
      <c r="D112" s="192"/>
      <c r="E112" s="193"/>
      <c r="F112" s="194"/>
      <c r="G112" s="195">
        <v>190.8</v>
      </c>
      <c r="H112" s="195">
        <v>189.2</v>
      </c>
      <c r="I112" s="157">
        <f t="shared" si="2"/>
        <v>99.161425576519903</v>
      </c>
      <c r="J112" s="183">
        <f t="shared" si="3"/>
        <v>1.6000000000000227</v>
      </c>
    </row>
    <row r="113" spans="1:10" s="141" customFormat="1" ht="11.25" x14ac:dyDescent="0.2">
      <c r="A113" s="190" t="s">
        <v>920</v>
      </c>
      <c r="B113" s="191">
        <v>862</v>
      </c>
      <c r="C113" s="192">
        <v>9</v>
      </c>
      <c r="D113" s="192">
        <v>9</v>
      </c>
      <c r="E113" s="193"/>
      <c r="F113" s="194"/>
      <c r="G113" s="195">
        <v>190.8</v>
      </c>
      <c r="H113" s="195">
        <v>189.2</v>
      </c>
      <c r="I113" s="157">
        <f t="shared" si="2"/>
        <v>99.161425576519903</v>
      </c>
      <c r="J113" s="183">
        <f t="shared" si="3"/>
        <v>1.6000000000000227</v>
      </c>
    </row>
    <row r="114" spans="1:10" s="141" customFormat="1" ht="11.25" x14ac:dyDescent="0.2">
      <c r="A114" s="190" t="s">
        <v>491</v>
      </c>
      <c r="B114" s="191">
        <v>862</v>
      </c>
      <c r="C114" s="192">
        <v>9</v>
      </c>
      <c r="D114" s="192">
        <v>9</v>
      </c>
      <c r="E114" s="193">
        <v>9900000000</v>
      </c>
      <c r="F114" s="194"/>
      <c r="G114" s="195">
        <v>190.8</v>
      </c>
      <c r="H114" s="195">
        <v>189.2</v>
      </c>
      <c r="I114" s="157">
        <f t="shared" si="2"/>
        <v>99.161425576519903</v>
      </c>
      <c r="J114" s="183">
        <f t="shared" si="3"/>
        <v>1.6000000000000227</v>
      </c>
    </row>
    <row r="115" spans="1:10" s="141" customFormat="1" ht="11.25" x14ac:dyDescent="0.2">
      <c r="A115" s="190" t="s">
        <v>1321</v>
      </c>
      <c r="B115" s="191">
        <v>862</v>
      </c>
      <c r="C115" s="192">
        <v>9</v>
      </c>
      <c r="D115" s="192">
        <v>9</v>
      </c>
      <c r="E115" s="193">
        <v>9900059800</v>
      </c>
      <c r="F115" s="194"/>
      <c r="G115" s="195">
        <v>190.8</v>
      </c>
      <c r="H115" s="195">
        <v>189.2</v>
      </c>
      <c r="I115" s="157">
        <f t="shared" si="2"/>
        <v>99.161425576519903</v>
      </c>
      <c r="J115" s="183">
        <f t="shared" si="3"/>
        <v>1.6000000000000227</v>
      </c>
    </row>
    <row r="116" spans="1:10" s="141" customFormat="1" ht="33.75" x14ac:dyDescent="0.2">
      <c r="A116" s="190" t="s">
        <v>486</v>
      </c>
      <c r="B116" s="191">
        <v>862</v>
      </c>
      <c r="C116" s="192">
        <v>9</v>
      </c>
      <c r="D116" s="192">
        <v>9</v>
      </c>
      <c r="E116" s="193">
        <v>9900059800</v>
      </c>
      <c r="F116" s="194">
        <v>100</v>
      </c>
      <c r="G116" s="195">
        <v>190.8</v>
      </c>
      <c r="H116" s="195">
        <v>189.2</v>
      </c>
      <c r="I116" s="157">
        <f t="shared" si="2"/>
        <v>99.161425576519903</v>
      </c>
      <c r="J116" s="183">
        <f t="shared" si="3"/>
        <v>1.6000000000000227</v>
      </c>
    </row>
    <row r="117" spans="1:10" s="141" customFormat="1" ht="21" x14ac:dyDescent="0.2">
      <c r="A117" s="184" t="s">
        <v>1065</v>
      </c>
      <c r="B117" s="185">
        <v>863</v>
      </c>
      <c r="C117" s="186"/>
      <c r="D117" s="186"/>
      <c r="E117" s="187"/>
      <c r="F117" s="188"/>
      <c r="G117" s="189">
        <v>13502.4</v>
      </c>
      <c r="H117" s="189">
        <v>13487.2</v>
      </c>
      <c r="I117" s="151">
        <f t="shared" si="2"/>
        <v>99.887427420310473</v>
      </c>
      <c r="J117" s="183">
        <f t="shared" si="3"/>
        <v>15.199999999998909</v>
      </c>
    </row>
    <row r="118" spans="1:10" s="141" customFormat="1" ht="11.25" x14ac:dyDescent="0.2">
      <c r="A118" s="190" t="s">
        <v>572</v>
      </c>
      <c r="B118" s="191">
        <v>863</v>
      </c>
      <c r="C118" s="192">
        <v>4</v>
      </c>
      <c r="D118" s="192"/>
      <c r="E118" s="193"/>
      <c r="F118" s="194"/>
      <c r="G118" s="195">
        <v>335</v>
      </c>
      <c r="H118" s="195">
        <v>319.8</v>
      </c>
      <c r="I118" s="157">
        <f t="shared" si="2"/>
        <v>95.462686567164184</v>
      </c>
      <c r="J118" s="183">
        <f t="shared" si="3"/>
        <v>15.199999999999989</v>
      </c>
    </row>
    <row r="119" spans="1:10" s="141" customFormat="1" ht="11.25" x14ac:dyDescent="0.2">
      <c r="A119" s="190" t="s">
        <v>683</v>
      </c>
      <c r="B119" s="191">
        <v>863</v>
      </c>
      <c r="C119" s="192">
        <v>4</v>
      </c>
      <c r="D119" s="192">
        <v>10</v>
      </c>
      <c r="E119" s="193"/>
      <c r="F119" s="194"/>
      <c r="G119" s="195">
        <v>335</v>
      </c>
      <c r="H119" s="195">
        <v>319.8</v>
      </c>
      <c r="I119" s="157">
        <f t="shared" si="2"/>
        <v>95.462686567164184</v>
      </c>
      <c r="J119" s="183">
        <f t="shared" si="3"/>
        <v>15.199999999999989</v>
      </c>
    </row>
    <row r="120" spans="1:10" s="141" customFormat="1" ht="22.5" x14ac:dyDescent="0.2">
      <c r="A120" s="190" t="s">
        <v>584</v>
      </c>
      <c r="B120" s="191">
        <v>863</v>
      </c>
      <c r="C120" s="192">
        <v>4</v>
      </c>
      <c r="D120" s="192">
        <v>10</v>
      </c>
      <c r="E120" s="193">
        <v>1200000000</v>
      </c>
      <c r="F120" s="194"/>
      <c r="G120" s="195">
        <v>335</v>
      </c>
      <c r="H120" s="195">
        <v>319.8</v>
      </c>
      <c r="I120" s="157">
        <f t="shared" si="2"/>
        <v>95.462686567164184</v>
      </c>
      <c r="J120" s="183">
        <f t="shared" si="3"/>
        <v>15.199999999999989</v>
      </c>
    </row>
    <row r="121" spans="1:10" s="141" customFormat="1" ht="22.5" x14ac:dyDescent="0.2">
      <c r="A121" s="190" t="s">
        <v>684</v>
      </c>
      <c r="B121" s="191">
        <v>863</v>
      </c>
      <c r="C121" s="192">
        <v>4</v>
      </c>
      <c r="D121" s="192">
        <v>10</v>
      </c>
      <c r="E121" s="193">
        <v>1210000000</v>
      </c>
      <c r="F121" s="194"/>
      <c r="G121" s="195">
        <v>335</v>
      </c>
      <c r="H121" s="195">
        <v>319.8</v>
      </c>
      <c r="I121" s="157">
        <f t="shared" si="2"/>
        <v>95.462686567164184</v>
      </c>
      <c r="J121" s="183">
        <f t="shared" si="3"/>
        <v>15.199999999999989</v>
      </c>
    </row>
    <row r="122" spans="1:10" s="141" customFormat="1" ht="11.25" x14ac:dyDescent="0.2">
      <c r="A122" s="190" t="s">
        <v>685</v>
      </c>
      <c r="B122" s="191">
        <v>863</v>
      </c>
      <c r="C122" s="192">
        <v>4</v>
      </c>
      <c r="D122" s="192">
        <v>10</v>
      </c>
      <c r="E122" s="193">
        <v>1210100000</v>
      </c>
      <c r="F122" s="194"/>
      <c r="G122" s="195">
        <v>335</v>
      </c>
      <c r="H122" s="195">
        <v>319.8</v>
      </c>
      <c r="I122" s="157">
        <f t="shared" si="2"/>
        <v>95.462686567164184</v>
      </c>
      <c r="J122" s="183">
        <f t="shared" si="3"/>
        <v>15.199999999999989</v>
      </c>
    </row>
    <row r="123" spans="1:10" s="141" customFormat="1" ht="22.5" x14ac:dyDescent="0.2">
      <c r="A123" s="190" t="s">
        <v>692</v>
      </c>
      <c r="B123" s="191">
        <v>863</v>
      </c>
      <c r="C123" s="192">
        <v>4</v>
      </c>
      <c r="D123" s="192">
        <v>10</v>
      </c>
      <c r="E123" s="193">
        <v>1210100071</v>
      </c>
      <c r="F123" s="194"/>
      <c r="G123" s="195">
        <v>335</v>
      </c>
      <c r="H123" s="195">
        <v>319.8</v>
      </c>
      <c r="I123" s="157">
        <f t="shared" si="2"/>
        <v>95.462686567164184</v>
      </c>
      <c r="J123" s="183">
        <f t="shared" si="3"/>
        <v>15.199999999999989</v>
      </c>
    </row>
    <row r="124" spans="1:10" s="141" customFormat="1" ht="11.25" x14ac:dyDescent="0.2">
      <c r="A124" s="190" t="s">
        <v>490</v>
      </c>
      <c r="B124" s="191">
        <v>863</v>
      </c>
      <c r="C124" s="192">
        <v>4</v>
      </c>
      <c r="D124" s="192">
        <v>10</v>
      </c>
      <c r="E124" s="193">
        <v>1210100071</v>
      </c>
      <c r="F124" s="194">
        <v>200</v>
      </c>
      <c r="G124" s="195">
        <v>335</v>
      </c>
      <c r="H124" s="195">
        <v>319.8</v>
      </c>
      <c r="I124" s="157">
        <f t="shared" si="2"/>
        <v>95.462686567164184</v>
      </c>
      <c r="J124" s="183">
        <f t="shared" si="3"/>
        <v>15.199999999999989</v>
      </c>
    </row>
    <row r="125" spans="1:10" s="141" customFormat="1" ht="11.25" x14ac:dyDescent="0.2">
      <c r="A125" s="190" t="s">
        <v>720</v>
      </c>
      <c r="B125" s="191">
        <v>863</v>
      </c>
      <c r="C125" s="192">
        <v>5</v>
      </c>
      <c r="D125" s="192"/>
      <c r="E125" s="193"/>
      <c r="F125" s="194"/>
      <c r="G125" s="195">
        <v>13167.4</v>
      </c>
      <c r="H125" s="195">
        <v>13167.4</v>
      </c>
      <c r="I125" s="157">
        <f t="shared" si="2"/>
        <v>100</v>
      </c>
      <c r="J125" s="183">
        <f t="shared" si="3"/>
        <v>0</v>
      </c>
    </row>
    <row r="126" spans="1:10" s="141" customFormat="1" ht="11.25" x14ac:dyDescent="0.2">
      <c r="A126" s="190" t="s">
        <v>751</v>
      </c>
      <c r="B126" s="191">
        <v>863</v>
      </c>
      <c r="C126" s="192">
        <v>5</v>
      </c>
      <c r="D126" s="192">
        <v>5</v>
      </c>
      <c r="E126" s="193"/>
      <c r="F126" s="194"/>
      <c r="G126" s="195">
        <v>13167.4</v>
      </c>
      <c r="H126" s="195">
        <v>13167.4</v>
      </c>
      <c r="I126" s="157">
        <f t="shared" si="2"/>
        <v>100</v>
      </c>
      <c r="J126" s="183">
        <f t="shared" si="3"/>
        <v>0</v>
      </c>
    </row>
    <row r="127" spans="1:10" s="141" customFormat="1" ht="11.25" x14ac:dyDescent="0.2">
      <c r="A127" s="190" t="s">
        <v>487</v>
      </c>
      <c r="B127" s="191">
        <v>863</v>
      </c>
      <c r="C127" s="192">
        <v>5</v>
      </c>
      <c r="D127" s="192">
        <v>5</v>
      </c>
      <c r="E127" s="193">
        <v>8900000000</v>
      </c>
      <c r="F127" s="194"/>
      <c r="G127" s="195">
        <v>13167.4</v>
      </c>
      <c r="H127" s="195">
        <v>13167.4</v>
      </c>
      <c r="I127" s="157">
        <f t="shared" si="2"/>
        <v>100</v>
      </c>
      <c r="J127" s="183">
        <f t="shared" si="3"/>
        <v>0</v>
      </c>
    </row>
    <row r="128" spans="1:10" s="141" customFormat="1" ht="11.25" x14ac:dyDescent="0.2">
      <c r="A128" s="190" t="s">
        <v>487</v>
      </c>
      <c r="B128" s="191">
        <v>863</v>
      </c>
      <c r="C128" s="192">
        <v>5</v>
      </c>
      <c r="D128" s="192">
        <v>5</v>
      </c>
      <c r="E128" s="193">
        <v>8900000110</v>
      </c>
      <c r="F128" s="194"/>
      <c r="G128" s="195">
        <v>12314.5</v>
      </c>
      <c r="H128" s="195">
        <v>12314.5</v>
      </c>
      <c r="I128" s="157">
        <f t="shared" si="2"/>
        <v>100</v>
      </c>
      <c r="J128" s="183">
        <f t="shared" si="3"/>
        <v>0</v>
      </c>
    </row>
    <row r="129" spans="1:10" s="141" customFormat="1" ht="33.75" x14ac:dyDescent="0.2">
      <c r="A129" s="190" t="s">
        <v>486</v>
      </c>
      <c r="B129" s="191">
        <v>863</v>
      </c>
      <c r="C129" s="192">
        <v>5</v>
      </c>
      <c r="D129" s="192">
        <v>5</v>
      </c>
      <c r="E129" s="193">
        <v>8900000110</v>
      </c>
      <c r="F129" s="194">
        <v>100</v>
      </c>
      <c r="G129" s="195">
        <v>12314.5</v>
      </c>
      <c r="H129" s="195">
        <v>12314.5</v>
      </c>
      <c r="I129" s="157">
        <f t="shared" si="2"/>
        <v>100</v>
      </c>
      <c r="J129" s="183">
        <f t="shared" si="3"/>
        <v>0</v>
      </c>
    </row>
    <row r="130" spans="1:10" s="141" customFormat="1" ht="11.25" x14ac:dyDescent="0.2">
      <c r="A130" s="190" t="s">
        <v>487</v>
      </c>
      <c r="B130" s="191">
        <v>863</v>
      </c>
      <c r="C130" s="192">
        <v>5</v>
      </c>
      <c r="D130" s="192">
        <v>5</v>
      </c>
      <c r="E130" s="193">
        <v>8900000190</v>
      </c>
      <c r="F130" s="194"/>
      <c r="G130" s="195">
        <v>493.5</v>
      </c>
      <c r="H130" s="195">
        <v>493.5</v>
      </c>
      <c r="I130" s="157">
        <f t="shared" si="2"/>
        <v>100</v>
      </c>
      <c r="J130" s="183">
        <f t="shared" si="3"/>
        <v>0</v>
      </c>
    </row>
    <row r="131" spans="1:10" s="141" customFormat="1" ht="11.25" x14ac:dyDescent="0.2">
      <c r="A131" s="190" t="s">
        <v>490</v>
      </c>
      <c r="B131" s="191">
        <v>863</v>
      </c>
      <c r="C131" s="192">
        <v>5</v>
      </c>
      <c r="D131" s="192">
        <v>5</v>
      </c>
      <c r="E131" s="193">
        <v>8900000190</v>
      </c>
      <c r="F131" s="194">
        <v>200</v>
      </c>
      <c r="G131" s="195">
        <v>473.5</v>
      </c>
      <c r="H131" s="195">
        <v>473.5</v>
      </c>
      <c r="I131" s="157">
        <f t="shared" si="2"/>
        <v>100</v>
      </c>
      <c r="J131" s="183">
        <f t="shared" si="3"/>
        <v>0</v>
      </c>
    </row>
    <row r="132" spans="1:10" s="141" customFormat="1" ht="11.25" x14ac:dyDescent="0.2">
      <c r="A132" s="190" t="s">
        <v>494</v>
      </c>
      <c r="B132" s="191">
        <v>863</v>
      </c>
      <c r="C132" s="192">
        <v>5</v>
      </c>
      <c r="D132" s="192">
        <v>5</v>
      </c>
      <c r="E132" s="193">
        <v>8900000190</v>
      </c>
      <c r="F132" s="194">
        <v>800</v>
      </c>
      <c r="G132" s="195">
        <v>20</v>
      </c>
      <c r="H132" s="195">
        <v>20</v>
      </c>
      <c r="I132" s="157">
        <f t="shared" si="2"/>
        <v>100</v>
      </c>
      <c r="J132" s="183">
        <f t="shared" si="3"/>
        <v>0</v>
      </c>
    </row>
    <row r="133" spans="1:10" s="141" customFormat="1" ht="22.5" x14ac:dyDescent="0.2">
      <c r="A133" s="190" t="s">
        <v>1451</v>
      </c>
      <c r="B133" s="191">
        <v>863</v>
      </c>
      <c r="C133" s="192">
        <v>5</v>
      </c>
      <c r="D133" s="192">
        <v>5</v>
      </c>
      <c r="E133" s="193">
        <v>8900000870</v>
      </c>
      <c r="F133" s="194"/>
      <c r="G133" s="195">
        <v>89.4</v>
      </c>
      <c r="H133" s="195">
        <v>89.4</v>
      </c>
      <c r="I133" s="157">
        <f t="shared" si="2"/>
        <v>100</v>
      </c>
      <c r="J133" s="183">
        <f t="shared" si="3"/>
        <v>0</v>
      </c>
    </row>
    <row r="134" spans="1:10" s="141" customFormat="1" ht="33.75" x14ac:dyDescent="0.2">
      <c r="A134" s="190" t="s">
        <v>486</v>
      </c>
      <c r="B134" s="191">
        <v>863</v>
      </c>
      <c r="C134" s="192">
        <v>5</v>
      </c>
      <c r="D134" s="192">
        <v>5</v>
      </c>
      <c r="E134" s="193">
        <v>8900000870</v>
      </c>
      <c r="F134" s="194">
        <v>100</v>
      </c>
      <c r="G134" s="195">
        <v>89.4</v>
      </c>
      <c r="H134" s="195">
        <v>89.4</v>
      </c>
      <c r="I134" s="157">
        <f t="shared" si="2"/>
        <v>100</v>
      </c>
      <c r="J134" s="183">
        <f t="shared" si="3"/>
        <v>0</v>
      </c>
    </row>
    <row r="135" spans="1:10" s="141" customFormat="1" ht="22.5" x14ac:dyDescent="0.2">
      <c r="A135" s="190" t="s">
        <v>1152</v>
      </c>
      <c r="B135" s="191">
        <v>863</v>
      </c>
      <c r="C135" s="192">
        <v>5</v>
      </c>
      <c r="D135" s="192">
        <v>5</v>
      </c>
      <c r="E135" s="193">
        <v>8900055490</v>
      </c>
      <c r="F135" s="194"/>
      <c r="G135" s="195">
        <v>270</v>
      </c>
      <c r="H135" s="195">
        <v>270</v>
      </c>
      <c r="I135" s="157">
        <f t="shared" si="2"/>
        <v>100</v>
      </c>
      <c r="J135" s="183">
        <f t="shared" si="3"/>
        <v>0</v>
      </c>
    </row>
    <row r="136" spans="1:10" s="141" customFormat="1" ht="33.75" x14ac:dyDescent="0.2">
      <c r="A136" s="190" t="s">
        <v>486</v>
      </c>
      <c r="B136" s="191">
        <v>863</v>
      </c>
      <c r="C136" s="192">
        <v>5</v>
      </c>
      <c r="D136" s="192">
        <v>5</v>
      </c>
      <c r="E136" s="193">
        <v>8900055490</v>
      </c>
      <c r="F136" s="194">
        <v>100</v>
      </c>
      <c r="G136" s="195">
        <v>270</v>
      </c>
      <c r="H136" s="195">
        <v>270</v>
      </c>
      <c r="I136" s="157">
        <f t="shared" si="2"/>
        <v>100</v>
      </c>
      <c r="J136" s="183">
        <f t="shared" si="3"/>
        <v>0</v>
      </c>
    </row>
    <row r="137" spans="1:10" s="141" customFormat="1" ht="11.25" x14ac:dyDescent="0.2">
      <c r="A137" s="184" t="s">
        <v>1352</v>
      </c>
      <c r="B137" s="185">
        <v>871</v>
      </c>
      <c r="C137" s="186"/>
      <c r="D137" s="186"/>
      <c r="E137" s="187"/>
      <c r="F137" s="188"/>
      <c r="G137" s="189">
        <v>115057.60000000001</v>
      </c>
      <c r="H137" s="189">
        <v>114697.4</v>
      </c>
      <c r="I137" s="151">
        <f t="shared" si="2"/>
        <v>99.686939411216642</v>
      </c>
      <c r="J137" s="183">
        <f t="shared" si="3"/>
        <v>360.20000000001164</v>
      </c>
    </row>
    <row r="138" spans="1:10" s="141" customFormat="1" ht="11.25" x14ac:dyDescent="0.2">
      <c r="A138" s="190" t="s">
        <v>484</v>
      </c>
      <c r="B138" s="191">
        <v>871</v>
      </c>
      <c r="C138" s="192">
        <v>1</v>
      </c>
      <c r="D138" s="192"/>
      <c r="E138" s="193"/>
      <c r="F138" s="194"/>
      <c r="G138" s="195">
        <v>108500.4</v>
      </c>
      <c r="H138" s="195">
        <v>108348.3</v>
      </c>
      <c r="I138" s="157">
        <f t="shared" si="2"/>
        <v>99.859816185009464</v>
      </c>
      <c r="J138" s="183">
        <f t="shared" si="3"/>
        <v>152.09999999999127</v>
      </c>
    </row>
    <row r="139" spans="1:10" s="141" customFormat="1" ht="11.25" x14ac:dyDescent="0.2">
      <c r="A139" s="190" t="s">
        <v>505</v>
      </c>
      <c r="B139" s="191">
        <v>871</v>
      </c>
      <c r="C139" s="192">
        <v>1</v>
      </c>
      <c r="D139" s="192">
        <v>10</v>
      </c>
      <c r="E139" s="193"/>
      <c r="F139" s="194"/>
      <c r="G139" s="195">
        <v>108500.4</v>
      </c>
      <c r="H139" s="195">
        <v>108348.3</v>
      </c>
      <c r="I139" s="157">
        <f t="shared" si="2"/>
        <v>99.859816185009464</v>
      </c>
      <c r="J139" s="183">
        <f t="shared" si="3"/>
        <v>152.09999999999127</v>
      </c>
    </row>
    <row r="140" spans="1:10" s="141" customFormat="1" ht="33.75" x14ac:dyDescent="0.2">
      <c r="A140" s="190" t="s">
        <v>1455</v>
      </c>
      <c r="B140" s="191">
        <v>871</v>
      </c>
      <c r="C140" s="192">
        <v>1</v>
      </c>
      <c r="D140" s="192">
        <v>10</v>
      </c>
      <c r="E140" s="193">
        <v>3700000000</v>
      </c>
      <c r="F140" s="194"/>
      <c r="G140" s="195">
        <v>108440.4</v>
      </c>
      <c r="H140" s="195">
        <v>108288.3</v>
      </c>
      <c r="I140" s="157">
        <f t="shared" si="2"/>
        <v>99.859738621399401</v>
      </c>
      <c r="J140" s="183">
        <f t="shared" si="3"/>
        <v>152.09999999999127</v>
      </c>
    </row>
    <row r="141" spans="1:10" s="141" customFormat="1" ht="11.25" x14ac:dyDescent="0.2">
      <c r="A141" s="190" t="s">
        <v>1456</v>
      </c>
      <c r="B141" s="191">
        <v>871</v>
      </c>
      <c r="C141" s="192">
        <v>1</v>
      </c>
      <c r="D141" s="192">
        <v>10</v>
      </c>
      <c r="E141" s="193">
        <v>3720000000</v>
      </c>
      <c r="F141" s="194"/>
      <c r="G141" s="195">
        <v>8587.7999999999993</v>
      </c>
      <c r="H141" s="195">
        <v>8534.2000000000007</v>
      </c>
      <c r="I141" s="157">
        <f t="shared" si="2"/>
        <v>99.375858776403746</v>
      </c>
      <c r="J141" s="183">
        <f t="shared" si="3"/>
        <v>53.599999999998545</v>
      </c>
    </row>
    <row r="142" spans="1:10" s="141" customFormat="1" ht="22.5" x14ac:dyDescent="0.2">
      <c r="A142" s="190" t="s">
        <v>1457</v>
      </c>
      <c r="B142" s="191">
        <v>871</v>
      </c>
      <c r="C142" s="192">
        <v>1</v>
      </c>
      <c r="D142" s="192">
        <v>10</v>
      </c>
      <c r="E142" s="193">
        <v>3720100000</v>
      </c>
      <c r="F142" s="194"/>
      <c r="G142" s="195">
        <v>8587.7999999999993</v>
      </c>
      <c r="H142" s="195">
        <v>8534.2000000000007</v>
      </c>
      <c r="I142" s="157">
        <f t="shared" si="2"/>
        <v>99.375858776403746</v>
      </c>
      <c r="J142" s="183">
        <f t="shared" si="3"/>
        <v>53.599999999998545</v>
      </c>
    </row>
    <row r="143" spans="1:10" s="141" customFormat="1" ht="11.25" x14ac:dyDescent="0.2">
      <c r="A143" s="190" t="s">
        <v>1458</v>
      </c>
      <c r="B143" s="191">
        <v>871</v>
      </c>
      <c r="C143" s="192">
        <v>1</v>
      </c>
      <c r="D143" s="192">
        <v>10</v>
      </c>
      <c r="E143" s="193">
        <v>3720142002</v>
      </c>
      <c r="F143" s="194"/>
      <c r="G143" s="195">
        <v>8587.7999999999993</v>
      </c>
      <c r="H143" s="195">
        <v>8534.2000000000007</v>
      </c>
      <c r="I143" s="157">
        <f t="shared" ref="I143:I206" si="4">+H143/G143*100</f>
        <v>99.375858776403746</v>
      </c>
      <c r="J143" s="183">
        <f t="shared" ref="J143:J206" si="5">G143-H143</f>
        <v>53.599999999998545</v>
      </c>
    </row>
    <row r="144" spans="1:10" s="141" customFormat="1" ht="22.5" x14ac:dyDescent="0.2">
      <c r="A144" s="190" t="s">
        <v>507</v>
      </c>
      <c r="B144" s="191">
        <v>871</v>
      </c>
      <c r="C144" s="192">
        <v>1</v>
      </c>
      <c r="D144" s="192">
        <v>10</v>
      </c>
      <c r="E144" s="193">
        <v>3720142002</v>
      </c>
      <c r="F144" s="194">
        <v>600</v>
      </c>
      <c r="G144" s="195">
        <v>8587.7999999999993</v>
      </c>
      <c r="H144" s="195">
        <v>8534.2000000000007</v>
      </c>
      <c r="I144" s="157">
        <f t="shared" si="4"/>
        <v>99.375858776403746</v>
      </c>
      <c r="J144" s="183">
        <f t="shared" si="5"/>
        <v>53.599999999998545</v>
      </c>
    </row>
    <row r="145" spans="1:10" s="141" customFormat="1" ht="11.25" x14ac:dyDescent="0.2">
      <c r="A145" s="190" t="s">
        <v>1459</v>
      </c>
      <c r="B145" s="191">
        <v>871</v>
      </c>
      <c r="C145" s="192">
        <v>1</v>
      </c>
      <c r="D145" s="192">
        <v>10</v>
      </c>
      <c r="E145" s="193">
        <v>3730000000</v>
      </c>
      <c r="F145" s="194"/>
      <c r="G145" s="195">
        <v>98410.6</v>
      </c>
      <c r="H145" s="195">
        <v>98314.6</v>
      </c>
      <c r="I145" s="157">
        <f t="shared" si="4"/>
        <v>99.902449532875522</v>
      </c>
      <c r="J145" s="183">
        <f t="shared" si="5"/>
        <v>96</v>
      </c>
    </row>
    <row r="146" spans="1:10" s="141" customFormat="1" ht="22.5" x14ac:dyDescent="0.2">
      <c r="A146" s="190" t="s">
        <v>1460</v>
      </c>
      <c r="B146" s="191">
        <v>871</v>
      </c>
      <c r="C146" s="192">
        <v>1</v>
      </c>
      <c r="D146" s="192">
        <v>10</v>
      </c>
      <c r="E146" s="193">
        <v>3730200000</v>
      </c>
      <c r="F146" s="194"/>
      <c r="G146" s="195">
        <v>98410.6</v>
      </c>
      <c r="H146" s="195">
        <v>98314.6</v>
      </c>
      <c r="I146" s="157">
        <f t="shared" si="4"/>
        <v>99.902449532875522</v>
      </c>
      <c r="J146" s="183">
        <f t="shared" si="5"/>
        <v>96</v>
      </c>
    </row>
    <row r="147" spans="1:10" s="141" customFormat="1" ht="33.75" x14ac:dyDescent="0.2">
      <c r="A147" s="190" t="s">
        <v>1461</v>
      </c>
      <c r="B147" s="191">
        <v>871</v>
      </c>
      <c r="C147" s="192">
        <v>1</v>
      </c>
      <c r="D147" s="192">
        <v>10</v>
      </c>
      <c r="E147" s="193">
        <v>3730246100</v>
      </c>
      <c r="F147" s="194"/>
      <c r="G147" s="195">
        <v>74526.899999999994</v>
      </c>
      <c r="H147" s="195">
        <v>74431</v>
      </c>
      <c r="I147" s="157">
        <f t="shared" si="4"/>
        <v>99.871321630176496</v>
      </c>
      <c r="J147" s="183">
        <f t="shared" si="5"/>
        <v>95.899999999994179</v>
      </c>
    </row>
    <row r="148" spans="1:10" s="141" customFormat="1" ht="22.5" x14ac:dyDescent="0.2">
      <c r="A148" s="190" t="s">
        <v>507</v>
      </c>
      <c r="B148" s="191">
        <v>871</v>
      </c>
      <c r="C148" s="192">
        <v>1</v>
      </c>
      <c r="D148" s="192">
        <v>10</v>
      </c>
      <c r="E148" s="193">
        <v>3730246100</v>
      </c>
      <c r="F148" s="194">
        <v>600</v>
      </c>
      <c r="G148" s="195">
        <v>74526.899999999994</v>
      </c>
      <c r="H148" s="195">
        <v>74431</v>
      </c>
      <c r="I148" s="157">
        <f t="shared" si="4"/>
        <v>99.871321630176496</v>
      </c>
      <c r="J148" s="183">
        <f t="shared" si="5"/>
        <v>95.899999999994179</v>
      </c>
    </row>
    <row r="149" spans="1:10" s="141" customFormat="1" ht="33.75" x14ac:dyDescent="0.2">
      <c r="A149" s="190" t="s">
        <v>1462</v>
      </c>
      <c r="B149" s="191">
        <v>871</v>
      </c>
      <c r="C149" s="192">
        <v>1</v>
      </c>
      <c r="D149" s="192">
        <v>10</v>
      </c>
      <c r="E149" s="193">
        <v>3730246200</v>
      </c>
      <c r="F149" s="194"/>
      <c r="G149" s="195">
        <v>23883.7</v>
      </c>
      <c r="H149" s="195">
        <v>23883.599999999999</v>
      </c>
      <c r="I149" s="157">
        <f t="shared" si="4"/>
        <v>99.999581304404245</v>
      </c>
      <c r="J149" s="183">
        <f t="shared" si="5"/>
        <v>0.10000000000218279</v>
      </c>
    </row>
    <row r="150" spans="1:10" s="141" customFormat="1" ht="22.5" x14ac:dyDescent="0.2">
      <c r="A150" s="190" t="s">
        <v>507</v>
      </c>
      <c r="B150" s="191">
        <v>871</v>
      </c>
      <c r="C150" s="192">
        <v>1</v>
      </c>
      <c r="D150" s="192">
        <v>10</v>
      </c>
      <c r="E150" s="193">
        <v>3730246200</v>
      </c>
      <c r="F150" s="194">
        <v>600</v>
      </c>
      <c r="G150" s="195">
        <v>23883.7</v>
      </c>
      <c r="H150" s="195">
        <v>23883.599999999999</v>
      </c>
      <c r="I150" s="157">
        <f t="shared" si="4"/>
        <v>99.999581304404245</v>
      </c>
      <c r="J150" s="183">
        <f t="shared" si="5"/>
        <v>0.10000000000218279</v>
      </c>
    </row>
    <row r="151" spans="1:10" s="141" customFormat="1" ht="11.25" x14ac:dyDescent="0.2">
      <c r="A151" s="190" t="s">
        <v>1463</v>
      </c>
      <c r="B151" s="191">
        <v>871</v>
      </c>
      <c r="C151" s="192">
        <v>1</v>
      </c>
      <c r="D151" s="192">
        <v>10</v>
      </c>
      <c r="E151" s="193">
        <v>3740000000</v>
      </c>
      <c r="F151" s="194"/>
      <c r="G151" s="195">
        <v>1442</v>
      </c>
      <c r="H151" s="195">
        <v>1439.5</v>
      </c>
      <c r="I151" s="157">
        <f t="shared" si="4"/>
        <v>99.826629680998607</v>
      </c>
      <c r="J151" s="183">
        <f t="shared" si="5"/>
        <v>2.5</v>
      </c>
    </row>
    <row r="152" spans="1:10" s="141" customFormat="1" ht="22.5" x14ac:dyDescent="0.2">
      <c r="A152" s="190" t="s">
        <v>1464</v>
      </c>
      <c r="B152" s="191">
        <v>871</v>
      </c>
      <c r="C152" s="192">
        <v>1</v>
      </c>
      <c r="D152" s="192">
        <v>10</v>
      </c>
      <c r="E152" s="193">
        <v>3740100000</v>
      </c>
      <c r="F152" s="194"/>
      <c r="G152" s="195">
        <v>1442</v>
      </c>
      <c r="H152" s="195">
        <v>1439.5</v>
      </c>
      <c r="I152" s="157">
        <f t="shared" si="4"/>
        <v>99.826629680998607</v>
      </c>
      <c r="J152" s="183">
        <f t="shared" si="5"/>
        <v>2.5</v>
      </c>
    </row>
    <row r="153" spans="1:10" s="141" customFormat="1" ht="11.25" x14ac:dyDescent="0.2">
      <c r="A153" s="190" t="s">
        <v>1153</v>
      </c>
      <c r="B153" s="191">
        <v>871</v>
      </c>
      <c r="C153" s="192">
        <v>1</v>
      </c>
      <c r="D153" s="192">
        <v>10</v>
      </c>
      <c r="E153" s="193">
        <v>3740146110</v>
      </c>
      <c r="F153" s="194"/>
      <c r="G153" s="195">
        <v>1442</v>
      </c>
      <c r="H153" s="195">
        <v>1439.5</v>
      </c>
      <c r="I153" s="157">
        <f t="shared" si="4"/>
        <v>99.826629680998607</v>
      </c>
      <c r="J153" s="183">
        <f t="shared" si="5"/>
        <v>2.5</v>
      </c>
    </row>
    <row r="154" spans="1:10" s="141" customFormat="1" ht="11.25" x14ac:dyDescent="0.2">
      <c r="A154" s="190" t="s">
        <v>490</v>
      </c>
      <c r="B154" s="191">
        <v>871</v>
      </c>
      <c r="C154" s="192">
        <v>1</v>
      </c>
      <c r="D154" s="192">
        <v>10</v>
      </c>
      <c r="E154" s="193">
        <v>3740146110</v>
      </c>
      <c r="F154" s="194">
        <v>200</v>
      </c>
      <c r="G154" s="195">
        <v>42</v>
      </c>
      <c r="H154" s="195">
        <v>39.5</v>
      </c>
      <c r="I154" s="157">
        <f t="shared" si="4"/>
        <v>94.047619047619051</v>
      </c>
      <c r="J154" s="183">
        <f t="shared" si="5"/>
        <v>2.5</v>
      </c>
    </row>
    <row r="155" spans="1:10" s="141" customFormat="1" ht="11.25" x14ac:dyDescent="0.2">
      <c r="A155" s="190" t="s">
        <v>501</v>
      </c>
      <c r="B155" s="191">
        <v>871</v>
      </c>
      <c r="C155" s="192">
        <v>1</v>
      </c>
      <c r="D155" s="192">
        <v>10</v>
      </c>
      <c r="E155" s="193">
        <v>3740146110</v>
      </c>
      <c r="F155" s="194">
        <v>300</v>
      </c>
      <c r="G155" s="195">
        <v>660</v>
      </c>
      <c r="H155" s="195">
        <v>660</v>
      </c>
      <c r="I155" s="157">
        <f t="shared" si="4"/>
        <v>100</v>
      </c>
      <c r="J155" s="183">
        <f t="shared" si="5"/>
        <v>0</v>
      </c>
    </row>
    <row r="156" spans="1:10" s="141" customFormat="1" ht="22.5" x14ac:dyDescent="0.2">
      <c r="A156" s="190" t="s">
        <v>507</v>
      </c>
      <c r="B156" s="191">
        <v>871</v>
      </c>
      <c r="C156" s="192">
        <v>1</v>
      </c>
      <c r="D156" s="192">
        <v>10</v>
      </c>
      <c r="E156" s="193">
        <v>3740146110</v>
      </c>
      <c r="F156" s="194">
        <v>600</v>
      </c>
      <c r="G156" s="195">
        <v>740</v>
      </c>
      <c r="H156" s="195">
        <v>740</v>
      </c>
      <c r="I156" s="157">
        <f t="shared" si="4"/>
        <v>100</v>
      </c>
      <c r="J156" s="183">
        <f t="shared" si="5"/>
        <v>0</v>
      </c>
    </row>
    <row r="157" spans="1:10" s="141" customFormat="1" ht="11.25" x14ac:dyDescent="0.2">
      <c r="A157" s="190" t="s">
        <v>517</v>
      </c>
      <c r="B157" s="191">
        <v>871</v>
      </c>
      <c r="C157" s="192">
        <v>1</v>
      </c>
      <c r="D157" s="192">
        <v>10</v>
      </c>
      <c r="E157" s="193">
        <v>9600000000</v>
      </c>
      <c r="F157" s="194"/>
      <c r="G157" s="195">
        <v>60</v>
      </c>
      <c r="H157" s="195">
        <v>60</v>
      </c>
      <c r="I157" s="157">
        <f t="shared" si="4"/>
        <v>100</v>
      </c>
      <c r="J157" s="183">
        <f t="shared" si="5"/>
        <v>0</v>
      </c>
    </row>
    <row r="158" spans="1:10" s="141" customFormat="1" ht="22.5" x14ac:dyDescent="0.2">
      <c r="A158" s="190" t="s">
        <v>1152</v>
      </c>
      <c r="B158" s="191">
        <v>871</v>
      </c>
      <c r="C158" s="192">
        <v>1</v>
      </c>
      <c r="D158" s="192">
        <v>10</v>
      </c>
      <c r="E158" s="193">
        <v>9600055490</v>
      </c>
      <c r="F158" s="194"/>
      <c r="G158" s="195">
        <v>60</v>
      </c>
      <c r="H158" s="195">
        <v>60</v>
      </c>
      <c r="I158" s="157">
        <f t="shared" si="4"/>
        <v>100</v>
      </c>
      <c r="J158" s="183">
        <f t="shared" si="5"/>
        <v>0</v>
      </c>
    </row>
    <row r="159" spans="1:10" s="141" customFormat="1" ht="22.5" x14ac:dyDescent="0.2">
      <c r="A159" s="190" t="s">
        <v>507</v>
      </c>
      <c r="B159" s="191">
        <v>871</v>
      </c>
      <c r="C159" s="192">
        <v>1</v>
      </c>
      <c r="D159" s="192">
        <v>10</v>
      </c>
      <c r="E159" s="193">
        <v>9600055490</v>
      </c>
      <c r="F159" s="194">
        <v>600</v>
      </c>
      <c r="G159" s="195">
        <v>60</v>
      </c>
      <c r="H159" s="195">
        <v>60</v>
      </c>
      <c r="I159" s="157">
        <f t="shared" si="4"/>
        <v>100</v>
      </c>
      <c r="J159" s="183">
        <f t="shared" si="5"/>
        <v>0</v>
      </c>
    </row>
    <row r="160" spans="1:10" s="141" customFormat="1" ht="11.25" x14ac:dyDescent="0.2">
      <c r="A160" s="190" t="s">
        <v>764</v>
      </c>
      <c r="B160" s="191">
        <v>871</v>
      </c>
      <c r="C160" s="192">
        <v>7</v>
      </c>
      <c r="D160" s="192"/>
      <c r="E160" s="193"/>
      <c r="F160" s="194"/>
      <c r="G160" s="195">
        <v>6557.2</v>
      </c>
      <c r="H160" s="195">
        <v>6349.1</v>
      </c>
      <c r="I160" s="157">
        <f t="shared" si="4"/>
        <v>96.826389312511438</v>
      </c>
      <c r="J160" s="183">
        <f t="shared" si="5"/>
        <v>208.09999999999945</v>
      </c>
    </row>
    <row r="161" spans="1:10" s="141" customFormat="1" ht="11.25" x14ac:dyDescent="0.2">
      <c r="A161" s="190" t="s">
        <v>830</v>
      </c>
      <c r="B161" s="191">
        <v>871</v>
      </c>
      <c r="C161" s="192">
        <v>7</v>
      </c>
      <c r="D161" s="192">
        <v>9</v>
      </c>
      <c r="E161" s="193"/>
      <c r="F161" s="194"/>
      <c r="G161" s="195">
        <v>6557.2</v>
      </c>
      <c r="H161" s="195">
        <v>6349.1</v>
      </c>
      <c r="I161" s="157">
        <f t="shared" si="4"/>
        <v>96.826389312511438</v>
      </c>
      <c r="J161" s="183">
        <f t="shared" si="5"/>
        <v>208.09999999999945</v>
      </c>
    </row>
    <row r="162" spans="1:10" s="141" customFormat="1" ht="11.25" x14ac:dyDescent="0.2">
      <c r="A162" s="190" t="s">
        <v>487</v>
      </c>
      <c r="B162" s="191">
        <v>871</v>
      </c>
      <c r="C162" s="192">
        <v>7</v>
      </c>
      <c r="D162" s="192">
        <v>9</v>
      </c>
      <c r="E162" s="193">
        <v>8900000000</v>
      </c>
      <c r="F162" s="194"/>
      <c r="G162" s="195">
        <v>6557.2</v>
      </c>
      <c r="H162" s="195">
        <v>6349.1</v>
      </c>
      <c r="I162" s="157">
        <f t="shared" si="4"/>
        <v>96.826389312511438</v>
      </c>
      <c r="J162" s="183">
        <f t="shared" si="5"/>
        <v>208.09999999999945</v>
      </c>
    </row>
    <row r="163" spans="1:10" s="141" customFormat="1" ht="11.25" x14ac:dyDescent="0.2">
      <c r="A163" s="190" t="s">
        <v>487</v>
      </c>
      <c r="B163" s="191">
        <v>871</v>
      </c>
      <c r="C163" s="192">
        <v>7</v>
      </c>
      <c r="D163" s="192">
        <v>9</v>
      </c>
      <c r="E163" s="193">
        <v>8900000110</v>
      </c>
      <c r="F163" s="194"/>
      <c r="G163" s="195">
        <v>5957.2</v>
      </c>
      <c r="H163" s="195">
        <v>5883.8</v>
      </c>
      <c r="I163" s="157">
        <f t="shared" si="4"/>
        <v>98.767877526354681</v>
      </c>
      <c r="J163" s="183">
        <f t="shared" si="5"/>
        <v>73.399999999999636</v>
      </c>
    </row>
    <row r="164" spans="1:10" s="141" customFormat="1" ht="33.75" x14ac:dyDescent="0.2">
      <c r="A164" s="190" t="s">
        <v>486</v>
      </c>
      <c r="B164" s="191">
        <v>871</v>
      </c>
      <c r="C164" s="192">
        <v>7</v>
      </c>
      <c r="D164" s="192">
        <v>9</v>
      </c>
      <c r="E164" s="193">
        <v>8900000110</v>
      </c>
      <c r="F164" s="194">
        <v>100</v>
      </c>
      <c r="G164" s="195">
        <v>5957.2</v>
      </c>
      <c r="H164" s="195">
        <v>5883.8</v>
      </c>
      <c r="I164" s="157">
        <f t="shared" si="4"/>
        <v>98.767877526354681</v>
      </c>
      <c r="J164" s="183">
        <f t="shared" si="5"/>
        <v>73.399999999999636</v>
      </c>
    </row>
    <row r="165" spans="1:10" s="141" customFormat="1" ht="11.25" x14ac:dyDescent="0.2">
      <c r="A165" s="190" t="s">
        <v>487</v>
      </c>
      <c r="B165" s="191">
        <v>871</v>
      </c>
      <c r="C165" s="192">
        <v>7</v>
      </c>
      <c r="D165" s="192">
        <v>9</v>
      </c>
      <c r="E165" s="193">
        <v>8900000190</v>
      </c>
      <c r="F165" s="194"/>
      <c r="G165" s="195">
        <v>395</v>
      </c>
      <c r="H165" s="195">
        <v>272.7</v>
      </c>
      <c r="I165" s="157">
        <f t="shared" si="4"/>
        <v>69.037974683544306</v>
      </c>
      <c r="J165" s="183">
        <f t="shared" si="5"/>
        <v>122.30000000000001</v>
      </c>
    </row>
    <row r="166" spans="1:10" s="141" customFormat="1" ht="33.75" x14ac:dyDescent="0.2">
      <c r="A166" s="190" t="s">
        <v>486</v>
      </c>
      <c r="B166" s="191">
        <v>871</v>
      </c>
      <c r="C166" s="192">
        <v>7</v>
      </c>
      <c r="D166" s="192">
        <v>9</v>
      </c>
      <c r="E166" s="193">
        <v>8900000190</v>
      </c>
      <c r="F166" s="194">
        <v>100</v>
      </c>
      <c r="G166" s="195">
        <v>72</v>
      </c>
      <c r="H166" s="195">
        <v>57.3</v>
      </c>
      <c r="I166" s="157">
        <f t="shared" si="4"/>
        <v>79.583333333333329</v>
      </c>
      <c r="J166" s="183">
        <f t="shared" si="5"/>
        <v>14.700000000000003</v>
      </c>
    </row>
    <row r="167" spans="1:10" s="141" customFormat="1" ht="11.25" x14ac:dyDescent="0.2">
      <c r="A167" s="190" t="s">
        <v>490</v>
      </c>
      <c r="B167" s="191">
        <v>871</v>
      </c>
      <c r="C167" s="192">
        <v>7</v>
      </c>
      <c r="D167" s="192">
        <v>9</v>
      </c>
      <c r="E167" s="193">
        <v>8900000190</v>
      </c>
      <c r="F167" s="194">
        <v>200</v>
      </c>
      <c r="G167" s="195">
        <v>312.3</v>
      </c>
      <c r="H167" s="195">
        <v>204.7</v>
      </c>
      <c r="I167" s="157">
        <f t="shared" si="4"/>
        <v>65.545949407620867</v>
      </c>
      <c r="J167" s="183">
        <f t="shared" si="5"/>
        <v>107.60000000000002</v>
      </c>
    </row>
    <row r="168" spans="1:10" s="141" customFormat="1" ht="11.25" x14ac:dyDescent="0.2">
      <c r="A168" s="190" t="s">
        <v>494</v>
      </c>
      <c r="B168" s="191">
        <v>871</v>
      </c>
      <c r="C168" s="192">
        <v>7</v>
      </c>
      <c r="D168" s="192">
        <v>9</v>
      </c>
      <c r="E168" s="193">
        <v>8900000190</v>
      </c>
      <c r="F168" s="194">
        <v>800</v>
      </c>
      <c r="G168" s="195">
        <v>10.7</v>
      </c>
      <c r="H168" s="195">
        <v>10.7</v>
      </c>
      <c r="I168" s="157">
        <f t="shared" si="4"/>
        <v>100</v>
      </c>
      <c r="J168" s="183">
        <f t="shared" si="5"/>
        <v>0</v>
      </c>
    </row>
    <row r="169" spans="1:10" s="141" customFormat="1" ht="22.5" x14ac:dyDescent="0.2">
      <c r="A169" s="190" t="s">
        <v>1451</v>
      </c>
      <c r="B169" s="191">
        <v>871</v>
      </c>
      <c r="C169" s="192">
        <v>7</v>
      </c>
      <c r="D169" s="192">
        <v>9</v>
      </c>
      <c r="E169" s="193">
        <v>8900000870</v>
      </c>
      <c r="F169" s="194"/>
      <c r="G169" s="195">
        <v>125</v>
      </c>
      <c r="H169" s="195">
        <v>112.6</v>
      </c>
      <c r="I169" s="157">
        <f t="shared" si="4"/>
        <v>90.08</v>
      </c>
      <c r="J169" s="183">
        <f t="shared" si="5"/>
        <v>12.400000000000006</v>
      </c>
    </row>
    <row r="170" spans="1:10" s="141" customFormat="1" ht="33.75" x14ac:dyDescent="0.2">
      <c r="A170" s="190" t="s">
        <v>486</v>
      </c>
      <c r="B170" s="191">
        <v>871</v>
      </c>
      <c r="C170" s="192">
        <v>7</v>
      </c>
      <c r="D170" s="192">
        <v>9</v>
      </c>
      <c r="E170" s="193">
        <v>8900000870</v>
      </c>
      <c r="F170" s="194">
        <v>100</v>
      </c>
      <c r="G170" s="195">
        <v>125</v>
      </c>
      <c r="H170" s="195">
        <v>112.6</v>
      </c>
      <c r="I170" s="157">
        <f t="shared" si="4"/>
        <v>90.08</v>
      </c>
      <c r="J170" s="183">
        <f t="shared" si="5"/>
        <v>12.400000000000006</v>
      </c>
    </row>
    <row r="171" spans="1:10" s="141" customFormat="1" ht="22.5" x14ac:dyDescent="0.2">
      <c r="A171" s="190" t="s">
        <v>1152</v>
      </c>
      <c r="B171" s="191">
        <v>871</v>
      </c>
      <c r="C171" s="192">
        <v>7</v>
      </c>
      <c r="D171" s="192">
        <v>9</v>
      </c>
      <c r="E171" s="193">
        <v>8900055490</v>
      </c>
      <c r="F171" s="194"/>
      <c r="G171" s="195">
        <v>80</v>
      </c>
      <c r="H171" s="195">
        <v>80</v>
      </c>
      <c r="I171" s="157">
        <f t="shared" si="4"/>
        <v>100</v>
      </c>
      <c r="J171" s="183">
        <f t="shared" si="5"/>
        <v>0</v>
      </c>
    </row>
    <row r="172" spans="1:10" s="141" customFormat="1" ht="33.75" x14ac:dyDescent="0.2">
      <c r="A172" s="190" t="s">
        <v>486</v>
      </c>
      <c r="B172" s="191">
        <v>871</v>
      </c>
      <c r="C172" s="192">
        <v>7</v>
      </c>
      <c r="D172" s="192">
        <v>9</v>
      </c>
      <c r="E172" s="193">
        <v>8900055490</v>
      </c>
      <c r="F172" s="194">
        <v>100</v>
      </c>
      <c r="G172" s="195">
        <v>80</v>
      </c>
      <c r="H172" s="195">
        <v>80</v>
      </c>
      <c r="I172" s="157">
        <f t="shared" si="4"/>
        <v>100</v>
      </c>
      <c r="J172" s="183">
        <f t="shared" si="5"/>
        <v>0</v>
      </c>
    </row>
    <row r="173" spans="1:10" s="141" customFormat="1" ht="11.25" x14ac:dyDescent="0.2">
      <c r="A173" s="184" t="s">
        <v>369</v>
      </c>
      <c r="B173" s="185">
        <v>877</v>
      </c>
      <c r="C173" s="186"/>
      <c r="D173" s="186"/>
      <c r="E173" s="187"/>
      <c r="F173" s="188"/>
      <c r="G173" s="189">
        <v>161904.9</v>
      </c>
      <c r="H173" s="189">
        <v>159283.9</v>
      </c>
      <c r="I173" s="151">
        <f t="shared" si="4"/>
        <v>98.38114843960868</v>
      </c>
      <c r="J173" s="183">
        <f t="shared" si="5"/>
        <v>2621</v>
      </c>
    </row>
    <row r="174" spans="1:10" s="141" customFormat="1" ht="11.25" x14ac:dyDescent="0.2">
      <c r="A174" s="190" t="s">
        <v>521</v>
      </c>
      <c r="B174" s="191">
        <v>877</v>
      </c>
      <c r="C174" s="192">
        <v>3</v>
      </c>
      <c r="D174" s="192"/>
      <c r="E174" s="193"/>
      <c r="F174" s="194"/>
      <c r="G174" s="195">
        <v>156703.9</v>
      </c>
      <c r="H174" s="195">
        <v>154131.29999999999</v>
      </c>
      <c r="I174" s="157">
        <f t="shared" si="4"/>
        <v>98.358305058138313</v>
      </c>
      <c r="J174" s="183">
        <f t="shared" si="5"/>
        <v>2572.6000000000058</v>
      </c>
    </row>
    <row r="175" spans="1:10" s="141" customFormat="1" ht="11.25" x14ac:dyDescent="0.2">
      <c r="A175" s="190" t="s">
        <v>1471</v>
      </c>
      <c r="B175" s="191">
        <v>877</v>
      </c>
      <c r="C175" s="192">
        <v>3</v>
      </c>
      <c r="D175" s="192">
        <v>9</v>
      </c>
      <c r="E175" s="193"/>
      <c r="F175" s="194"/>
      <c r="G175" s="195">
        <v>4931.3999999999996</v>
      </c>
      <c r="H175" s="195">
        <v>4931.3999999999996</v>
      </c>
      <c r="I175" s="157">
        <f t="shared" si="4"/>
        <v>100</v>
      </c>
      <c r="J175" s="183">
        <f t="shared" si="5"/>
        <v>0</v>
      </c>
    </row>
    <row r="176" spans="1:10" s="141" customFormat="1" ht="22.5" x14ac:dyDescent="0.2">
      <c r="A176" s="190" t="s">
        <v>525</v>
      </c>
      <c r="B176" s="191">
        <v>877</v>
      </c>
      <c r="C176" s="192">
        <v>3</v>
      </c>
      <c r="D176" s="192">
        <v>9</v>
      </c>
      <c r="E176" s="193">
        <v>7700000000</v>
      </c>
      <c r="F176" s="194"/>
      <c r="G176" s="195">
        <v>4931.3999999999996</v>
      </c>
      <c r="H176" s="195">
        <v>4931.3999999999996</v>
      </c>
      <c r="I176" s="157">
        <f t="shared" si="4"/>
        <v>100</v>
      </c>
      <c r="J176" s="183">
        <f t="shared" si="5"/>
        <v>0</v>
      </c>
    </row>
    <row r="177" spans="1:10" s="141" customFormat="1" ht="11.25" x14ac:dyDescent="0.2">
      <c r="A177" s="190" t="s">
        <v>1472</v>
      </c>
      <c r="B177" s="191">
        <v>877</v>
      </c>
      <c r="C177" s="192">
        <v>3</v>
      </c>
      <c r="D177" s="192">
        <v>9</v>
      </c>
      <c r="E177" s="193">
        <v>7700020010</v>
      </c>
      <c r="F177" s="194"/>
      <c r="G177" s="195">
        <v>4931.3999999999996</v>
      </c>
      <c r="H177" s="195">
        <v>4931.3999999999996</v>
      </c>
      <c r="I177" s="157">
        <f t="shared" si="4"/>
        <v>100</v>
      </c>
      <c r="J177" s="183">
        <f t="shared" si="5"/>
        <v>0</v>
      </c>
    </row>
    <row r="178" spans="1:10" s="141" customFormat="1" ht="11.25" x14ac:dyDescent="0.2">
      <c r="A178" s="190" t="s">
        <v>490</v>
      </c>
      <c r="B178" s="191">
        <v>877</v>
      </c>
      <c r="C178" s="192">
        <v>3</v>
      </c>
      <c r="D178" s="192">
        <v>9</v>
      </c>
      <c r="E178" s="193">
        <v>7700020010</v>
      </c>
      <c r="F178" s="194">
        <v>200</v>
      </c>
      <c r="G178" s="195">
        <v>4931.3999999999996</v>
      </c>
      <c r="H178" s="195">
        <v>4931.3999999999996</v>
      </c>
      <c r="I178" s="157">
        <f t="shared" si="4"/>
        <v>100</v>
      </c>
      <c r="J178" s="183">
        <f t="shared" si="5"/>
        <v>0</v>
      </c>
    </row>
    <row r="179" spans="1:10" s="141" customFormat="1" ht="22.5" x14ac:dyDescent="0.2">
      <c r="A179" s="190" t="s">
        <v>526</v>
      </c>
      <c r="B179" s="191">
        <v>877</v>
      </c>
      <c r="C179" s="192">
        <v>3</v>
      </c>
      <c r="D179" s="192">
        <v>10</v>
      </c>
      <c r="E179" s="193"/>
      <c r="F179" s="194"/>
      <c r="G179" s="195">
        <v>151772.5</v>
      </c>
      <c r="H179" s="195">
        <v>149199.9</v>
      </c>
      <c r="I179" s="157">
        <f t="shared" si="4"/>
        <v>98.304963020309998</v>
      </c>
      <c r="J179" s="183">
        <f t="shared" si="5"/>
        <v>2572.6000000000058</v>
      </c>
    </row>
    <row r="180" spans="1:10" s="141" customFormat="1" ht="33.75" x14ac:dyDescent="0.2">
      <c r="A180" s="190" t="s">
        <v>1473</v>
      </c>
      <c r="B180" s="191">
        <v>877</v>
      </c>
      <c r="C180" s="192">
        <v>3</v>
      </c>
      <c r="D180" s="192">
        <v>10</v>
      </c>
      <c r="E180" s="193">
        <v>300000000</v>
      </c>
      <c r="F180" s="194"/>
      <c r="G180" s="195">
        <v>72509.899999999994</v>
      </c>
      <c r="H180" s="195">
        <v>72346.399999999994</v>
      </c>
      <c r="I180" s="157">
        <f t="shared" si="4"/>
        <v>99.77451354918432</v>
      </c>
      <c r="J180" s="183">
        <f t="shared" si="5"/>
        <v>163.5</v>
      </c>
    </row>
    <row r="181" spans="1:10" s="141" customFormat="1" ht="22.5" x14ac:dyDescent="0.2">
      <c r="A181" s="190" t="s">
        <v>527</v>
      </c>
      <c r="B181" s="191">
        <v>877</v>
      </c>
      <c r="C181" s="192">
        <v>3</v>
      </c>
      <c r="D181" s="192">
        <v>10</v>
      </c>
      <c r="E181" s="193">
        <v>310000000</v>
      </c>
      <c r="F181" s="194"/>
      <c r="G181" s="195">
        <v>23197.3</v>
      </c>
      <c r="H181" s="195">
        <v>23076</v>
      </c>
      <c r="I181" s="157">
        <f t="shared" si="4"/>
        <v>99.477094317011037</v>
      </c>
      <c r="J181" s="183">
        <f t="shared" si="5"/>
        <v>121.29999999999927</v>
      </c>
    </row>
    <row r="182" spans="1:10" s="141" customFormat="1" ht="11.25" x14ac:dyDescent="0.2">
      <c r="A182" s="190" t="s">
        <v>528</v>
      </c>
      <c r="B182" s="191">
        <v>877</v>
      </c>
      <c r="C182" s="192">
        <v>3</v>
      </c>
      <c r="D182" s="192">
        <v>10</v>
      </c>
      <c r="E182" s="193">
        <v>310200000</v>
      </c>
      <c r="F182" s="194"/>
      <c r="G182" s="195">
        <v>9056.1</v>
      </c>
      <c r="H182" s="195">
        <v>8942.9</v>
      </c>
      <c r="I182" s="157">
        <f t="shared" si="4"/>
        <v>98.750013802851115</v>
      </c>
      <c r="J182" s="183">
        <f t="shared" si="5"/>
        <v>113.20000000000073</v>
      </c>
    </row>
    <row r="183" spans="1:10" s="141" customFormat="1" ht="11.25" x14ac:dyDescent="0.2">
      <c r="A183" s="190" t="s">
        <v>1474</v>
      </c>
      <c r="B183" s="191">
        <v>877</v>
      </c>
      <c r="C183" s="192">
        <v>3</v>
      </c>
      <c r="D183" s="192">
        <v>10</v>
      </c>
      <c r="E183" s="193">
        <v>310220231</v>
      </c>
      <c r="F183" s="194"/>
      <c r="G183" s="195">
        <v>9056.1</v>
      </c>
      <c r="H183" s="195">
        <v>8942.9</v>
      </c>
      <c r="I183" s="157">
        <f t="shared" si="4"/>
        <v>98.750013802851115</v>
      </c>
      <c r="J183" s="183">
        <f t="shared" si="5"/>
        <v>113.20000000000073</v>
      </c>
    </row>
    <row r="184" spans="1:10" s="141" customFormat="1" ht="11.25" x14ac:dyDescent="0.2">
      <c r="A184" s="190" t="s">
        <v>490</v>
      </c>
      <c r="B184" s="191">
        <v>877</v>
      </c>
      <c r="C184" s="192">
        <v>3</v>
      </c>
      <c r="D184" s="192">
        <v>10</v>
      </c>
      <c r="E184" s="193">
        <v>310220231</v>
      </c>
      <c r="F184" s="194">
        <v>200</v>
      </c>
      <c r="G184" s="195">
        <v>9056.1</v>
      </c>
      <c r="H184" s="195">
        <v>8942.9</v>
      </c>
      <c r="I184" s="157">
        <f t="shared" si="4"/>
        <v>98.750013802851115</v>
      </c>
      <c r="J184" s="183">
        <f t="shared" si="5"/>
        <v>113.20000000000073</v>
      </c>
    </row>
    <row r="185" spans="1:10" s="141" customFormat="1" ht="22.5" x14ac:dyDescent="0.2">
      <c r="A185" s="190" t="s">
        <v>529</v>
      </c>
      <c r="B185" s="191">
        <v>877</v>
      </c>
      <c r="C185" s="192">
        <v>3</v>
      </c>
      <c r="D185" s="192">
        <v>10</v>
      </c>
      <c r="E185" s="193">
        <v>310300000</v>
      </c>
      <c r="F185" s="194"/>
      <c r="G185" s="195">
        <v>8470</v>
      </c>
      <c r="H185" s="195">
        <v>8470</v>
      </c>
      <c r="I185" s="157">
        <f t="shared" si="4"/>
        <v>100</v>
      </c>
      <c r="J185" s="183">
        <f t="shared" si="5"/>
        <v>0</v>
      </c>
    </row>
    <row r="186" spans="1:10" s="141" customFormat="1" ht="11.25" x14ac:dyDescent="0.2">
      <c r="A186" s="190" t="s">
        <v>530</v>
      </c>
      <c r="B186" s="191">
        <v>877</v>
      </c>
      <c r="C186" s="192">
        <v>3</v>
      </c>
      <c r="D186" s="192">
        <v>10</v>
      </c>
      <c r="E186" s="193">
        <v>310320232</v>
      </c>
      <c r="F186" s="194"/>
      <c r="G186" s="195">
        <v>8470</v>
      </c>
      <c r="H186" s="195">
        <v>8470</v>
      </c>
      <c r="I186" s="157">
        <f t="shared" si="4"/>
        <v>100</v>
      </c>
      <c r="J186" s="183">
        <f t="shared" si="5"/>
        <v>0</v>
      </c>
    </row>
    <row r="187" spans="1:10" s="141" customFormat="1" ht="11.25" x14ac:dyDescent="0.2">
      <c r="A187" s="190" t="s">
        <v>490</v>
      </c>
      <c r="B187" s="191">
        <v>877</v>
      </c>
      <c r="C187" s="192">
        <v>3</v>
      </c>
      <c r="D187" s="192">
        <v>10</v>
      </c>
      <c r="E187" s="193">
        <v>310320232</v>
      </c>
      <c r="F187" s="194">
        <v>200</v>
      </c>
      <c r="G187" s="195">
        <v>8470</v>
      </c>
      <c r="H187" s="195">
        <v>8470</v>
      </c>
      <c r="I187" s="157">
        <f t="shared" si="4"/>
        <v>100</v>
      </c>
      <c r="J187" s="183">
        <f t="shared" si="5"/>
        <v>0</v>
      </c>
    </row>
    <row r="188" spans="1:10" s="141" customFormat="1" ht="22.5" x14ac:dyDescent="0.2">
      <c r="A188" s="190" t="s">
        <v>531</v>
      </c>
      <c r="B188" s="191">
        <v>877</v>
      </c>
      <c r="C188" s="192">
        <v>3</v>
      </c>
      <c r="D188" s="192">
        <v>10</v>
      </c>
      <c r="E188" s="193">
        <v>310400000</v>
      </c>
      <c r="F188" s="194"/>
      <c r="G188" s="195">
        <v>3166.2</v>
      </c>
      <c r="H188" s="195">
        <v>3158.1</v>
      </c>
      <c r="I188" s="157">
        <f t="shared" si="4"/>
        <v>99.744172825469022</v>
      </c>
      <c r="J188" s="183">
        <f t="shared" si="5"/>
        <v>8.0999999999999091</v>
      </c>
    </row>
    <row r="189" spans="1:10" s="141" customFormat="1" ht="11.25" x14ac:dyDescent="0.2">
      <c r="A189" s="190" t="s">
        <v>532</v>
      </c>
      <c r="B189" s="191">
        <v>877</v>
      </c>
      <c r="C189" s="192">
        <v>3</v>
      </c>
      <c r="D189" s="192">
        <v>10</v>
      </c>
      <c r="E189" s="193">
        <v>310420233</v>
      </c>
      <c r="F189" s="194"/>
      <c r="G189" s="195">
        <v>3166.2</v>
      </c>
      <c r="H189" s="195">
        <v>3158.1</v>
      </c>
      <c r="I189" s="157">
        <f t="shared" si="4"/>
        <v>99.744172825469022</v>
      </c>
      <c r="J189" s="183">
        <f t="shared" si="5"/>
        <v>8.0999999999999091</v>
      </c>
    </row>
    <row r="190" spans="1:10" s="141" customFormat="1" ht="11.25" x14ac:dyDescent="0.2">
      <c r="A190" s="190" t="s">
        <v>490</v>
      </c>
      <c r="B190" s="191">
        <v>877</v>
      </c>
      <c r="C190" s="192">
        <v>3</v>
      </c>
      <c r="D190" s="192">
        <v>10</v>
      </c>
      <c r="E190" s="193">
        <v>310420233</v>
      </c>
      <c r="F190" s="194">
        <v>200</v>
      </c>
      <c r="G190" s="195">
        <v>3166.2</v>
      </c>
      <c r="H190" s="195">
        <v>3158.1</v>
      </c>
      <c r="I190" s="157">
        <f t="shared" si="4"/>
        <v>99.744172825469022</v>
      </c>
      <c r="J190" s="183">
        <f t="shared" si="5"/>
        <v>8.0999999999999091</v>
      </c>
    </row>
    <row r="191" spans="1:10" s="141" customFormat="1" ht="22.5" x14ac:dyDescent="0.2">
      <c r="A191" s="190" t="s">
        <v>1160</v>
      </c>
      <c r="B191" s="191">
        <v>877</v>
      </c>
      <c r="C191" s="192">
        <v>3</v>
      </c>
      <c r="D191" s="192">
        <v>10</v>
      </c>
      <c r="E191" s="193">
        <v>310600000</v>
      </c>
      <c r="F191" s="194"/>
      <c r="G191" s="195">
        <v>2505</v>
      </c>
      <c r="H191" s="195">
        <v>2505</v>
      </c>
      <c r="I191" s="157">
        <f t="shared" si="4"/>
        <v>100</v>
      </c>
      <c r="J191" s="183">
        <f t="shared" si="5"/>
        <v>0</v>
      </c>
    </row>
    <row r="192" spans="1:10" s="141" customFormat="1" ht="22.5" x14ac:dyDescent="0.2">
      <c r="A192" s="190" t="s">
        <v>1475</v>
      </c>
      <c r="B192" s="191">
        <v>877</v>
      </c>
      <c r="C192" s="192">
        <v>3</v>
      </c>
      <c r="D192" s="192">
        <v>10</v>
      </c>
      <c r="E192" s="193">
        <v>310620234</v>
      </c>
      <c r="F192" s="194"/>
      <c r="G192" s="195">
        <v>2505</v>
      </c>
      <c r="H192" s="195">
        <v>2505</v>
      </c>
      <c r="I192" s="157">
        <f t="shared" si="4"/>
        <v>100</v>
      </c>
      <c r="J192" s="183">
        <f t="shared" si="5"/>
        <v>0</v>
      </c>
    </row>
    <row r="193" spans="1:10" s="141" customFormat="1" ht="11.25" x14ac:dyDescent="0.2">
      <c r="A193" s="190" t="s">
        <v>490</v>
      </c>
      <c r="B193" s="191">
        <v>877</v>
      </c>
      <c r="C193" s="192">
        <v>3</v>
      </c>
      <c r="D193" s="192">
        <v>10</v>
      </c>
      <c r="E193" s="193">
        <v>310620234</v>
      </c>
      <c r="F193" s="194">
        <v>200</v>
      </c>
      <c r="G193" s="195">
        <v>2505</v>
      </c>
      <c r="H193" s="195">
        <v>2505</v>
      </c>
      <c r="I193" s="157">
        <f t="shared" si="4"/>
        <v>100</v>
      </c>
      <c r="J193" s="183">
        <f t="shared" si="5"/>
        <v>0</v>
      </c>
    </row>
    <row r="194" spans="1:10" s="141" customFormat="1" ht="11.25" x14ac:dyDescent="0.2">
      <c r="A194" s="190" t="s">
        <v>533</v>
      </c>
      <c r="B194" s="191">
        <v>877</v>
      </c>
      <c r="C194" s="192">
        <v>3</v>
      </c>
      <c r="D194" s="192">
        <v>10</v>
      </c>
      <c r="E194" s="193">
        <v>320000000</v>
      </c>
      <c r="F194" s="194"/>
      <c r="G194" s="195">
        <v>8474.9</v>
      </c>
      <c r="H194" s="195">
        <v>8432.6</v>
      </c>
      <c r="I194" s="157">
        <f t="shared" si="4"/>
        <v>99.500879066419671</v>
      </c>
      <c r="J194" s="183">
        <f t="shared" si="5"/>
        <v>42.299999999999272</v>
      </c>
    </row>
    <row r="195" spans="1:10" s="141" customFormat="1" ht="11.25" x14ac:dyDescent="0.2">
      <c r="A195" s="190" t="s">
        <v>534</v>
      </c>
      <c r="B195" s="191">
        <v>877</v>
      </c>
      <c r="C195" s="192">
        <v>3</v>
      </c>
      <c r="D195" s="192">
        <v>10</v>
      </c>
      <c r="E195" s="193">
        <v>320100000</v>
      </c>
      <c r="F195" s="194"/>
      <c r="G195" s="195">
        <v>8298.7999999999993</v>
      </c>
      <c r="H195" s="195">
        <v>8256.5</v>
      </c>
      <c r="I195" s="157">
        <f t="shared" si="4"/>
        <v>99.49028775244615</v>
      </c>
      <c r="J195" s="183">
        <f t="shared" si="5"/>
        <v>42.299999999999272</v>
      </c>
    </row>
    <row r="196" spans="1:10" s="141" customFormat="1" ht="11.25" x14ac:dyDescent="0.2">
      <c r="A196" s="190" t="s">
        <v>535</v>
      </c>
      <c r="B196" s="191">
        <v>877</v>
      </c>
      <c r="C196" s="192">
        <v>3</v>
      </c>
      <c r="D196" s="192">
        <v>10</v>
      </c>
      <c r="E196" s="193">
        <v>320120210</v>
      </c>
      <c r="F196" s="194"/>
      <c r="G196" s="195">
        <v>313</v>
      </c>
      <c r="H196" s="195">
        <v>312.89999999999998</v>
      </c>
      <c r="I196" s="157">
        <f t="shared" si="4"/>
        <v>99.968051118210852</v>
      </c>
      <c r="J196" s="183">
        <f t="shared" si="5"/>
        <v>0.10000000000002274</v>
      </c>
    </row>
    <row r="197" spans="1:10" s="141" customFormat="1" ht="11.25" x14ac:dyDescent="0.2">
      <c r="A197" s="190" t="s">
        <v>490</v>
      </c>
      <c r="B197" s="191">
        <v>877</v>
      </c>
      <c r="C197" s="192">
        <v>3</v>
      </c>
      <c r="D197" s="192">
        <v>10</v>
      </c>
      <c r="E197" s="193">
        <v>320120210</v>
      </c>
      <c r="F197" s="194">
        <v>200</v>
      </c>
      <c r="G197" s="195">
        <v>313</v>
      </c>
      <c r="H197" s="195">
        <v>312.89999999999998</v>
      </c>
      <c r="I197" s="157">
        <f t="shared" si="4"/>
        <v>99.968051118210852</v>
      </c>
      <c r="J197" s="183">
        <f t="shared" si="5"/>
        <v>0.10000000000002274</v>
      </c>
    </row>
    <row r="198" spans="1:10" s="141" customFormat="1" ht="11.25" x14ac:dyDescent="0.2">
      <c r="A198" s="190" t="s">
        <v>536</v>
      </c>
      <c r="B198" s="191">
        <v>877</v>
      </c>
      <c r="C198" s="192">
        <v>3</v>
      </c>
      <c r="D198" s="192">
        <v>10</v>
      </c>
      <c r="E198" s="193">
        <v>320120235</v>
      </c>
      <c r="F198" s="194"/>
      <c r="G198" s="195">
        <v>7985.8</v>
      </c>
      <c r="H198" s="195">
        <v>7943.6</v>
      </c>
      <c r="I198" s="157">
        <f t="shared" si="4"/>
        <v>99.471562022590092</v>
      </c>
      <c r="J198" s="183">
        <f t="shared" si="5"/>
        <v>42.199999999999818</v>
      </c>
    </row>
    <row r="199" spans="1:10" s="141" customFormat="1" ht="11.25" x14ac:dyDescent="0.2">
      <c r="A199" s="190" t="s">
        <v>490</v>
      </c>
      <c r="B199" s="191">
        <v>877</v>
      </c>
      <c r="C199" s="192">
        <v>3</v>
      </c>
      <c r="D199" s="192">
        <v>10</v>
      </c>
      <c r="E199" s="193">
        <v>320120235</v>
      </c>
      <c r="F199" s="194">
        <v>200</v>
      </c>
      <c r="G199" s="195">
        <v>7985.8</v>
      </c>
      <c r="H199" s="195">
        <v>7943.6</v>
      </c>
      <c r="I199" s="157">
        <f t="shared" si="4"/>
        <v>99.471562022590092</v>
      </c>
      <c r="J199" s="183">
        <f t="shared" si="5"/>
        <v>42.199999999999818</v>
      </c>
    </row>
    <row r="200" spans="1:10" s="141" customFormat="1" ht="22.5" x14ac:dyDescent="0.2">
      <c r="A200" s="190" t="s">
        <v>537</v>
      </c>
      <c r="B200" s="191">
        <v>877</v>
      </c>
      <c r="C200" s="192">
        <v>3</v>
      </c>
      <c r="D200" s="192">
        <v>10</v>
      </c>
      <c r="E200" s="193">
        <v>320200000</v>
      </c>
      <c r="F200" s="194"/>
      <c r="G200" s="195">
        <v>176.1</v>
      </c>
      <c r="H200" s="195">
        <v>176.1</v>
      </c>
      <c r="I200" s="157">
        <f t="shared" si="4"/>
        <v>100</v>
      </c>
      <c r="J200" s="183">
        <f t="shared" si="5"/>
        <v>0</v>
      </c>
    </row>
    <row r="201" spans="1:10" s="141" customFormat="1" ht="11.25" x14ac:dyDescent="0.2">
      <c r="A201" s="190" t="s">
        <v>538</v>
      </c>
      <c r="B201" s="191">
        <v>877</v>
      </c>
      <c r="C201" s="192">
        <v>3</v>
      </c>
      <c r="D201" s="192">
        <v>10</v>
      </c>
      <c r="E201" s="193">
        <v>320220222</v>
      </c>
      <c r="F201" s="194"/>
      <c r="G201" s="195">
        <v>176.1</v>
      </c>
      <c r="H201" s="195">
        <v>176.1</v>
      </c>
      <c r="I201" s="157">
        <f t="shared" si="4"/>
        <v>100</v>
      </c>
      <c r="J201" s="183">
        <f t="shared" si="5"/>
        <v>0</v>
      </c>
    </row>
    <row r="202" spans="1:10" s="141" customFormat="1" ht="11.25" x14ac:dyDescent="0.2">
      <c r="A202" s="190" t="s">
        <v>490</v>
      </c>
      <c r="B202" s="191">
        <v>877</v>
      </c>
      <c r="C202" s="192">
        <v>3</v>
      </c>
      <c r="D202" s="192">
        <v>10</v>
      </c>
      <c r="E202" s="193">
        <v>320220222</v>
      </c>
      <c r="F202" s="194">
        <v>200</v>
      </c>
      <c r="G202" s="195">
        <v>176.1</v>
      </c>
      <c r="H202" s="195">
        <v>176.1</v>
      </c>
      <c r="I202" s="157">
        <f t="shared" si="4"/>
        <v>100</v>
      </c>
      <c r="J202" s="183">
        <f t="shared" si="5"/>
        <v>0</v>
      </c>
    </row>
    <row r="203" spans="1:10" s="141" customFormat="1" ht="22.5" x14ac:dyDescent="0.2">
      <c r="A203" s="190" t="s">
        <v>1476</v>
      </c>
      <c r="B203" s="191">
        <v>877</v>
      </c>
      <c r="C203" s="192">
        <v>3</v>
      </c>
      <c r="D203" s="192">
        <v>10</v>
      </c>
      <c r="E203" s="193">
        <v>330000000</v>
      </c>
      <c r="F203" s="194"/>
      <c r="G203" s="195">
        <v>40493.5</v>
      </c>
      <c r="H203" s="195">
        <v>40493.5</v>
      </c>
      <c r="I203" s="157">
        <f t="shared" si="4"/>
        <v>100</v>
      </c>
      <c r="J203" s="183">
        <f t="shared" si="5"/>
        <v>0</v>
      </c>
    </row>
    <row r="204" spans="1:10" s="141" customFormat="1" ht="22.5" x14ac:dyDescent="0.2">
      <c r="A204" s="190" t="s">
        <v>539</v>
      </c>
      <c r="B204" s="191">
        <v>877</v>
      </c>
      <c r="C204" s="192">
        <v>3</v>
      </c>
      <c r="D204" s="192">
        <v>10</v>
      </c>
      <c r="E204" s="193">
        <v>330200000</v>
      </c>
      <c r="F204" s="194"/>
      <c r="G204" s="195">
        <v>38772.6</v>
      </c>
      <c r="H204" s="195">
        <v>38772.6</v>
      </c>
      <c r="I204" s="157">
        <f t="shared" si="4"/>
        <v>100</v>
      </c>
      <c r="J204" s="183">
        <f t="shared" si="5"/>
        <v>0</v>
      </c>
    </row>
    <row r="205" spans="1:10" s="141" customFormat="1" ht="22.5" x14ac:dyDescent="0.2">
      <c r="A205" s="190" t="s">
        <v>540</v>
      </c>
      <c r="B205" s="191">
        <v>877</v>
      </c>
      <c r="C205" s="192">
        <v>3</v>
      </c>
      <c r="D205" s="192">
        <v>10</v>
      </c>
      <c r="E205" s="193">
        <v>330220201</v>
      </c>
      <c r="F205" s="194"/>
      <c r="G205" s="195">
        <v>38772.6</v>
      </c>
      <c r="H205" s="195">
        <v>38772.6</v>
      </c>
      <c r="I205" s="157">
        <f t="shared" si="4"/>
        <v>100</v>
      </c>
      <c r="J205" s="183">
        <f t="shared" si="5"/>
        <v>0</v>
      </c>
    </row>
    <row r="206" spans="1:10" s="141" customFormat="1" ht="11.25" x14ac:dyDescent="0.2">
      <c r="A206" s="190" t="s">
        <v>490</v>
      </c>
      <c r="B206" s="191">
        <v>877</v>
      </c>
      <c r="C206" s="192">
        <v>3</v>
      </c>
      <c r="D206" s="192">
        <v>10</v>
      </c>
      <c r="E206" s="193">
        <v>330220201</v>
      </c>
      <c r="F206" s="194">
        <v>200</v>
      </c>
      <c r="G206" s="195">
        <v>38772.6</v>
      </c>
      <c r="H206" s="195">
        <v>38772.6</v>
      </c>
      <c r="I206" s="157">
        <f t="shared" si="4"/>
        <v>100</v>
      </c>
      <c r="J206" s="183">
        <f t="shared" si="5"/>
        <v>0</v>
      </c>
    </row>
    <row r="207" spans="1:10" s="141" customFormat="1" ht="22.5" x14ac:dyDescent="0.2">
      <c r="A207" s="190" t="s">
        <v>541</v>
      </c>
      <c r="B207" s="191">
        <v>877</v>
      </c>
      <c r="C207" s="192">
        <v>3</v>
      </c>
      <c r="D207" s="192">
        <v>10</v>
      </c>
      <c r="E207" s="193">
        <v>330300000</v>
      </c>
      <c r="F207" s="194"/>
      <c r="G207" s="195">
        <v>1720.9</v>
      </c>
      <c r="H207" s="195">
        <v>1720.9</v>
      </c>
      <c r="I207" s="157">
        <f t="shared" ref="I207:I270" si="6">+H207/G207*100</f>
        <v>100</v>
      </c>
      <c r="J207" s="183">
        <f t="shared" ref="J207:J270" si="7">G207-H207</f>
        <v>0</v>
      </c>
    </row>
    <row r="208" spans="1:10" s="141" customFormat="1" ht="11.25" x14ac:dyDescent="0.2">
      <c r="A208" s="190" t="s">
        <v>542</v>
      </c>
      <c r="B208" s="191">
        <v>877</v>
      </c>
      <c r="C208" s="192">
        <v>3</v>
      </c>
      <c r="D208" s="192">
        <v>10</v>
      </c>
      <c r="E208" s="193">
        <v>330320202</v>
      </c>
      <c r="F208" s="194"/>
      <c r="G208" s="195">
        <v>1720.9</v>
      </c>
      <c r="H208" s="195">
        <v>1720.9</v>
      </c>
      <c r="I208" s="157">
        <f t="shared" si="6"/>
        <v>100</v>
      </c>
      <c r="J208" s="183">
        <f t="shared" si="7"/>
        <v>0</v>
      </c>
    </row>
    <row r="209" spans="1:10" s="141" customFormat="1" ht="11.25" x14ac:dyDescent="0.2">
      <c r="A209" s="190" t="s">
        <v>490</v>
      </c>
      <c r="B209" s="191">
        <v>877</v>
      </c>
      <c r="C209" s="192">
        <v>3</v>
      </c>
      <c r="D209" s="192">
        <v>10</v>
      </c>
      <c r="E209" s="193">
        <v>330320202</v>
      </c>
      <c r="F209" s="194">
        <v>200</v>
      </c>
      <c r="G209" s="195">
        <v>1720.9</v>
      </c>
      <c r="H209" s="195">
        <v>1720.9</v>
      </c>
      <c r="I209" s="157">
        <f t="shared" si="6"/>
        <v>100</v>
      </c>
      <c r="J209" s="183">
        <f t="shared" si="7"/>
        <v>0</v>
      </c>
    </row>
    <row r="210" spans="1:10" s="141" customFormat="1" ht="11.25" x14ac:dyDescent="0.2">
      <c r="A210" s="190" t="s">
        <v>543</v>
      </c>
      <c r="B210" s="191">
        <v>877</v>
      </c>
      <c r="C210" s="192">
        <v>3</v>
      </c>
      <c r="D210" s="192">
        <v>10</v>
      </c>
      <c r="E210" s="193">
        <v>340000000</v>
      </c>
      <c r="F210" s="194"/>
      <c r="G210" s="195">
        <v>104.3</v>
      </c>
      <c r="H210" s="195">
        <v>104.3</v>
      </c>
      <c r="I210" s="157">
        <f t="shared" si="6"/>
        <v>100</v>
      </c>
      <c r="J210" s="183">
        <f t="shared" si="7"/>
        <v>0</v>
      </c>
    </row>
    <row r="211" spans="1:10" s="141" customFormat="1" ht="22.5" x14ac:dyDescent="0.2">
      <c r="A211" s="190" t="s">
        <v>544</v>
      </c>
      <c r="B211" s="191">
        <v>877</v>
      </c>
      <c r="C211" s="192">
        <v>3</v>
      </c>
      <c r="D211" s="192">
        <v>10</v>
      </c>
      <c r="E211" s="193">
        <v>340100000</v>
      </c>
      <c r="F211" s="194"/>
      <c r="G211" s="195">
        <v>104.3</v>
      </c>
      <c r="H211" s="195">
        <v>104.3</v>
      </c>
      <c r="I211" s="157">
        <f t="shared" si="6"/>
        <v>100</v>
      </c>
      <c r="J211" s="183">
        <f t="shared" si="7"/>
        <v>0</v>
      </c>
    </row>
    <row r="212" spans="1:10" s="141" customFormat="1" ht="22.5" x14ac:dyDescent="0.2">
      <c r="A212" s="190" t="s">
        <v>545</v>
      </c>
      <c r="B212" s="191">
        <v>877</v>
      </c>
      <c r="C212" s="192">
        <v>3</v>
      </c>
      <c r="D212" s="192">
        <v>10</v>
      </c>
      <c r="E212" s="193">
        <v>340120203</v>
      </c>
      <c r="F212" s="194"/>
      <c r="G212" s="195">
        <v>104.3</v>
      </c>
      <c r="H212" s="195">
        <v>104.3</v>
      </c>
      <c r="I212" s="157">
        <f t="shared" si="6"/>
        <v>100</v>
      </c>
      <c r="J212" s="183">
        <f t="shared" si="7"/>
        <v>0</v>
      </c>
    </row>
    <row r="213" spans="1:10" s="141" customFormat="1" ht="11.25" x14ac:dyDescent="0.2">
      <c r="A213" s="190" t="s">
        <v>490</v>
      </c>
      <c r="B213" s="191">
        <v>877</v>
      </c>
      <c r="C213" s="192">
        <v>3</v>
      </c>
      <c r="D213" s="192">
        <v>10</v>
      </c>
      <c r="E213" s="193">
        <v>340120203</v>
      </c>
      <c r="F213" s="194">
        <v>200</v>
      </c>
      <c r="G213" s="195">
        <v>104.3</v>
      </c>
      <c r="H213" s="195">
        <v>104.3</v>
      </c>
      <c r="I213" s="157">
        <f t="shared" si="6"/>
        <v>100</v>
      </c>
      <c r="J213" s="183">
        <f t="shared" si="7"/>
        <v>0</v>
      </c>
    </row>
    <row r="214" spans="1:10" s="141" customFormat="1" ht="22.5" x14ac:dyDescent="0.2">
      <c r="A214" s="190" t="s">
        <v>1477</v>
      </c>
      <c r="B214" s="191">
        <v>877</v>
      </c>
      <c r="C214" s="192">
        <v>3</v>
      </c>
      <c r="D214" s="192">
        <v>10</v>
      </c>
      <c r="E214" s="193">
        <v>360000000</v>
      </c>
      <c r="F214" s="194"/>
      <c r="G214" s="195">
        <v>240</v>
      </c>
      <c r="H214" s="195">
        <v>240</v>
      </c>
      <c r="I214" s="157">
        <f t="shared" si="6"/>
        <v>100</v>
      </c>
      <c r="J214" s="183">
        <f t="shared" si="7"/>
        <v>0</v>
      </c>
    </row>
    <row r="215" spans="1:10" s="141" customFormat="1" ht="22.5" x14ac:dyDescent="0.2">
      <c r="A215" s="190" t="s">
        <v>546</v>
      </c>
      <c r="B215" s="191">
        <v>877</v>
      </c>
      <c r="C215" s="192">
        <v>3</v>
      </c>
      <c r="D215" s="192">
        <v>10</v>
      </c>
      <c r="E215" s="193">
        <v>360200000</v>
      </c>
      <c r="F215" s="194"/>
      <c r="G215" s="195">
        <v>240</v>
      </c>
      <c r="H215" s="195">
        <v>240</v>
      </c>
      <c r="I215" s="157">
        <f t="shared" si="6"/>
        <v>100</v>
      </c>
      <c r="J215" s="183">
        <f t="shared" si="7"/>
        <v>0</v>
      </c>
    </row>
    <row r="216" spans="1:10" s="141" customFormat="1" ht="22.5" x14ac:dyDescent="0.2">
      <c r="A216" s="190" t="s">
        <v>1478</v>
      </c>
      <c r="B216" s="191">
        <v>877</v>
      </c>
      <c r="C216" s="192">
        <v>3</v>
      </c>
      <c r="D216" s="192">
        <v>10</v>
      </c>
      <c r="E216" s="193">
        <v>360220204</v>
      </c>
      <c r="F216" s="194"/>
      <c r="G216" s="195">
        <v>240</v>
      </c>
      <c r="H216" s="195">
        <v>240</v>
      </c>
      <c r="I216" s="157">
        <f t="shared" si="6"/>
        <v>100</v>
      </c>
      <c r="J216" s="183">
        <f t="shared" si="7"/>
        <v>0</v>
      </c>
    </row>
    <row r="217" spans="1:10" s="141" customFormat="1" ht="11.25" x14ac:dyDescent="0.2">
      <c r="A217" s="190" t="s">
        <v>490</v>
      </c>
      <c r="B217" s="191">
        <v>877</v>
      </c>
      <c r="C217" s="192">
        <v>3</v>
      </c>
      <c r="D217" s="192">
        <v>10</v>
      </c>
      <c r="E217" s="193">
        <v>360220204</v>
      </c>
      <c r="F217" s="194">
        <v>200</v>
      </c>
      <c r="G217" s="195">
        <v>240</v>
      </c>
      <c r="H217" s="195">
        <v>240</v>
      </c>
      <c r="I217" s="157">
        <f t="shared" si="6"/>
        <v>100</v>
      </c>
      <c r="J217" s="183">
        <f t="shared" si="7"/>
        <v>0</v>
      </c>
    </row>
    <row r="218" spans="1:10" s="141" customFormat="1" ht="22.5" x14ac:dyDescent="0.2">
      <c r="A218" s="190" t="s">
        <v>525</v>
      </c>
      <c r="B218" s="191">
        <v>877</v>
      </c>
      <c r="C218" s="192">
        <v>3</v>
      </c>
      <c r="D218" s="192">
        <v>10</v>
      </c>
      <c r="E218" s="193">
        <v>7700000000</v>
      </c>
      <c r="F218" s="194"/>
      <c r="G218" s="195">
        <v>71143.100000000006</v>
      </c>
      <c r="H218" s="195">
        <v>69474.3</v>
      </c>
      <c r="I218" s="157">
        <f t="shared" si="6"/>
        <v>97.654305196146922</v>
      </c>
      <c r="J218" s="183">
        <f t="shared" si="7"/>
        <v>1668.8000000000029</v>
      </c>
    </row>
    <row r="219" spans="1:10" s="141" customFormat="1" ht="22.5" x14ac:dyDescent="0.2">
      <c r="A219" s="190" t="s">
        <v>547</v>
      </c>
      <c r="B219" s="191">
        <v>877</v>
      </c>
      <c r="C219" s="192">
        <v>3</v>
      </c>
      <c r="D219" s="192">
        <v>10</v>
      </c>
      <c r="E219" s="193">
        <v>7700020020</v>
      </c>
      <c r="F219" s="194"/>
      <c r="G219" s="195">
        <v>31894.1</v>
      </c>
      <c r="H219" s="195">
        <v>30519.4</v>
      </c>
      <c r="I219" s="157">
        <f t="shared" si="6"/>
        <v>95.689798426668261</v>
      </c>
      <c r="J219" s="183">
        <f t="shared" si="7"/>
        <v>1374.6999999999971</v>
      </c>
    </row>
    <row r="220" spans="1:10" s="141" customFormat="1" ht="33.75" x14ac:dyDescent="0.2">
      <c r="A220" s="190" t="s">
        <v>486</v>
      </c>
      <c r="B220" s="191">
        <v>877</v>
      </c>
      <c r="C220" s="192">
        <v>3</v>
      </c>
      <c r="D220" s="192">
        <v>10</v>
      </c>
      <c r="E220" s="193">
        <v>7700020020</v>
      </c>
      <c r="F220" s="194">
        <v>100</v>
      </c>
      <c r="G220" s="195">
        <v>23881.8</v>
      </c>
      <c r="H220" s="195">
        <v>23127.3</v>
      </c>
      <c r="I220" s="157">
        <f t="shared" si="6"/>
        <v>96.840690400221092</v>
      </c>
      <c r="J220" s="183">
        <f t="shared" si="7"/>
        <v>754.5</v>
      </c>
    </row>
    <row r="221" spans="1:10" s="141" customFormat="1" ht="11.25" x14ac:dyDescent="0.2">
      <c r="A221" s="190" t="s">
        <v>490</v>
      </c>
      <c r="B221" s="191">
        <v>877</v>
      </c>
      <c r="C221" s="192">
        <v>3</v>
      </c>
      <c r="D221" s="192">
        <v>10</v>
      </c>
      <c r="E221" s="193">
        <v>7700020020</v>
      </c>
      <c r="F221" s="194">
        <v>200</v>
      </c>
      <c r="G221" s="195">
        <v>7508.5</v>
      </c>
      <c r="H221" s="195">
        <v>6935.4</v>
      </c>
      <c r="I221" s="157">
        <f t="shared" si="6"/>
        <v>92.367317040687212</v>
      </c>
      <c r="J221" s="183">
        <f t="shared" si="7"/>
        <v>573.10000000000036</v>
      </c>
    </row>
    <row r="222" spans="1:10" s="141" customFormat="1" ht="11.25" x14ac:dyDescent="0.2">
      <c r="A222" s="190" t="s">
        <v>494</v>
      </c>
      <c r="B222" s="191">
        <v>877</v>
      </c>
      <c r="C222" s="192">
        <v>3</v>
      </c>
      <c r="D222" s="192">
        <v>10</v>
      </c>
      <c r="E222" s="193">
        <v>7700020020</v>
      </c>
      <c r="F222" s="194">
        <v>800</v>
      </c>
      <c r="G222" s="195">
        <v>503.8</v>
      </c>
      <c r="H222" s="195">
        <v>456.7</v>
      </c>
      <c r="I222" s="157">
        <f t="shared" si="6"/>
        <v>90.651052004763784</v>
      </c>
      <c r="J222" s="183">
        <f t="shared" si="7"/>
        <v>47.100000000000023</v>
      </c>
    </row>
    <row r="223" spans="1:10" s="141" customFormat="1" ht="33.75" x14ac:dyDescent="0.2">
      <c r="A223" s="190" t="s">
        <v>548</v>
      </c>
      <c r="B223" s="191">
        <v>877</v>
      </c>
      <c r="C223" s="192">
        <v>3</v>
      </c>
      <c r="D223" s="192">
        <v>10</v>
      </c>
      <c r="E223" s="193">
        <v>7700020030</v>
      </c>
      <c r="F223" s="194"/>
      <c r="G223" s="195">
        <v>39219</v>
      </c>
      <c r="H223" s="195">
        <v>38924.9</v>
      </c>
      <c r="I223" s="157">
        <f t="shared" si="6"/>
        <v>99.25010836584309</v>
      </c>
      <c r="J223" s="183">
        <f t="shared" si="7"/>
        <v>294.09999999999854</v>
      </c>
    </row>
    <row r="224" spans="1:10" s="141" customFormat="1" ht="22.5" x14ac:dyDescent="0.2">
      <c r="A224" s="190" t="s">
        <v>507</v>
      </c>
      <c r="B224" s="191">
        <v>877</v>
      </c>
      <c r="C224" s="192">
        <v>3</v>
      </c>
      <c r="D224" s="192">
        <v>10</v>
      </c>
      <c r="E224" s="193">
        <v>7700020030</v>
      </c>
      <c r="F224" s="194">
        <v>600</v>
      </c>
      <c r="G224" s="195">
        <v>39219</v>
      </c>
      <c r="H224" s="195">
        <v>38924.9</v>
      </c>
      <c r="I224" s="157">
        <f t="shared" si="6"/>
        <v>99.25010836584309</v>
      </c>
      <c r="J224" s="183">
        <f t="shared" si="7"/>
        <v>294.09999999999854</v>
      </c>
    </row>
    <row r="225" spans="1:10" s="141" customFormat="1" ht="22.5" x14ac:dyDescent="0.2">
      <c r="A225" s="190" t="s">
        <v>1152</v>
      </c>
      <c r="B225" s="191">
        <v>877</v>
      </c>
      <c r="C225" s="192">
        <v>3</v>
      </c>
      <c r="D225" s="192">
        <v>10</v>
      </c>
      <c r="E225" s="193">
        <v>7700055490</v>
      </c>
      <c r="F225" s="194"/>
      <c r="G225" s="195">
        <v>30</v>
      </c>
      <c r="H225" s="195">
        <v>30</v>
      </c>
      <c r="I225" s="157">
        <f t="shared" si="6"/>
        <v>100</v>
      </c>
      <c r="J225" s="183">
        <f t="shared" si="7"/>
        <v>0</v>
      </c>
    </row>
    <row r="226" spans="1:10" s="141" customFormat="1" ht="22.5" x14ac:dyDescent="0.2">
      <c r="A226" s="190" t="s">
        <v>507</v>
      </c>
      <c r="B226" s="191">
        <v>877</v>
      </c>
      <c r="C226" s="192">
        <v>3</v>
      </c>
      <c r="D226" s="192">
        <v>10</v>
      </c>
      <c r="E226" s="193">
        <v>7700055490</v>
      </c>
      <c r="F226" s="194">
        <v>600</v>
      </c>
      <c r="G226" s="195">
        <v>30</v>
      </c>
      <c r="H226" s="195">
        <v>30</v>
      </c>
      <c r="I226" s="157">
        <f t="shared" si="6"/>
        <v>100</v>
      </c>
      <c r="J226" s="183">
        <f t="shared" si="7"/>
        <v>0</v>
      </c>
    </row>
    <row r="227" spans="1:10" s="141" customFormat="1" ht="11.25" x14ac:dyDescent="0.2">
      <c r="A227" s="190" t="s">
        <v>487</v>
      </c>
      <c r="B227" s="191">
        <v>877</v>
      </c>
      <c r="C227" s="192">
        <v>3</v>
      </c>
      <c r="D227" s="192">
        <v>10</v>
      </c>
      <c r="E227" s="193">
        <v>8900000000</v>
      </c>
      <c r="F227" s="194"/>
      <c r="G227" s="195">
        <v>8119.5</v>
      </c>
      <c r="H227" s="195">
        <v>7379.2</v>
      </c>
      <c r="I227" s="157">
        <f t="shared" si="6"/>
        <v>90.88244350021553</v>
      </c>
      <c r="J227" s="183">
        <f t="shared" si="7"/>
        <v>740.30000000000018</v>
      </c>
    </row>
    <row r="228" spans="1:10" s="141" customFormat="1" ht="11.25" x14ac:dyDescent="0.2">
      <c r="A228" s="190" t="s">
        <v>487</v>
      </c>
      <c r="B228" s="191">
        <v>877</v>
      </c>
      <c r="C228" s="192">
        <v>3</v>
      </c>
      <c r="D228" s="192">
        <v>10</v>
      </c>
      <c r="E228" s="193">
        <v>8900000110</v>
      </c>
      <c r="F228" s="194"/>
      <c r="G228" s="195">
        <v>7698.9</v>
      </c>
      <c r="H228" s="195">
        <v>6958.6</v>
      </c>
      <c r="I228" s="157">
        <f t="shared" si="6"/>
        <v>90.384340620088594</v>
      </c>
      <c r="J228" s="183">
        <f t="shared" si="7"/>
        <v>740.29999999999927</v>
      </c>
    </row>
    <row r="229" spans="1:10" s="141" customFormat="1" ht="33.75" x14ac:dyDescent="0.2">
      <c r="A229" s="190" t="s">
        <v>486</v>
      </c>
      <c r="B229" s="191">
        <v>877</v>
      </c>
      <c r="C229" s="192">
        <v>3</v>
      </c>
      <c r="D229" s="192">
        <v>10</v>
      </c>
      <c r="E229" s="193">
        <v>8900000110</v>
      </c>
      <c r="F229" s="194">
        <v>100</v>
      </c>
      <c r="G229" s="195">
        <v>7698.9</v>
      </c>
      <c r="H229" s="195">
        <v>6958.6</v>
      </c>
      <c r="I229" s="157">
        <f t="shared" si="6"/>
        <v>90.384340620088594</v>
      </c>
      <c r="J229" s="183">
        <f t="shared" si="7"/>
        <v>740.29999999999927</v>
      </c>
    </row>
    <row r="230" spans="1:10" s="141" customFormat="1" ht="11.25" x14ac:dyDescent="0.2">
      <c r="A230" s="190" t="s">
        <v>487</v>
      </c>
      <c r="B230" s="191">
        <v>877</v>
      </c>
      <c r="C230" s="192">
        <v>3</v>
      </c>
      <c r="D230" s="192">
        <v>10</v>
      </c>
      <c r="E230" s="193">
        <v>8900000190</v>
      </c>
      <c r="F230" s="194"/>
      <c r="G230" s="195">
        <v>50.6</v>
      </c>
      <c r="H230" s="195">
        <v>50.6</v>
      </c>
      <c r="I230" s="157">
        <f t="shared" si="6"/>
        <v>100</v>
      </c>
      <c r="J230" s="183">
        <f t="shared" si="7"/>
        <v>0</v>
      </c>
    </row>
    <row r="231" spans="1:10" s="141" customFormat="1" ht="11.25" x14ac:dyDescent="0.2">
      <c r="A231" s="190" t="s">
        <v>490</v>
      </c>
      <c r="B231" s="191">
        <v>877</v>
      </c>
      <c r="C231" s="192">
        <v>3</v>
      </c>
      <c r="D231" s="192">
        <v>10</v>
      </c>
      <c r="E231" s="193">
        <v>8900000190</v>
      </c>
      <c r="F231" s="194">
        <v>200</v>
      </c>
      <c r="G231" s="195">
        <v>50.6</v>
      </c>
      <c r="H231" s="195">
        <v>50.6</v>
      </c>
      <c r="I231" s="157">
        <f t="shared" si="6"/>
        <v>100</v>
      </c>
      <c r="J231" s="183">
        <f t="shared" si="7"/>
        <v>0</v>
      </c>
    </row>
    <row r="232" spans="1:10" s="141" customFormat="1" ht="22.5" x14ac:dyDescent="0.2">
      <c r="A232" s="190" t="s">
        <v>1152</v>
      </c>
      <c r="B232" s="191">
        <v>877</v>
      </c>
      <c r="C232" s="192">
        <v>3</v>
      </c>
      <c r="D232" s="192">
        <v>10</v>
      </c>
      <c r="E232" s="193">
        <v>8900055490</v>
      </c>
      <c r="F232" s="194"/>
      <c r="G232" s="195">
        <v>370</v>
      </c>
      <c r="H232" s="195">
        <v>370</v>
      </c>
      <c r="I232" s="157">
        <f t="shared" si="6"/>
        <v>100</v>
      </c>
      <c r="J232" s="183">
        <f t="shared" si="7"/>
        <v>0</v>
      </c>
    </row>
    <row r="233" spans="1:10" s="141" customFormat="1" ht="33.75" x14ac:dyDescent="0.2">
      <c r="A233" s="190" t="s">
        <v>486</v>
      </c>
      <c r="B233" s="191">
        <v>877</v>
      </c>
      <c r="C233" s="192">
        <v>3</v>
      </c>
      <c r="D233" s="192">
        <v>10</v>
      </c>
      <c r="E233" s="193">
        <v>8900055490</v>
      </c>
      <c r="F233" s="194">
        <v>100</v>
      </c>
      <c r="G233" s="195">
        <v>370</v>
      </c>
      <c r="H233" s="195">
        <v>370</v>
      </c>
      <c r="I233" s="157">
        <f t="shared" si="6"/>
        <v>100</v>
      </c>
      <c r="J233" s="183">
        <f t="shared" si="7"/>
        <v>0</v>
      </c>
    </row>
    <row r="234" spans="1:10" s="141" customFormat="1" ht="11.25" x14ac:dyDescent="0.2">
      <c r="A234" s="190" t="s">
        <v>764</v>
      </c>
      <c r="B234" s="191">
        <v>877</v>
      </c>
      <c r="C234" s="192">
        <v>7</v>
      </c>
      <c r="D234" s="192"/>
      <c r="E234" s="193"/>
      <c r="F234" s="194"/>
      <c r="G234" s="195">
        <v>5201</v>
      </c>
      <c r="H234" s="195">
        <v>5152.6000000000004</v>
      </c>
      <c r="I234" s="157">
        <f t="shared" si="6"/>
        <v>99.069409728898293</v>
      </c>
      <c r="J234" s="183">
        <f t="shared" si="7"/>
        <v>48.399999999999636</v>
      </c>
    </row>
    <row r="235" spans="1:10" s="141" customFormat="1" ht="11.25" x14ac:dyDescent="0.2">
      <c r="A235" s="190" t="s">
        <v>830</v>
      </c>
      <c r="B235" s="191">
        <v>877</v>
      </c>
      <c r="C235" s="192">
        <v>7</v>
      </c>
      <c r="D235" s="192">
        <v>9</v>
      </c>
      <c r="E235" s="193"/>
      <c r="F235" s="194"/>
      <c r="G235" s="195">
        <v>5201</v>
      </c>
      <c r="H235" s="195">
        <v>5152.6000000000004</v>
      </c>
      <c r="I235" s="157">
        <f t="shared" si="6"/>
        <v>99.069409728898293</v>
      </c>
      <c r="J235" s="183">
        <f t="shared" si="7"/>
        <v>48.399999999999636</v>
      </c>
    </row>
    <row r="236" spans="1:10" s="141" customFormat="1" ht="11.25" x14ac:dyDescent="0.2">
      <c r="A236" s="190" t="s">
        <v>857</v>
      </c>
      <c r="B236" s="191">
        <v>877</v>
      </c>
      <c r="C236" s="192">
        <v>7</v>
      </c>
      <c r="D236" s="192">
        <v>9</v>
      </c>
      <c r="E236" s="193">
        <v>8700000000</v>
      </c>
      <c r="F236" s="194"/>
      <c r="G236" s="195">
        <v>5201</v>
      </c>
      <c r="H236" s="195">
        <v>5152.6000000000004</v>
      </c>
      <c r="I236" s="157">
        <f t="shared" si="6"/>
        <v>99.069409728898293</v>
      </c>
      <c r="J236" s="183">
        <f t="shared" si="7"/>
        <v>48.399999999999636</v>
      </c>
    </row>
    <row r="237" spans="1:10" s="141" customFormat="1" ht="22.5" x14ac:dyDescent="0.2">
      <c r="A237" s="190" t="s">
        <v>859</v>
      </c>
      <c r="B237" s="191">
        <v>877</v>
      </c>
      <c r="C237" s="192">
        <v>7</v>
      </c>
      <c r="D237" s="192">
        <v>9</v>
      </c>
      <c r="E237" s="193">
        <v>8700046610</v>
      </c>
      <c r="F237" s="194"/>
      <c r="G237" s="195">
        <v>5201</v>
      </c>
      <c r="H237" s="195">
        <v>5152.6000000000004</v>
      </c>
      <c r="I237" s="157">
        <f t="shared" si="6"/>
        <v>99.069409728898293</v>
      </c>
      <c r="J237" s="183">
        <f t="shared" si="7"/>
        <v>48.399999999999636</v>
      </c>
    </row>
    <row r="238" spans="1:10" s="141" customFormat="1" ht="22.5" x14ac:dyDescent="0.2">
      <c r="A238" s="190" t="s">
        <v>507</v>
      </c>
      <c r="B238" s="191">
        <v>877</v>
      </c>
      <c r="C238" s="192">
        <v>7</v>
      </c>
      <c r="D238" s="192">
        <v>9</v>
      </c>
      <c r="E238" s="193">
        <v>8700046610</v>
      </c>
      <c r="F238" s="194">
        <v>600</v>
      </c>
      <c r="G238" s="195">
        <v>5201</v>
      </c>
      <c r="H238" s="195">
        <v>5152.6000000000004</v>
      </c>
      <c r="I238" s="157">
        <f t="shared" si="6"/>
        <v>99.069409728898293</v>
      </c>
      <c r="J238" s="183">
        <f t="shared" si="7"/>
        <v>48.399999999999636</v>
      </c>
    </row>
    <row r="239" spans="1:10" s="141" customFormat="1" ht="11.25" x14ac:dyDescent="0.2">
      <c r="A239" s="184" t="s">
        <v>1066</v>
      </c>
      <c r="B239" s="185">
        <v>900</v>
      </c>
      <c r="C239" s="186"/>
      <c r="D239" s="186"/>
      <c r="E239" s="187"/>
      <c r="F239" s="188"/>
      <c r="G239" s="189">
        <v>141628.79999999999</v>
      </c>
      <c r="H239" s="189">
        <v>141566.9</v>
      </c>
      <c r="I239" s="151">
        <f t="shared" si="6"/>
        <v>99.956294200049712</v>
      </c>
      <c r="J239" s="183">
        <f t="shared" si="7"/>
        <v>61.899999999994179</v>
      </c>
    </row>
    <row r="240" spans="1:10" s="141" customFormat="1" ht="11.25" x14ac:dyDescent="0.2">
      <c r="A240" s="190" t="s">
        <v>484</v>
      </c>
      <c r="B240" s="191">
        <v>900</v>
      </c>
      <c r="C240" s="192">
        <v>1</v>
      </c>
      <c r="D240" s="192"/>
      <c r="E240" s="193"/>
      <c r="F240" s="194"/>
      <c r="G240" s="195">
        <v>141628.79999999999</v>
      </c>
      <c r="H240" s="195">
        <v>141566.9</v>
      </c>
      <c r="I240" s="157">
        <f t="shared" si="6"/>
        <v>99.956294200049712</v>
      </c>
      <c r="J240" s="183">
        <f t="shared" si="7"/>
        <v>61.899999999994179</v>
      </c>
    </row>
    <row r="241" spans="1:10" s="141" customFormat="1" ht="22.5" x14ac:dyDescent="0.2">
      <c r="A241" s="190" t="s">
        <v>488</v>
      </c>
      <c r="B241" s="191">
        <v>900</v>
      </c>
      <c r="C241" s="192">
        <v>1</v>
      </c>
      <c r="D241" s="192">
        <v>3</v>
      </c>
      <c r="E241" s="193"/>
      <c r="F241" s="194"/>
      <c r="G241" s="195">
        <v>141628.79999999999</v>
      </c>
      <c r="H241" s="195">
        <v>141566.9</v>
      </c>
      <c r="I241" s="157">
        <f t="shared" si="6"/>
        <v>99.956294200049712</v>
      </c>
      <c r="J241" s="183">
        <f t="shared" si="7"/>
        <v>61.899999999994179</v>
      </c>
    </row>
    <row r="242" spans="1:10" s="141" customFormat="1" ht="11.25" x14ac:dyDescent="0.2">
      <c r="A242" s="190" t="s">
        <v>489</v>
      </c>
      <c r="B242" s="191">
        <v>900</v>
      </c>
      <c r="C242" s="192">
        <v>1</v>
      </c>
      <c r="D242" s="192">
        <v>3</v>
      </c>
      <c r="E242" s="193">
        <v>7900000000</v>
      </c>
      <c r="F242" s="194"/>
      <c r="G242" s="195">
        <v>132042.6</v>
      </c>
      <c r="H242" s="195">
        <v>131980.70000000001</v>
      </c>
      <c r="I242" s="157">
        <f t="shared" si="6"/>
        <v>99.953121189676679</v>
      </c>
      <c r="J242" s="183">
        <f t="shared" si="7"/>
        <v>61.899999999994179</v>
      </c>
    </row>
    <row r="243" spans="1:10" s="141" customFormat="1" ht="11.25" x14ac:dyDescent="0.2">
      <c r="A243" s="190" t="s">
        <v>489</v>
      </c>
      <c r="B243" s="191">
        <v>900</v>
      </c>
      <c r="C243" s="192">
        <v>1</v>
      </c>
      <c r="D243" s="192">
        <v>3</v>
      </c>
      <c r="E243" s="193">
        <v>7900000211</v>
      </c>
      <c r="F243" s="194"/>
      <c r="G243" s="195">
        <v>3510.3</v>
      </c>
      <c r="H243" s="195">
        <v>3493.3</v>
      </c>
      <c r="I243" s="157">
        <f t="shared" si="6"/>
        <v>99.515710907899617</v>
      </c>
      <c r="J243" s="183">
        <f t="shared" si="7"/>
        <v>17</v>
      </c>
    </row>
    <row r="244" spans="1:10" s="141" customFormat="1" ht="33.75" x14ac:dyDescent="0.2">
      <c r="A244" s="190" t="s">
        <v>486</v>
      </c>
      <c r="B244" s="191">
        <v>900</v>
      </c>
      <c r="C244" s="192">
        <v>1</v>
      </c>
      <c r="D244" s="192">
        <v>3</v>
      </c>
      <c r="E244" s="193">
        <v>7900000211</v>
      </c>
      <c r="F244" s="194">
        <v>100</v>
      </c>
      <c r="G244" s="195">
        <v>3510.3</v>
      </c>
      <c r="H244" s="195">
        <v>3493.3</v>
      </c>
      <c r="I244" s="157">
        <f t="shared" si="6"/>
        <v>99.515710907899617</v>
      </c>
      <c r="J244" s="183">
        <f t="shared" si="7"/>
        <v>17</v>
      </c>
    </row>
    <row r="245" spans="1:10" s="141" customFormat="1" ht="11.25" x14ac:dyDescent="0.2">
      <c r="A245" s="190" t="s">
        <v>489</v>
      </c>
      <c r="B245" s="191">
        <v>900</v>
      </c>
      <c r="C245" s="192">
        <v>1</v>
      </c>
      <c r="D245" s="192">
        <v>3</v>
      </c>
      <c r="E245" s="193">
        <v>7900000212</v>
      </c>
      <c r="F245" s="194"/>
      <c r="G245" s="195">
        <v>19838.099999999999</v>
      </c>
      <c r="H245" s="195">
        <v>19838</v>
      </c>
      <c r="I245" s="157">
        <f t="shared" si="6"/>
        <v>99.999495919468103</v>
      </c>
      <c r="J245" s="183">
        <f t="shared" si="7"/>
        <v>9.9999999998544808E-2</v>
      </c>
    </row>
    <row r="246" spans="1:10" s="141" customFormat="1" ht="33.75" x14ac:dyDescent="0.2">
      <c r="A246" s="190" t="s">
        <v>486</v>
      </c>
      <c r="B246" s="191">
        <v>900</v>
      </c>
      <c r="C246" s="192">
        <v>1</v>
      </c>
      <c r="D246" s="192">
        <v>3</v>
      </c>
      <c r="E246" s="193">
        <v>7900000212</v>
      </c>
      <c r="F246" s="194">
        <v>100</v>
      </c>
      <c r="G246" s="195">
        <v>19838.099999999999</v>
      </c>
      <c r="H246" s="195">
        <v>19838</v>
      </c>
      <c r="I246" s="157">
        <f t="shared" si="6"/>
        <v>99.999495919468103</v>
      </c>
      <c r="J246" s="183">
        <f t="shared" si="7"/>
        <v>9.9999999998544808E-2</v>
      </c>
    </row>
    <row r="247" spans="1:10" s="141" customFormat="1" ht="11.25" x14ac:dyDescent="0.2">
      <c r="A247" s="190" t="s">
        <v>489</v>
      </c>
      <c r="B247" s="191">
        <v>900</v>
      </c>
      <c r="C247" s="192">
        <v>1</v>
      </c>
      <c r="D247" s="192">
        <v>3</v>
      </c>
      <c r="E247" s="193">
        <v>7900000213</v>
      </c>
      <c r="F247" s="194"/>
      <c r="G247" s="195">
        <v>66928.2</v>
      </c>
      <c r="H247" s="195">
        <v>66902.899999999994</v>
      </c>
      <c r="I247" s="157">
        <f t="shared" si="6"/>
        <v>99.962198296084466</v>
      </c>
      <c r="J247" s="183">
        <f t="shared" si="7"/>
        <v>25.30000000000291</v>
      </c>
    </row>
    <row r="248" spans="1:10" s="141" customFormat="1" ht="33.75" x14ac:dyDescent="0.2">
      <c r="A248" s="190" t="s">
        <v>486</v>
      </c>
      <c r="B248" s="191">
        <v>900</v>
      </c>
      <c r="C248" s="192">
        <v>1</v>
      </c>
      <c r="D248" s="192">
        <v>3</v>
      </c>
      <c r="E248" s="193">
        <v>7900000213</v>
      </c>
      <c r="F248" s="194">
        <v>100</v>
      </c>
      <c r="G248" s="195">
        <v>66928.2</v>
      </c>
      <c r="H248" s="195">
        <v>66902.899999999994</v>
      </c>
      <c r="I248" s="157">
        <f t="shared" si="6"/>
        <v>99.962198296084466</v>
      </c>
      <c r="J248" s="183">
        <f t="shared" si="7"/>
        <v>25.30000000000291</v>
      </c>
    </row>
    <row r="249" spans="1:10" s="141" customFormat="1" ht="11.25" x14ac:dyDescent="0.2">
      <c r="A249" s="190" t="s">
        <v>489</v>
      </c>
      <c r="B249" s="191">
        <v>900</v>
      </c>
      <c r="C249" s="192">
        <v>1</v>
      </c>
      <c r="D249" s="192">
        <v>3</v>
      </c>
      <c r="E249" s="193">
        <v>7900000291</v>
      </c>
      <c r="F249" s="194"/>
      <c r="G249" s="195">
        <v>1960.3</v>
      </c>
      <c r="H249" s="195">
        <v>1960.3</v>
      </c>
      <c r="I249" s="157">
        <f t="shared" si="6"/>
        <v>100</v>
      </c>
      <c r="J249" s="183">
        <f t="shared" si="7"/>
        <v>0</v>
      </c>
    </row>
    <row r="250" spans="1:10" s="141" customFormat="1" ht="33.75" x14ac:dyDescent="0.2">
      <c r="A250" s="190" t="s">
        <v>486</v>
      </c>
      <c r="B250" s="191">
        <v>900</v>
      </c>
      <c r="C250" s="192">
        <v>1</v>
      </c>
      <c r="D250" s="192">
        <v>3</v>
      </c>
      <c r="E250" s="193">
        <v>7900000291</v>
      </c>
      <c r="F250" s="194">
        <v>100</v>
      </c>
      <c r="G250" s="195">
        <v>460.3</v>
      </c>
      <c r="H250" s="195">
        <v>460.3</v>
      </c>
      <c r="I250" s="157">
        <f t="shared" si="6"/>
        <v>100</v>
      </c>
      <c r="J250" s="183">
        <f t="shared" si="7"/>
        <v>0</v>
      </c>
    </row>
    <row r="251" spans="1:10" s="141" customFormat="1" ht="11.25" x14ac:dyDescent="0.2">
      <c r="A251" s="190" t="s">
        <v>490</v>
      </c>
      <c r="B251" s="191">
        <v>900</v>
      </c>
      <c r="C251" s="192">
        <v>1</v>
      </c>
      <c r="D251" s="192">
        <v>3</v>
      </c>
      <c r="E251" s="193">
        <v>7900000291</v>
      </c>
      <c r="F251" s="194">
        <v>200</v>
      </c>
      <c r="G251" s="195">
        <v>1500</v>
      </c>
      <c r="H251" s="195">
        <v>1500</v>
      </c>
      <c r="I251" s="157">
        <f t="shared" si="6"/>
        <v>100</v>
      </c>
      <c r="J251" s="183">
        <f t="shared" si="7"/>
        <v>0</v>
      </c>
    </row>
    <row r="252" spans="1:10" s="141" customFormat="1" ht="11.25" x14ac:dyDescent="0.2">
      <c r="A252" s="190" t="s">
        <v>489</v>
      </c>
      <c r="B252" s="191">
        <v>900</v>
      </c>
      <c r="C252" s="192">
        <v>1</v>
      </c>
      <c r="D252" s="192">
        <v>3</v>
      </c>
      <c r="E252" s="193">
        <v>7900000292</v>
      </c>
      <c r="F252" s="194"/>
      <c r="G252" s="195">
        <v>3622.4</v>
      </c>
      <c r="H252" s="195">
        <v>3622.4</v>
      </c>
      <c r="I252" s="157">
        <f t="shared" si="6"/>
        <v>100</v>
      </c>
      <c r="J252" s="183">
        <f t="shared" si="7"/>
        <v>0</v>
      </c>
    </row>
    <row r="253" spans="1:10" s="141" customFormat="1" ht="33.75" x14ac:dyDescent="0.2">
      <c r="A253" s="190" t="s">
        <v>486</v>
      </c>
      <c r="B253" s="191">
        <v>900</v>
      </c>
      <c r="C253" s="192">
        <v>1</v>
      </c>
      <c r="D253" s="192">
        <v>3</v>
      </c>
      <c r="E253" s="193">
        <v>7900000292</v>
      </c>
      <c r="F253" s="194">
        <v>100</v>
      </c>
      <c r="G253" s="195">
        <v>3622.4</v>
      </c>
      <c r="H253" s="195">
        <v>3622.4</v>
      </c>
      <c r="I253" s="157">
        <f t="shared" si="6"/>
        <v>100</v>
      </c>
      <c r="J253" s="183">
        <f t="shared" si="7"/>
        <v>0</v>
      </c>
    </row>
    <row r="254" spans="1:10" s="141" customFormat="1" ht="11.25" x14ac:dyDescent="0.2">
      <c r="A254" s="190" t="s">
        <v>489</v>
      </c>
      <c r="B254" s="191">
        <v>900</v>
      </c>
      <c r="C254" s="192">
        <v>1</v>
      </c>
      <c r="D254" s="192">
        <v>3</v>
      </c>
      <c r="E254" s="193">
        <v>7900000293</v>
      </c>
      <c r="F254" s="194"/>
      <c r="G254" s="195">
        <v>27201.599999999999</v>
      </c>
      <c r="H254" s="195">
        <v>27182.2</v>
      </c>
      <c r="I254" s="157">
        <f t="shared" si="6"/>
        <v>99.928680665843189</v>
      </c>
      <c r="J254" s="183">
        <f t="shared" si="7"/>
        <v>19.399999999997817</v>
      </c>
    </row>
    <row r="255" spans="1:10" s="141" customFormat="1" ht="33.75" x14ac:dyDescent="0.2">
      <c r="A255" s="190" t="s">
        <v>486</v>
      </c>
      <c r="B255" s="191">
        <v>900</v>
      </c>
      <c r="C255" s="192">
        <v>1</v>
      </c>
      <c r="D255" s="192">
        <v>3</v>
      </c>
      <c r="E255" s="193">
        <v>7900000293</v>
      </c>
      <c r="F255" s="194">
        <v>100</v>
      </c>
      <c r="G255" s="195">
        <v>11577.1</v>
      </c>
      <c r="H255" s="195">
        <v>11575.3</v>
      </c>
      <c r="I255" s="157">
        <f t="shared" si="6"/>
        <v>99.984452064852164</v>
      </c>
      <c r="J255" s="183">
        <f t="shared" si="7"/>
        <v>1.8000000000010914</v>
      </c>
    </row>
    <row r="256" spans="1:10" s="141" customFormat="1" ht="11.25" x14ac:dyDescent="0.2">
      <c r="A256" s="190" t="s">
        <v>490</v>
      </c>
      <c r="B256" s="191">
        <v>900</v>
      </c>
      <c r="C256" s="192">
        <v>1</v>
      </c>
      <c r="D256" s="192">
        <v>3</v>
      </c>
      <c r="E256" s="193">
        <v>7900000293</v>
      </c>
      <c r="F256" s="194">
        <v>200</v>
      </c>
      <c r="G256" s="195">
        <v>15624.5</v>
      </c>
      <c r="H256" s="195">
        <v>15606.9</v>
      </c>
      <c r="I256" s="157">
        <f t="shared" si="6"/>
        <v>99.887356395404652</v>
      </c>
      <c r="J256" s="183">
        <f t="shared" si="7"/>
        <v>17.600000000000364</v>
      </c>
    </row>
    <row r="257" spans="1:10" s="141" customFormat="1" ht="22.5" x14ac:dyDescent="0.2">
      <c r="A257" s="190" t="s">
        <v>1451</v>
      </c>
      <c r="B257" s="191">
        <v>900</v>
      </c>
      <c r="C257" s="192">
        <v>1</v>
      </c>
      <c r="D257" s="192">
        <v>3</v>
      </c>
      <c r="E257" s="193">
        <v>7900000870</v>
      </c>
      <c r="F257" s="194"/>
      <c r="G257" s="195">
        <v>1437.5</v>
      </c>
      <c r="H257" s="195">
        <v>1437.5</v>
      </c>
      <c r="I257" s="157">
        <f t="shared" si="6"/>
        <v>100</v>
      </c>
      <c r="J257" s="183">
        <f t="shared" si="7"/>
        <v>0</v>
      </c>
    </row>
    <row r="258" spans="1:10" s="141" customFormat="1" ht="33.75" x14ac:dyDescent="0.2">
      <c r="A258" s="190" t="s">
        <v>486</v>
      </c>
      <c r="B258" s="191">
        <v>900</v>
      </c>
      <c r="C258" s="192">
        <v>1</v>
      </c>
      <c r="D258" s="192">
        <v>3</v>
      </c>
      <c r="E258" s="193">
        <v>7900000870</v>
      </c>
      <c r="F258" s="194">
        <v>100</v>
      </c>
      <c r="G258" s="195">
        <v>1437.5</v>
      </c>
      <c r="H258" s="195">
        <v>1437.5</v>
      </c>
      <c r="I258" s="157">
        <f t="shared" si="6"/>
        <v>100</v>
      </c>
      <c r="J258" s="183">
        <f t="shared" si="7"/>
        <v>0</v>
      </c>
    </row>
    <row r="259" spans="1:10" s="141" customFormat="1" ht="22.5" x14ac:dyDescent="0.2">
      <c r="A259" s="190" t="s">
        <v>1452</v>
      </c>
      <c r="B259" s="191">
        <v>900</v>
      </c>
      <c r="C259" s="192">
        <v>1</v>
      </c>
      <c r="D259" s="192">
        <v>3</v>
      </c>
      <c r="E259" s="193">
        <v>7900055491</v>
      </c>
      <c r="F259" s="194"/>
      <c r="G259" s="195">
        <v>7544.2</v>
      </c>
      <c r="H259" s="195">
        <v>7544.1</v>
      </c>
      <c r="I259" s="157">
        <f t="shared" si="6"/>
        <v>99.998674478407253</v>
      </c>
      <c r="J259" s="183">
        <f t="shared" si="7"/>
        <v>9.9999999999454303E-2</v>
      </c>
    </row>
    <row r="260" spans="1:10" s="141" customFormat="1" ht="33.75" x14ac:dyDescent="0.2">
      <c r="A260" s="190" t="s">
        <v>486</v>
      </c>
      <c r="B260" s="191">
        <v>900</v>
      </c>
      <c r="C260" s="192">
        <v>1</v>
      </c>
      <c r="D260" s="192">
        <v>3</v>
      </c>
      <c r="E260" s="193">
        <v>7900055491</v>
      </c>
      <c r="F260" s="194">
        <v>100</v>
      </c>
      <c r="G260" s="195">
        <v>7544.2</v>
      </c>
      <c r="H260" s="195">
        <v>7544.1</v>
      </c>
      <c r="I260" s="157">
        <f t="shared" si="6"/>
        <v>99.998674478407253</v>
      </c>
      <c r="J260" s="183">
        <f t="shared" si="7"/>
        <v>9.9999999999454303E-2</v>
      </c>
    </row>
    <row r="261" spans="1:10" s="141" customFormat="1" ht="11.25" x14ac:dyDescent="0.2">
      <c r="A261" s="190" t="s">
        <v>491</v>
      </c>
      <c r="B261" s="191">
        <v>900</v>
      </c>
      <c r="C261" s="192">
        <v>1</v>
      </c>
      <c r="D261" s="192">
        <v>3</v>
      </c>
      <c r="E261" s="193">
        <v>9900000000</v>
      </c>
      <c r="F261" s="194"/>
      <c r="G261" s="195">
        <v>9586.2000000000007</v>
      </c>
      <c r="H261" s="195">
        <v>9586.2000000000007</v>
      </c>
      <c r="I261" s="157">
        <f t="shared" si="6"/>
        <v>100</v>
      </c>
      <c r="J261" s="183">
        <f t="shared" si="7"/>
        <v>0</v>
      </c>
    </row>
    <row r="262" spans="1:10" s="141" customFormat="1" ht="22.5" x14ac:dyDescent="0.2">
      <c r="A262" s="190" t="s">
        <v>1151</v>
      </c>
      <c r="B262" s="191">
        <v>900</v>
      </c>
      <c r="C262" s="192">
        <v>1</v>
      </c>
      <c r="D262" s="192">
        <v>3</v>
      </c>
      <c r="E262" s="193">
        <v>9900051420</v>
      </c>
      <c r="F262" s="194"/>
      <c r="G262" s="195">
        <v>9586.2000000000007</v>
      </c>
      <c r="H262" s="195">
        <v>9586.2000000000007</v>
      </c>
      <c r="I262" s="157">
        <f t="shared" si="6"/>
        <v>100</v>
      </c>
      <c r="J262" s="183">
        <f t="shared" si="7"/>
        <v>0</v>
      </c>
    </row>
    <row r="263" spans="1:10" s="141" customFormat="1" ht="33.75" x14ac:dyDescent="0.2">
      <c r="A263" s="190" t="s">
        <v>486</v>
      </c>
      <c r="B263" s="191">
        <v>900</v>
      </c>
      <c r="C263" s="192">
        <v>1</v>
      </c>
      <c r="D263" s="192">
        <v>3</v>
      </c>
      <c r="E263" s="193">
        <v>9900051420</v>
      </c>
      <c r="F263" s="194">
        <v>100</v>
      </c>
      <c r="G263" s="195">
        <v>8436.2000000000007</v>
      </c>
      <c r="H263" s="195">
        <v>8436.2000000000007</v>
      </c>
      <c r="I263" s="157">
        <f t="shared" si="6"/>
        <v>100</v>
      </c>
      <c r="J263" s="183">
        <f t="shared" si="7"/>
        <v>0</v>
      </c>
    </row>
    <row r="264" spans="1:10" s="141" customFormat="1" ht="11.25" x14ac:dyDescent="0.2">
      <c r="A264" s="190" t="s">
        <v>490</v>
      </c>
      <c r="B264" s="191">
        <v>900</v>
      </c>
      <c r="C264" s="192">
        <v>1</v>
      </c>
      <c r="D264" s="192">
        <v>3</v>
      </c>
      <c r="E264" s="193">
        <v>9900051420</v>
      </c>
      <c r="F264" s="194">
        <v>200</v>
      </c>
      <c r="G264" s="195">
        <v>1150</v>
      </c>
      <c r="H264" s="195">
        <v>1150</v>
      </c>
      <c r="I264" s="157">
        <f t="shared" si="6"/>
        <v>100</v>
      </c>
      <c r="J264" s="183">
        <f t="shared" si="7"/>
        <v>0</v>
      </c>
    </row>
    <row r="265" spans="1:10" s="141" customFormat="1" ht="21" x14ac:dyDescent="0.2">
      <c r="A265" s="184" t="s">
        <v>1067</v>
      </c>
      <c r="B265" s="185">
        <v>901</v>
      </c>
      <c r="C265" s="186"/>
      <c r="D265" s="186"/>
      <c r="E265" s="187"/>
      <c r="F265" s="188"/>
      <c r="G265" s="189">
        <v>39244.9</v>
      </c>
      <c r="H265" s="189">
        <v>35518.199999999997</v>
      </c>
      <c r="I265" s="151">
        <f t="shared" si="6"/>
        <v>90.503989053354701</v>
      </c>
      <c r="J265" s="183">
        <f t="shared" si="7"/>
        <v>3726.7000000000044</v>
      </c>
    </row>
    <row r="266" spans="1:10" s="141" customFormat="1" ht="11.25" x14ac:dyDescent="0.2">
      <c r="A266" s="190" t="s">
        <v>484</v>
      </c>
      <c r="B266" s="191">
        <v>901</v>
      </c>
      <c r="C266" s="192">
        <v>1</v>
      </c>
      <c r="D266" s="192"/>
      <c r="E266" s="193"/>
      <c r="F266" s="194"/>
      <c r="G266" s="195">
        <v>36739.300000000003</v>
      </c>
      <c r="H266" s="195">
        <v>33012.6</v>
      </c>
      <c r="I266" s="157">
        <f t="shared" si="6"/>
        <v>89.856366343397937</v>
      </c>
      <c r="J266" s="183">
        <f t="shared" si="7"/>
        <v>3726.7000000000044</v>
      </c>
    </row>
    <row r="267" spans="1:10" s="141" customFormat="1" ht="11.25" x14ac:dyDescent="0.2">
      <c r="A267" s="190" t="s">
        <v>512</v>
      </c>
      <c r="B267" s="191">
        <v>901</v>
      </c>
      <c r="C267" s="192">
        <v>1</v>
      </c>
      <c r="D267" s="192">
        <v>13</v>
      </c>
      <c r="E267" s="193"/>
      <c r="F267" s="194"/>
      <c r="G267" s="195">
        <v>36739.300000000003</v>
      </c>
      <c r="H267" s="195">
        <v>33012.6</v>
      </c>
      <c r="I267" s="157">
        <f t="shared" si="6"/>
        <v>89.856366343397937</v>
      </c>
      <c r="J267" s="183">
        <f t="shared" si="7"/>
        <v>3726.7000000000044</v>
      </c>
    </row>
    <row r="268" spans="1:10" s="141" customFormat="1" ht="11.25" x14ac:dyDescent="0.2">
      <c r="A268" s="190" t="s">
        <v>1465</v>
      </c>
      <c r="B268" s="191">
        <v>901</v>
      </c>
      <c r="C268" s="192">
        <v>1</v>
      </c>
      <c r="D268" s="192">
        <v>13</v>
      </c>
      <c r="E268" s="193">
        <v>8000000000</v>
      </c>
      <c r="F268" s="194"/>
      <c r="G268" s="195">
        <v>5578.7</v>
      </c>
      <c r="H268" s="195">
        <v>3486.8</v>
      </c>
      <c r="I268" s="157">
        <f t="shared" si="6"/>
        <v>62.502016598849195</v>
      </c>
      <c r="J268" s="183">
        <f t="shared" si="7"/>
        <v>2091.8999999999996</v>
      </c>
    </row>
    <row r="269" spans="1:10" s="141" customFormat="1" ht="22.5" x14ac:dyDescent="0.2">
      <c r="A269" s="190" t="s">
        <v>1466</v>
      </c>
      <c r="B269" s="191">
        <v>901</v>
      </c>
      <c r="C269" s="192">
        <v>1</v>
      </c>
      <c r="D269" s="192">
        <v>13</v>
      </c>
      <c r="E269" s="193">
        <v>8000009701</v>
      </c>
      <c r="F269" s="194"/>
      <c r="G269" s="195">
        <v>5578.7</v>
      </c>
      <c r="H269" s="195">
        <v>3486.8</v>
      </c>
      <c r="I269" s="157">
        <f t="shared" si="6"/>
        <v>62.502016598849195</v>
      </c>
      <c r="J269" s="183">
        <f t="shared" si="7"/>
        <v>2091.8999999999996</v>
      </c>
    </row>
    <row r="270" spans="1:10" s="141" customFormat="1" ht="11.25" x14ac:dyDescent="0.2">
      <c r="A270" s="190" t="s">
        <v>490</v>
      </c>
      <c r="B270" s="191">
        <v>901</v>
      </c>
      <c r="C270" s="192">
        <v>1</v>
      </c>
      <c r="D270" s="192">
        <v>13</v>
      </c>
      <c r="E270" s="193">
        <v>8000009701</v>
      </c>
      <c r="F270" s="194">
        <v>200</v>
      </c>
      <c r="G270" s="195">
        <v>5578.7</v>
      </c>
      <c r="H270" s="195">
        <v>3486.8</v>
      </c>
      <c r="I270" s="157">
        <f t="shared" si="6"/>
        <v>62.502016598849195</v>
      </c>
      <c r="J270" s="183">
        <f t="shared" si="7"/>
        <v>2091.8999999999996</v>
      </c>
    </row>
    <row r="271" spans="1:10" s="141" customFormat="1" ht="11.25" x14ac:dyDescent="0.2">
      <c r="A271" s="190" t="s">
        <v>487</v>
      </c>
      <c r="B271" s="191">
        <v>901</v>
      </c>
      <c r="C271" s="192">
        <v>1</v>
      </c>
      <c r="D271" s="192">
        <v>13</v>
      </c>
      <c r="E271" s="193">
        <v>8900000000</v>
      </c>
      <c r="F271" s="194"/>
      <c r="G271" s="195">
        <v>13097.8</v>
      </c>
      <c r="H271" s="195">
        <v>12823.8</v>
      </c>
      <c r="I271" s="157">
        <f t="shared" ref="I271:I334" si="8">+H271/G271*100</f>
        <v>97.908045625982993</v>
      </c>
      <c r="J271" s="183">
        <f t="shared" ref="J271:J334" si="9">G271-H271</f>
        <v>274</v>
      </c>
    </row>
    <row r="272" spans="1:10" s="141" customFormat="1" ht="11.25" x14ac:dyDescent="0.2">
      <c r="A272" s="190" t="s">
        <v>487</v>
      </c>
      <c r="B272" s="191">
        <v>901</v>
      </c>
      <c r="C272" s="192">
        <v>1</v>
      </c>
      <c r="D272" s="192">
        <v>13</v>
      </c>
      <c r="E272" s="193">
        <v>8900000110</v>
      </c>
      <c r="F272" s="194"/>
      <c r="G272" s="195">
        <v>11346</v>
      </c>
      <c r="H272" s="195">
        <v>11264.7</v>
      </c>
      <c r="I272" s="157">
        <f t="shared" si="8"/>
        <v>99.283447911158135</v>
      </c>
      <c r="J272" s="183">
        <f t="shared" si="9"/>
        <v>81.299999999999272</v>
      </c>
    </row>
    <row r="273" spans="1:10" s="141" customFormat="1" ht="33.75" x14ac:dyDescent="0.2">
      <c r="A273" s="190" t="s">
        <v>486</v>
      </c>
      <c r="B273" s="191">
        <v>901</v>
      </c>
      <c r="C273" s="192">
        <v>1</v>
      </c>
      <c r="D273" s="192">
        <v>13</v>
      </c>
      <c r="E273" s="193">
        <v>8900000110</v>
      </c>
      <c r="F273" s="194">
        <v>100</v>
      </c>
      <c r="G273" s="195">
        <v>11346</v>
      </c>
      <c r="H273" s="195">
        <v>11264.7</v>
      </c>
      <c r="I273" s="157">
        <f t="shared" si="8"/>
        <v>99.283447911158135</v>
      </c>
      <c r="J273" s="183">
        <f t="shared" si="9"/>
        <v>81.299999999999272</v>
      </c>
    </row>
    <row r="274" spans="1:10" s="141" customFormat="1" ht="11.25" x14ac:dyDescent="0.2">
      <c r="A274" s="190" t="s">
        <v>487</v>
      </c>
      <c r="B274" s="191">
        <v>901</v>
      </c>
      <c r="C274" s="192">
        <v>1</v>
      </c>
      <c r="D274" s="192">
        <v>13</v>
      </c>
      <c r="E274" s="193">
        <v>8900000190</v>
      </c>
      <c r="F274" s="194"/>
      <c r="G274" s="195">
        <v>725</v>
      </c>
      <c r="H274" s="195">
        <v>540.1</v>
      </c>
      <c r="I274" s="157">
        <f t="shared" si="8"/>
        <v>74.496551724137944</v>
      </c>
      <c r="J274" s="183">
        <f t="shared" si="9"/>
        <v>184.89999999999998</v>
      </c>
    </row>
    <row r="275" spans="1:10" s="141" customFormat="1" ht="33.75" x14ac:dyDescent="0.2">
      <c r="A275" s="190" t="s">
        <v>486</v>
      </c>
      <c r="B275" s="191">
        <v>901</v>
      </c>
      <c r="C275" s="192">
        <v>1</v>
      </c>
      <c r="D275" s="192">
        <v>13</v>
      </c>
      <c r="E275" s="193">
        <v>8900000190</v>
      </c>
      <c r="F275" s="194">
        <v>100</v>
      </c>
      <c r="G275" s="195">
        <v>162</v>
      </c>
      <c r="H275" s="195">
        <v>74</v>
      </c>
      <c r="I275" s="157">
        <f t="shared" si="8"/>
        <v>45.679012345679013</v>
      </c>
      <c r="J275" s="183">
        <f t="shared" si="9"/>
        <v>88</v>
      </c>
    </row>
    <row r="276" spans="1:10" s="141" customFormat="1" ht="11.25" x14ac:dyDescent="0.2">
      <c r="A276" s="190" t="s">
        <v>490</v>
      </c>
      <c r="B276" s="191">
        <v>901</v>
      </c>
      <c r="C276" s="192">
        <v>1</v>
      </c>
      <c r="D276" s="192">
        <v>13</v>
      </c>
      <c r="E276" s="193">
        <v>8900000190</v>
      </c>
      <c r="F276" s="194">
        <v>200</v>
      </c>
      <c r="G276" s="195">
        <v>547</v>
      </c>
      <c r="H276" s="195">
        <v>466.1</v>
      </c>
      <c r="I276" s="157">
        <f t="shared" si="8"/>
        <v>85.21023765996344</v>
      </c>
      <c r="J276" s="183">
        <f t="shared" si="9"/>
        <v>80.899999999999977</v>
      </c>
    </row>
    <row r="277" spans="1:10" s="141" customFormat="1" ht="11.25" x14ac:dyDescent="0.2">
      <c r="A277" s="190" t="s">
        <v>501</v>
      </c>
      <c r="B277" s="191">
        <v>901</v>
      </c>
      <c r="C277" s="192">
        <v>1</v>
      </c>
      <c r="D277" s="192">
        <v>13</v>
      </c>
      <c r="E277" s="193">
        <v>8900000190</v>
      </c>
      <c r="F277" s="194">
        <v>300</v>
      </c>
      <c r="G277" s="195">
        <v>15</v>
      </c>
      <c r="H277" s="195">
        <v>0</v>
      </c>
      <c r="I277" s="157">
        <f t="shared" si="8"/>
        <v>0</v>
      </c>
      <c r="J277" s="183">
        <f t="shared" si="9"/>
        <v>15</v>
      </c>
    </row>
    <row r="278" spans="1:10" s="141" customFormat="1" ht="11.25" x14ac:dyDescent="0.2">
      <c r="A278" s="190" t="s">
        <v>494</v>
      </c>
      <c r="B278" s="191">
        <v>901</v>
      </c>
      <c r="C278" s="192">
        <v>1</v>
      </c>
      <c r="D278" s="192">
        <v>13</v>
      </c>
      <c r="E278" s="193">
        <v>8900000190</v>
      </c>
      <c r="F278" s="194">
        <v>800</v>
      </c>
      <c r="G278" s="195">
        <v>1</v>
      </c>
      <c r="H278" s="195">
        <v>0</v>
      </c>
      <c r="I278" s="157">
        <f t="shared" si="8"/>
        <v>0</v>
      </c>
      <c r="J278" s="183">
        <f t="shared" si="9"/>
        <v>1</v>
      </c>
    </row>
    <row r="279" spans="1:10" s="141" customFormat="1" ht="22.5" x14ac:dyDescent="0.2">
      <c r="A279" s="190" t="s">
        <v>1451</v>
      </c>
      <c r="B279" s="191">
        <v>901</v>
      </c>
      <c r="C279" s="192">
        <v>1</v>
      </c>
      <c r="D279" s="192">
        <v>13</v>
      </c>
      <c r="E279" s="193">
        <v>8900000870</v>
      </c>
      <c r="F279" s="194"/>
      <c r="G279" s="195">
        <v>81.8</v>
      </c>
      <c r="H279" s="195">
        <v>74</v>
      </c>
      <c r="I279" s="157">
        <f t="shared" si="8"/>
        <v>90.464547677261621</v>
      </c>
      <c r="J279" s="183">
        <f t="shared" si="9"/>
        <v>7.7999999999999972</v>
      </c>
    </row>
    <row r="280" spans="1:10" s="141" customFormat="1" ht="33.75" x14ac:dyDescent="0.2">
      <c r="A280" s="190" t="s">
        <v>486</v>
      </c>
      <c r="B280" s="191">
        <v>901</v>
      </c>
      <c r="C280" s="192">
        <v>1</v>
      </c>
      <c r="D280" s="192">
        <v>13</v>
      </c>
      <c r="E280" s="193">
        <v>8900000870</v>
      </c>
      <c r="F280" s="194">
        <v>100</v>
      </c>
      <c r="G280" s="195">
        <v>81.8</v>
      </c>
      <c r="H280" s="195">
        <v>74</v>
      </c>
      <c r="I280" s="157">
        <f t="shared" si="8"/>
        <v>90.464547677261621</v>
      </c>
      <c r="J280" s="183">
        <f t="shared" si="9"/>
        <v>7.7999999999999972</v>
      </c>
    </row>
    <row r="281" spans="1:10" s="141" customFormat="1" ht="22.5" x14ac:dyDescent="0.2">
      <c r="A281" s="190" t="s">
        <v>1152</v>
      </c>
      <c r="B281" s="191">
        <v>901</v>
      </c>
      <c r="C281" s="192">
        <v>1</v>
      </c>
      <c r="D281" s="192">
        <v>13</v>
      </c>
      <c r="E281" s="193">
        <v>8900055490</v>
      </c>
      <c r="F281" s="194"/>
      <c r="G281" s="195">
        <v>945</v>
      </c>
      <c r="H281" s="195">
        <v>945</v>
      </c>
      <c r="I281" s="157">
        <f t="shared" si="8"/>
        <v>100</v>
      </c>
      <c r="J281" s="183">
        <f t="shared" si="9"/>
        <v>0</v>
      </c>
    </row>
    <row r="282" spans="1:10" s="141" customFormat="1" ht="33.75" x14ac:dyDescent="0.2">
      <c r="A282" s="190" t="s">
        <v>486</v>
      </c>
      <c r="B282" s="191">
        <v>901</v>
      </c>
      <c r="C282" s="192">
        <v>1</v>
      </c>
      <c r="D282" s="192">
        <v>13</v>
      </c>
      <c r="E282" s="193">
        <v>8900055490</v>
      </c>
      <c r="F282" s="194">
        <v>100</v>
      </c>
      <c r="G282" s="195">
        <v>945</v>
      </c>
      <c r="H282" s="195">
        <v>945</v>
      </c>
      <c r="I282" s="157">
        <f t="shared" si="8"/>
        <v>100</v>
      </c>
      <c r="J282" s="183">
        <f t="shared" si="9"/>
        <v>0</v>
      </c>
    </row>
    <row r="283" spans="1:10" s="141" customFormat="1" ht="11.25" x14ac:dyDescent="0.2">
      <c r="A283" s="190" t="s">
        <v>517</v>
      </c>
      <c r="B283" s="191">
        <v>901</v>
      </c>
      <c r="C283" s="192">
        <v>1</v>
      </c>
      <c r="D283" s="192">
        <v>13</v>
      </c>
      <c r="E283" s="193">
        <v>9600000000</v>
      </c>
      <c r="F283" s="194"/>
      <c r="G283" s="195">
        <v>18062.8</v>
      </c>
      <c r="H283" s="195">
        <v>16702</v>
      </c>
      <c r="I283" s="157">
        <f t="shared" si="8"/>
        <v>92.466284297008215</v>
      </c>
      <c r="J283" s="183">
        <f t="shared" si="9"/>
        <v>1360.7999999999993</v>
      </c>
    </row>
    <row r="284" spans="1:10" s="141" customFormat="1" ht="11.25" x14ac:dyDescent="0.2">
      <c r="A284" s="190" t="s">
        <v>1468</v>
      </c>
      <c r="B284" s="191">
        <v>901</v>
      </c>
      <c r="C284" s="192">
        <v>1</v>
      </c>
      <c r="D284" s="192">
        <v>13</v>
      </c>
      <c r="E284" s="193">
        <v>9600040930</v>
      </c>
      <c r="F284" s="194"/>
      <c r="G284" s="195">
        <v>18062.8</v>
      </c>
      <c r="H284" s="195">
        <v>16702</v>
      </c>
      <c r="I284" s="157">
        <f t="shared" si="8"/>
        <v>92.466284297008215</v>
      </c>
      <c r="J284" s="183">
        <f t="shared" si="9"/>
        <v>1360.7999999999993</v>
      </c>
    </row>
    <row r="285" spans="1:10" s="141" customFormat="1" ht="33.75" x14ac:dyDescent="0.2">
      <c r="A285" s="190" t="s">
        <v>486</v>
      </c>
      <c r="B285" s="191">
        <v>901</v>
      </c>
      <c r="C285" s="192">
        <v>1</v>
      </c>
      <c r="D285" s="192">
        <v>13</v>
      </c>
      <c r="E285" s="193">
        <v>9600040930</v>
      </c>
      <c r="F285" s="194">
        <v>100</v>
      </c>
      <c r="G285" s="195">
        <v>12690.9</v>
      </c>
      <c r="H285" s="195">
        <v>12583</v>
      </c>
      <c r="I285" s="157">
        <f t="shared" si="8"/>
        <v>99.149784491249633</v>
      </c>
      <c r="J285" s="183">
        <f t="shared" si="9"/>
        <v>107.89999999999964</v>
      </c>
    </row>
    <row r="286" spans="1:10" s="141" customFormat="1" ht="11.25" x14ac:dyDescent="0.2">
      <c r="A286" s="190" t="s">
        <v>490</v>
      </c>
      <c r="B286" s="191">
        <v>901</v>
      </c>
      <c r="C286" s="192">
        <v>1</v>
      </c>
      <c r="D286" s="192">
        <v>13</v>
      </c>
      <c r="E286" s="193">
        <v>9600040930</v>
      </c>
      <c r="F286" s="194">
        <v>200</v>
      </c>
      <c r="G286" s="195">
        <v>5356.9</v>
      </c>
      <c r="H286" s="195">
        <v>4119</v>
      </c>
      <c r="I286" s="157">
        <f t="shared" si="8"/>
        <v>76.891485747353883</v>
      </c>
      <c r="J286" s="183">
        <f t="shared" si="9"/>
        <v>1237.8999999999996</v>
      </c>
    </row>
    <row r="287" spans="1:10" s="141" customFormat="1" ht="11.25" x14ac:dyDescent="0.2">
      <c r="A287" s="190" t="s">
        <v>494</v>
      </c>
      <c r="B287" s="191">
        <v>901</v>
      </c>
      <c r="C287" s="192">
        <v>1</v>
      </c>
      <c r="D287" s="192">
        <v>13</v>
      </c>
      <c r="E287" s="193">
        <v>9600040930</v>
      </c>
      <c r="F287" s="194">
        <v>800</v>
      </c>
      <c r="G287" s="195">
        <v>15</v>
      </c>
      <c r="H287" s="195">
        <v>0</v>
      </c>
      <c r="I287" s="157">
        <f t="shared" si="8"/>
        <v>0</v>
      </c>
      <c r="J287" s="183">
        <f t="shared" si="9"/>
        <v>15</v>
      </c>
    </row>
    <row r="288" spans="1:10" s="141" customFormat="1" ht="11.25" x14ac:dyDescent="0.2">
      <c r="A288" s="190" t="s">
        <v>572</v>
      </c>
      <c r="B288" s="191">
        <v>901</v>
      </c>
      <c r="C288" s="192">
        <v>4</v>
      </c>
      <c r="D288" s="192"/>
      <c r="E288" s="193"/>
      <c r="F288" s="194"/>
      <c r="G288" s="195">
        <v>2505.6</v>
      </c>
      <c r="H288" s="195">
        <v>2505.6</v>
      </c>
      <c r="I288" s="157">
        <f t="shared" si="8"/>
        <v>100</v>
      </c>
      <c r="J288" s="183">
        <f t="shared" si="9"/>
        <v>0</v>
      </c>
    </row>
    <row r="289" spans="1:10" s="141" customFormat="1" ht="11.25" x14ac:dyDescent="0.2">
      <c r="A289" s="190" t="s">
        <v>683</v>
      </c>
      <c r="B289" s="191">
        <v>901</v>
      </c>
      <c r="C289" s="192">
        <v>4</v>
      </c>
      <c r="D289" s="192">
        <v>10</v>
      </c>
      <c r="E289" s="193"/>
      <c r="F289" s="194"/>
      <c r="G289" s="195">
        <v>2505.6</v>
      </c>
      <c r="H289" s="195">
        <v>2505.6</v>
      </c>
      <c r="I289" s="157">
        <f t="shared" si="8"/>
        <v>100</v>
      </c>
      <c r="J289" s="183">
        <f t="shared" si="9"/>
        <v>0</v>
      </c>
    </row>
    <row r="290" spans="1:10" s="141" customFormat="1" ht="22.5" x14ac:dyDescent="0.2">
      <c r="A290" s="190" t="s">
        <v>584</v>
      </c>
      <c r="B290" s="191">
        <v>901</v>
      </c>
      <c r="C290" s="192">
        <v>4</v>
      </c>
      <c r="D290" s="192">
        <v>10</v>
      </c>
      <c r="E290" s="193">
        <v>1200000000</v>
      </c>
      <c r="F290" s="194"/>
      <c r="G290" s="195">
        <v>2505.6</v>
      </c>
      <c r="H290" s="195">
        <v>2505.6</v>
      </c>
      <c r="I290" s="157">
        <f t="shared" si="8"/>
        <v>100</v>
      </c>
      <c r="J290" s="183">
        <f t="shared" si="9"/>
        <v>0</v>
      </c>
    </row>
    <row r="291" spans="1:10" s="141" customFormat="1" ht="22.5" x14ac:dyDescent="0.2">
      <c r="A291" s="190" t="s">
        <v>684</v>
      </c>
      <c r="B291" s="191">
        <v>901</v>
      </c>
      <c r="C291" s="192">
        <v>4</v>
      </c>
      <c r="D291" s="192">
        <v>10</v>
      </c>
      <c r="E291" s="193">
        <v>1210000000</v>
      </c>
      <c r="F291" s="194"/>
      <c r="G291" s="195">
        <v>2505.6</v>
      </c>
      <c r="H291" s="195">
        <v>2505.6</v>
      </c>
      <c r="I291" s="157">
        <f t="shared" si="8"/>
        <v>100</v>
      </c>
      <c r="J291" s="183">
        <f t="shared" si="9"/>
        <v>0</v>
      </c>
    </row>
    <row r="292" spans="1:10" s="141" customFormat="1" ht="11.25" x14ac:dyDescent="0.2">
      <c r="A292" s="190" t="s">
        <v>685</v>
      </c>
      <c r="B292" s="191">
        <v>901</v>
      </c>
      <c r="C292" s="192">
        <v>4</v>
      </c>
      <c r="D292" s="192">
        <v>10</v>
      </c>
      <c r="E292" s="193">
        <v>1210100000</v>
      </c>
      <c r="F292" s="194"/>
      <c r="G292" s="195">
        <v>2505.6</v>
      </c>
      <c r="H292" s="195">
        <v>2505.6</v>
      </c>
      <c r="I292" s="157">
        <f t="shared" si="8"/>
        <v>100</v>
      </c>
      <c r="J292" s="183">
        <f t="shared" si="9"/>
        <v>0</v>
      </c>
    </row>
    <row r="293" spans="1:10" s="141" customFormat="1" ht="22.5" x14ac:dyDescent="0.2">
      <c r="A293" s="190" t="s">
        <v>692</v>
      </c>
      <c r="B293" s="191">
        <v>901</v>
      </c>
      <c r="C293" s="192">
        <v>4</v>
      </c>
      <c r="D293" s="192">
        <v>10</v>
      </c>
      <c r="E293" s="193">
        <v>1210100071</v>
      </c>
      <c r="F293" s="194"/>
      <c r="G293" s="195">
        <v>2505.6</v>
      </c>
      <c r="H293" s="195">
        <v>2505.6</v>
      </c>
      <c r="I293" s="157">
        <f t="shared" si="8"/>
        <v>100</v>
      </c>
      <c r="J293" s="183">
        <f t="shared" si="9"/>
        <v>0</v>
      </c>
    </row>
    <row r="294" spans="1:10" s="141" customFormat="1" ht="11.25" x14ac:dyDescent="0.2">
      <c r="A294" s="190" t="s">
        <v>490</v>
      </c>
      <c r="B294" s="191">
        <v>901</v>
      </c>
      <c r="C294" s="192">
        <v>4</v>
      </c>
      <c r="D294" s="192">
        <v>10</v>
      </c>
      <c r="E294" s="193">
        <v>1210100071</v>
      </c>
      <c r="F294" s="194">
        <v>200</v>
      </c>
      <c r="G294" s="195">
        <v>2505.6</v>
      </c>
      <c r="H294" s="195">
        <v>2505.6</v>
      </c>
      <c r="I294" s="157">
        <f t="shared" si="8"/>
        <v>100</v>
      </c>
      <c r="J294" s="183">
        <f t="shared" si="9"/>
        <v>0</v>
      </c>
    </row>
    <row r="295" spans="1:10" s="141" customFormat="1" ht="11.25" x14ac:dyDescent="0.2">
      <c r="A295" s="184" t="s">
        <v>373</v>
      </c>
      <c r="B295" s="185">
        <v>902</v>
      </c>
      <c r="C295" s="186"/>
      <c r="D295" s="186"/>
      <c r="E295" s="187"/>
      <c r="F295" s="188"/>
      <c r="G295" s="189">
        <v>5529215.2000000002</v>
      </c>
      <c r="H295" s="189">
        <v>5526912</v>
      </c>
      <c r="I295" s="151">
        <f t="shared" si="8"/>
        <v>99.958344902184308</v>
      </c>
      <c r="J295" s="183">
        <f t="shared" si="9"/>
        <v>2303.2000000001863</v>
      </c>
    </row>
    <row r="296" spans="1:10" s="141" customFormat="1" ht="11.25" x14ac:dyDescent="0.2">
      <c r="A296" s="190" t="s">
        <v>572</v>
      </c>
      <c r="B296" s="191">
        <v>902</v>
      </c>
      <c r="C296" s="192">
        <v>4</v>
      </c>
      <c r="D296" s="192"/>
      <c r="E296" s="193"/>
      <c r="F296" s="194"/>
      <c r="G296" s="195">
        <v>5459636.2999999998</v>
      </c>
      <c r="H296" s="195">
        <v>5457825.5</v>
      </c>
      <c r="I296" s="157">
        <f t="shared" si="8"/>
        <v>99.966832955521241</v>
      </c>
      <c r="J296" s="183">
        <f t="shared" si="9"/>
        <v>1810.7999999998137</v>
      </c>
    </row>
    <row r="297" spans="1:10" s="141" customFormat="1" ht="11.25" x14ac:dyDescent="0.2">
      <c r="A297" s="190" t="s">
        <v>573</v>
      </c>
      <c r="B297" s="191">
        <v>902</v>
      </c>
      <c r="C297" s="192">
        <v>4</v>
      </c>
      <c r="D297" s="192">
        <v>1</v>
      </c>
      <c r="E297" s="193"/>
      <c r="F297" s="194"/>
      <c r="G297" s="195">
        <v>26415.4</v>
      </c>
      <c r="H297" s="195">
        <v>25511</v>
      </c>
      <c r="I297" s="157">
        <f t="shared" si="8"/>
        <v>96.576239617798691</v>
      </c>
      <c r="J297" s="183">
        <f t="shared" si="9"/>
        <v>904.40000000000146</v>
      </c>
    </row>
    <row r="298" spans="1:10" s="141" customFormat="1" ht="11.25" x14ac:dyDescent="0.2">
      <c r="A298" s="190" t="s">
        <v>487</v>
      </c>
      <c r="B298" s="191">
        <v>902</v>
      </c>
      <c r="C298" s="192">
        <v>4</v>
      </c>
      <c r="D298" s="192">
        <v>1</v>
      </c>
      <c r="E298" s="193">
        <v>8900000000</v>
      </c>
      <c r="F298" s="194"/>
      <c r="G298" s="195">
        <v>26415.4</v>
      </c>
      <c r="H298" s="195">
        <v>25511</v>
      </c>
      <c r="I298" s="157">
        <f t="shared" si="8"/>
        <v>96.576239617798691</v>
      </c>
      <c r="J298" s="183">
        <f t="shared" si="9"/>
        <v>904.40000000000146</v>
      </c>
    </row>
    <row r="299" spans="1:10" s="141" customFormat="1" ht="11.25" x14ac:dyDescent="0.2">
      <c r="A299" s="190" t="s">
        <v>487</v>
      </c>
      <c r="B299" s="191">
        <v>902</v>
      </c>
      <c r="C299" s="192">
        <v>4</v>
      </c>
      <c r="D299" s="192">
        <v>1</v>
      </c>
      <c r="E299" s="193">
        <v>8900000110</v>
      </c>
      <c r="F299" s="194"/>
      <c r="G299" s="195">
        <v>19718</v>
      </c>
      <c r="H299" s="195">
        <v>19718</v>
      </c>
      <c r="I299" s="157">
        <f t="shared" si="8"/>
        <v>100</v>
      </c>
      <c r="J299" s="183">
        <f t="shared" si="9"/>
        <v>0</v>
      </c>
    </row>
    <row r="300" spans="1:10" s="141" customFormat="1" ht="33.75" x14ac:dyDescent="0.2">
      <c r="A300" s="190" t="s">
        <v>486</v>
      </c>
      <c r="B300" s="191">
        <v>902</v>
      </c>
      <c r="C300" s="192">
        <v>4</v>
      </c>
      <c r="D300" s="192">
        <v>1</v>
      </c>
      <c r="E300" s="193">
        <v>8900000110</v>
      </c>
      <c r="F300" s="194">
        <v>100</v>
      </c>
      <c r="G300" s="195">
        <v>19718</v>
      </c>
      <c r="H300" s="195">
        <v>19718</v>
      </c>
      <c r="I300" s="157">
        <f t="shared" si="8"/>
        <v>100</v>
      </c>
      <c r="J300" s="183">
        <f t="shared" si="9"/>
        <v>0</v>
      </c>
    </row>
    <row r="301" spans="1:10" s="141" customFormat="1" ht="11.25" x14ac:dyDescent="0.2">
      <c r="A301" s="190" t="s">
        <v>487</v>
      </c>
      <c r="B301" s="191">
        <v>902</v>
      </c>
      <c r="C301" s="192">
        <v>4</v>
      </c>
      <c r="D301" s="192">
        <v>1</v>
      </c>
      <c r="E301" s="193">
        <v>8900000190</v>
      </c>
      <c r="F301" s="194"/>
      <c r="G301" s="195">
        <v>5397.4</v>
      </c>
      <c r="H301" s="195">
        <v>4503.2</v>
      </c>
      <c r="I301" s="157">
        <f t="shared" si="8"/>
        <v>83.432763923370516</v>
      </c>
      <c r="J301" s="183">
        <f t="shared" si="9"/>
        <v>894.19999999999982</v>
      </c>
    </row>
    <row r="302" spans="1:10" s="141" customFormat="1" ht="33.75" x14ac:dyDescent="0.2">
      <c r="A302" s="190" t="s">
        <v>486</v>
      </c>
      <c r="B302" s="191">
        <v>902</v>
      </c>
      <c r="C302" s="192">
        <v>4</v>
      </c>
      <c r="D302" s="192">
        <v>1</v>
      </c>
      <c r="E302" s="193">
        <v>8900000190</v>
      </c>
      <c r="F302" s="194">
        <v>100</v>
      </c>
      <c r="G302" s="195">
        <v>124</v>
      </c>
      <c r="H302" s="195">
        <v>116.8</v>
      </c>
      <c r="I302" s="157">
        <f t="shared" si="8"/>
        <v>94.193548387096769</v>
      </c>
      <c r="J302" s="183">
        <f t="shared" si="9"/>
        <v>7.2000000000000028</v>
      </c>
    </row>
    <row r="303" spans="1:10" s="141" customFormat="1" ht="11.25" x14ac:dyDescent="0.2">
      <c r="A303" s="190" t="s">
        <v>490</v>
      </c>
      <c r="B303" s="191">
        <v>902</v>
      </c>
      <c r="C303" s="192">
        <v>4</v>
      </c>
      <c r="D303" s="192">
        <v>1</v>
      </c>
      <c r="E303" s="193">
        <v>8900000190</v>
      </c>
      <c r="F303" s="194">
        <v>200</v>
      </c>
      <c r="G303" s="195">
        <v>5150.8999999999996</v>
      </c>
      <c r="H303" s="195">
        <v>4328.6000000000004</v>
      </c>
      <c r="I303" s="157">
        <f t="shared" si="8"/>
        <v>84.035799569007381</v>
      </c>
      <c r="J303" s="183">
        <f t="shared" si="9"/>
        <v>822.29999999999927</v>
      </c>
    </row>
    <row r="304" spans="1:10" s="141" customFormat="1" ht="11.25" x14ac:dyDescent="0.2">
      <c r="A304" s="190" t="s">
        <v>494</v>
      </c>
      <c r="B304" s="191">
        <v>902</v>
      </c>
      <c r="C304" s="192">
        <v>4</v>
      </c>
      <c r="D304" s="192">
        <v>1</v>
      </c>
      <c r="E304" s="193">
        <v>8900000190</v>
      </c>
      <c r="F304" s="194">
        <v>800</v>
      </c>
      <c r="G304" s="195">
        <v>122.5</v>
      </c>
      <c r="H304" s="195">
        <v>57.8</v>
      </c>
      <c r="I304" s="157">
        <f t="shared" si="8"/>
        <v>47.183673469387756</v>
      </c>
      <c r="J304" s="183">
        <f t="shared" si="9"/>
        <v>64.7</v>
      </c>
    </row>
    <row r="305" spans="1:10" s="141" customFormat="1" ht="22.5" x14ac:dyDescent="0.2">
      <c r="A305" s="190" t="s">
        <v>1451</v>
      </c>
      <c r="B305" s="191">
        <v>902</v>
      </c>
      <c r="C305" s="192">
        <v>4</v>
      </c>
      <c r="D305" s="192">
        <v>1</v>
      </c>
      <c r="E305" s="193">
        <v>8900000870</v>
      </c>
      <c r="F305" s="194"/>
      <c r="G305" s="195">
        <v>73</v>
      </c>
      <c r="H305" s="195">
        <v>62.8</v>
      </c>
      <c r="I305" s="157">
        <f t="shared" si="8"/>
        <v>86.027397260273958</v>
      </c>
      <c r="J305" s="183">
        <f t="shared" si="9"/>
        <v>10.200000000000003</v>
      </c>
    </row>
    <row r="306" spans="1:10" s="141" customFormat="1" ht="33.75" x14ac:dyDescent="0.2">
      <c r="A306" s="190" t="s">
        <v>486</v>
      </c>
      <c r="B306" s="191">
        <v>902</v>
      </c>
      <c r="C306" s="192">
        <v>4</v>
      </c>
      <c r="D306" s="192">
        <v>1</v>
      </c>
      <c r="E306" s="193">
        <v>8900000870</v>
      </c>
      <c r="F306" s="194">
        <v>100</v>
      </c>
      <c r="G306" s="195">
        <v>73</v>
      </c>
      <c r="H306" s="195">
        <v>62.8</v>
      </c>
      <c r="I306" s="157">
        <f t="shared" si="8"/>
        <v>86.027397260273958</v>
      </c>
      <c r="J306" s="183">
        <f t="shared" si="9"/>
        <v>10.200000000000003</v>
      </c>
    </row>
    <row r="307" spans="1:10" s="141" customFormat="1" ht="22.5" x14ac:dyDescent="0.2">
      <c r="A307" s="190" t="s">
        <v>1152</v>
      </c>
      <c r="B307" s="191">
        <v>902</v>
      </c>
      <c r="C307" s="192">
        <v>4</v>
      </c>
      <c r="D307" s="192">
        <v>1</v>
      </c>
      <c r="E307" s="193">
        <v>8900055490</v>
      </c>
      <c r="F307" s="194"/>
      <c r="G307" s="195">
        <v>1227</v>
      </c>
      <c r="H307" s="195">
        <v>1227</v>
      </c>
      <c r="I307" s="157">
        <f t="shared" si="8"/>
        <v>100</v>
      </c>
      <c r="J307" s="183">
        <f t="shared" si="9"/>
        <v>0</v>
      </c>
    </row>
    <row r="308" spans="1:10" s="141" customFormat="1" ht="33.75" x14ac:dyDescent="0.2">
      <c r="A308" s="190" t="s">
        <v>486</v>
      </c>
      <c r="B308" s="191">
        <v>902</v>
      </c>
      <c r="C308" s="192">
        <v>4</v>
      </c>
      <c r="D308" s="192">
        <v>1</v>
      </c>
      <c r="E308" s="193">
        <v>8900055490</v>
      </c>
      <c r="F308" s="194">
        <v>100</v>
      </c>
      <c r="G308" s="195">
        <v>1227</v>
      </c>
      <c r="H308" s="195">
        <v>1227</v>
      </c>
      <c r="I308" s="157">
        <f t="shared" si="8"/>
        <v>100</v>
      </c>
      <c r="J308" s="183">
        <f t="shared" si="9"/>
        <v>0</v>
      </c>
    </row>
    <row r="309" spans="1:10" s="141" customFormat="1" ht="11.25" x14ac:dyDescent="0.2">
      <c r="A309" s="190" t="s">
        <v>588</v>
      </c>
      <c r="B309" s="191">
        <v>902</v>
      </c>
      <c r="C309" s="192">
        <v>4</v>
      </c>
      <c r="D309" s="192">
        <v>2</v>
      </c>
      <c r="E309" s="193"/>
      <c r="F309" s="194"/>
      <c r="G309" s="195">
        <v>5417672.2000000002</v>
      </c>
      <c r="H309" s="195">
        <v>5417643.9000000004</v>
      </c>
      <c r="I309" s="157">
        <f t="shared" si="8"/>
        <v>99.999477635431688</v>
      </c>
      <c r="J309" s="183">
        <f t="shared" si="9"/>
        <v>28.299999999813735</v>
      </c>
    </row>
    <row r="310" spans="1:10" s="141" customFormat="1" ht="22.5" x14ac:dyDescent="0.2">
      <c r="A310" s="190" t="s">
        <v>1490</v>
      </c>
      <c r="B310" s="191">
        <v>902</v>
      </c>
      <c r="C310" s="192">
        <v>4</v>
      </c>
      <c r="D310" s="192">
        <v>2</v>
      </c>
      <c r="E310" s="193">
        <v>1900000000</v>
      </c>
      <c r="F310" s="194"/>
      <c r="G310" s="195">
        <v>5417672.2000000002</v>
      </c>
      <c r="H310" s="195">
        <v>5417643.9000000004</v>
      </c>
      <c r="I310" s="157">
        <f t="shared" si="8"/>
        <v>99.999477635431688</v>
      </c>
      <c r="J310" s="183">
        <f t="shared" si="9"/>
        <v>28.299999999813735</v>
      </c>
    </row>
    <row r="311" spans="1:10" s="141" customFormat="1" ht="22.5" x14ac:dyDescent="0.2">
      <c r="A311" s="190" t="s">
        <v>1491</v>
      </c>
      <c r="B311" s="191">
        <v>902</v>
      </c>
      <c r="C311" s="192">
        <v>4</v>
      </c>
      <c r="D311" s="192">
        <v>2</v>
      </c>
      <c r="E311" s="193">
        <v>1920000000</v>
      </c>
      <c r="F311" s="194"/>
      <c r="G311" s="195">
        <v>39302.199999999997</v>
      </c>
      <c r="H311" s="195">
        <v>39302.199999999997</v>
      </c>
      <c r="I311" s="157">
        <f t="shared" si="8"/>
        <v>100</v>
      </c>
      <c r="J311" s="183">
        <f t="shared" si="9"/>
        <v>0</v>
      </c>
    </row>
    <row r="312" spans="1:10" s="141" customFormat="1" ht="11.25" x14ac:dyDescent="0.2">
      <c r="A312" s="190" t="s">
        <v>1492</v>
      </c>
      <c r="B312" s="191">
        <v>902</v>
      </c>
      <c r="C312" s="192">
        <v>4</v>
      </c>
      <c r="D312" s="192">
        <v>2</v>
      </c>
      <c r="E312" s="193">
        <v>1920200000</v>
      </c>
      <c r="F312" s="194"/>
      <c r="G312" s="195">
        <v>39302.199999999997</v>
      </c>
      <c r="H312" s="195">
        <v>39302.199999999997</v>
      </c>
      <c r="I312" s="157">
        <f t="shared" si="8"/>
        <v>100</v>
      </c>
      <c r="J312" s="183">
        <f t="shared" si="9"/>
        <v>0</v>
      </c>
    </row>
    <row r="313" spans="1:10" s="141" customFormat="1" ht="11.25" x14ac:dyDescent="0.2">
      <c r="A313" s="190" t="s">
        <v>1493</v>
      </c>
      <c r="B313" s="191">
        <v>902</v>
      </c>
      <c r="C313" s="192">
        <v>4</v>
      </c>
      <c r="D313" s="192">
        <v>2</v>
      </c>
      <c r="E313" s="193">
        <v>1920216010</v>
      </c>
      <c r="F313" s="194"/>
      <c r="G313" s="195">
        <v>13295.9</v>
      </c>
      <c r="H313" s="195">
        <v>13295.9</v>
      </c>
      <c r="I313" s="157">
        <f t="shared" si="8"/>
        <v>100</v>
      </c>
      <c r="J313" s="183">
        <f t="shared" si="9"/>
        <v>0</v>
      </c>
    </row>
    <row r="314" spans="1:10" s="141" customFormat="1" ht="11.25" x14ac:dyDescent="0.2">
      <c r="A314" s="190" t="s">
        <v>490</v>
      </c>
      <c r="B314" s="191">
        <v>902</v>
      </c>
      <c r="C314" s="192">
        <v>4</v>
      </c>
      <c r="D314" s="192">
        <v>2</v>
      </c>
      <c r="E314" s="193">
        <v>1920216010</v>
      </c>
      <c r="F314" s="194">
        <v>200</v>
      </c>
      <c r="G314" s="195">
        <v>13295.9</v>
      </c>
      <c r="H314" s="195">
        <v>13295.9</v>
      </c>
      <c r="I314" s="157">
        <f t="shared" si="8"/>
        <v>100</v>
      </c>
      <c r="J314" s="183">
        <f t="shared" si="9"/>
        <v>0</v>
      </c>
    </row>
    <row r="315" spans="1:10" s="141" customFormat="1" ht="11.25" x14ac:dyDescent="0.2">
      <c r="A315" s="190" t="s">
        <v>1494</v>
      </c>
      <c r="B315" s="191">
        <v>902</v>
      </c>
      <c r="C315" s="192">
        <v>4</v>
      </c>
      <c r="D315" s="192">
        <v>2</v>
      </c>
      <c r="E315" s="193">
        <v>1920266010</v>
      </c>
      <c r="F315" s="194"/>
      <c r="G315" s="195">
        <v>26006.3</v>
      </c>
      <c r="H315" s="195">
        <v>26006.3</v>
      </c>
      <c r="I315" s="157">
        <f t="shared" si="8"/>
        <v>100</v>
      </c>
      <c r="J315" s="183">
        <f t="shared" si="9"/>
        <v>0</v>
      </c>
    </row>
    <row r="316" spans="1:10" s="141" customFormat="1" ht="11.25" x14ac:dyDescent="0.2">
      <c r="A316" s="190" t="s">
        <v>494</v>
      </c>
      <c r="B316" s="191">
        <v>902</v>
      </c>
      <c r="C316" s="192">
        <v>4</v>
      </c>
      <c r="D316" s="192">
        <v>2</v>
      </c>
      <c r="E316" s="193">
        <v>1920266010</v>
      </c>
      <c r="F316" s="194">
        <v>800</v>
      </c>
      <c r="G316" s="195">
        <v>26006.3</v>
      </c>
      <c r="H316" s="195">
        <v>26006.3</v>
      </c>
      <c r="I316" s="157">
        <f t="shared" si="8"/>
        <v>100</v>
      </c>
      <c r="J316" s="183">
        <f t="shared" si="9"/>
        <v>0</v>
      </c>
    </row>
    <row r="317" spans="1:10" s="141" customFormat="1" ht="22.5" x14ac:dyDescent="0.2">
      <c r="A317" s="190" t="s">
        <v>524</v>
      </c>
      <c r="B317" s="191">
        <v>902</v>
      </c>
      <c r="C317" s="192">
        <v>4</v>
      </c>
      <c r="D317" s="192">
        <v>2</v>
      </c>
      <c r="E317" s="193">
        <v>1930000000</v>
      </c>
      <c r="F317" s="194"/>
      <c r="G317" s="195">
        <v>5378370</v>
      </c>
      <c r="H317" s="195">
        <v>5378341.7000000002</v>
      </c>
      <c r="I317" s="157">
        <f t="shared" si="8"/>
        <v>99.999473818275803</v>
      </c>
      <c r="J317" s="183">
        <f t="shared" si="9"/>
        <v>28.299999999813735</v>
      </c>
    </row>
    <row r="318" spans="1:10" s="141" customFormat="1" ht="22.5" x14ac:dyDescent="0.2">
      <c r="A318" s="190" t="s">
        <v>589</v>
      </c>
      <c r="B318" s="191">
        <v>902</v>
      </c>
      <c r="C318" s="192">
        <v>4</v>
      </c>
      <c r="D318" s="192">
        <v>2</v>
      </c>
      <c r="E318" s="193">
        <v>1930067030</v>
      </c>
      <c r="F318" s="194"/>
      <c r="G318" s="195">
        <v>11959.3</v>
      </c>
      <c r="H318" s="195">
        <v>11959.3</v>
      </c>
      <c r="I318" s="157">
        <f t="shared" si="8"/>
        <v>100</v>
      </c>
      <c r="J318" s="183">
        <f t="shared" si="9"/>
        <v>0</v>
      </c>
    </row>
    <row r="319" spans="1:10" s="141" customFormat="1" ht="11.25" x14ac:dyDescent="0.2">
      <c r="A319" s="190" t="s">
        <v>494</v>
      </c>
      <c r="B319" s="191">
        <v>902</v>
      </c>
      <c r="C319" s="192">
        <v>4</v>
      </c>
      <c r="D319" s="192">
        <v>2</v>
      </c>
      <c r="E319" s="193">
        <v>1930067030</v>
      </c>
      <c r="F319" s="194">
        <v>800</v>
      </c>
      <c r="G319" s="195">
        <v>11959.3</v>
      </c>
      <c r="H319" s="195">
        <v>11959.3</v>
      </c>
      <c r="I319" s="157">
        <f t="shared" si="8"/>
        <v>100</v>
      </c>
      <c r="J319" s="183">
        <f t="shared" si="9"/>
        <v>0</v>
      </c>
    </row>
    <row r="320" spans="1:10" s="141" customFormat="1" ht="11.25" x14ac:dyDescent="0.2">
      <c r="A320" s="190" t="s">
        <v>1169</v>
      </c>
      <c r="B320" s="191">
        <v>902</v>
      </c>
      <c r="C320" s="192">
        <v>4</v>
      </c>
      <c r="D320" s="192">
        <v>2</v>
      </c>
      <c r="E320" s="193">
        <v>1930067031</v>
      </c>
      <c r="F320" s="194"/>
      <c r="G320" s="195">
        <v>38040.699999999997</v>
      </c>
      <c r="H320" s="195">
        <v>38040.699999999997</v>
      </c>
      <c r="I320" s="157">
        <f t="shared" si="8"/>
        <v>100</v>
      </c>
      <c r="J320" s="183">
        <f t="shared" si="9"/>
        <v>0</v>
      </c>
    </row>
    <row r="321" spans="1:10" s="141" customFormat="1" ht="11.25" x14ac:dyDescent="0.2">
      <c r="A321" s="190" t="s">
        <v>494</v>
      </c>
      <c r="B321" s="191">
        <v>902</v>
      </c>
      <c r="C321" s="192">
        <v>4</v>
      </c>
      <c r="D321" s="192">
        <v>2</v>
      </c>
      <c r="E321" s="193">
        <v>1930067031</v>
      </c>
      <c r="F321" s="194">
        <v>800</v>
      </c>
      <c r="G321" s="195">
        <v>38040.699999999997</v>
      </c>
      <c r="H321" s="195">
        <v>38040.699999999997</v>
      </c>
      <c r="I321" s="157">
        <f t="shared" si="8"/>
        <v>100</v>
      </c>
      <c r="J321" s="183">
        <f t="shared" si="9"/>
        <v>0</v>
      </c>
    </row>
    <row r="322" spans="1:10" s="141" customFormat="1" ht="22.5" x14ac:dyDescent="0.2">
      <c r="A322" s="190" t="s">
        <v>1170</v>
      </c>
      <c r="B322" s="191">
        <v>902</v>
      </c>
      <c r="C322" s="192">
        <v>4</v>
      </c>
      <c r="D322" s="192">
        <v>2</v>
      </c>
      <c r="E322" s="193" t="s">
        <v>1171</v>
      </c>
      <c r="F322" s="194"/>
      <c r="G322" s="195">
        <v>785.1</v>
      </c>
      <c r="H322" s="195">
        <v>785.1</v>
      </c>
      <c r="I322" s="157">
        <f t="shared" si="8"/>
        <v>100</v>
      </c>
      <c r="J322" s="183">
        <f t="shared" si="9"/>
        <v>0</v>
      </c>
    </row>
    <row r="323" spans="1:10" s="141" customFormat="1" ht="11.25" x14ac:dyDescent="0.2">
      <c r="A323" s="190" t="s">
        <v>494</v>
      </c>
      <c r="B323" s="191">
        <v>902</v>
      </c>
      <c r="C323" s="192">
        <v>4</v>
      </c>
      <c r="D323" s="192">
        <v>2</v>
      </c>
      <c r="E323" s="193" t="s">
        <v>1171</v>
      </c>
      <c r="F323" s="194">
        <v>800</v>
      </c>
      <c r="G323" s="195">
        <v>785.1</v>
      </c>
      <c r="H323" s="195">
        <v>785.1</v>
      </c>
      <c r="I323" s="157">
        <f t="shared" si="8"/>
        <v>100</v>
      </c>
      <c r="J323" s="183">
        <f t="shared" si="9"/>
        <v>0</v>
      </c>
    </row>
    <row r="324" spans="1:10" s="141" customFormat="1" ht="11.25" x14ac:dyDescent="0.2">
      <c r="A324" s="190" t="s">
        <v>590</v>
      </c>
      <c r="B324" s="191">
        <v>902</v>
      </c>
      <c r="C324" s="192">
        <v>4</v>
      </c>
      <c r="D324" s="192">
        <v>2</v>
      </c>
      <c r="E324" s="193">
        <v>1930100000</v>
      </c>
      <c r="F324" s="194"/>
      <c r="G324" s="195">
        <v>5327584.9000000004</v>
      </c>
      <c r="H324" s="195">
        <v>5327556.5999999996</v>
      </c>
      <c r="I324" s="157">
        <f t="shared" si="8"/>
        <v>99.999468802458679</v>
      </c>
      <c r="J324" s="183">
        <f t="shared" si="9"/>
        <v>28.300000000745058</v>
      </c>
    </row>
    <row r="325" spans="1:10" s="141" customFormat="1" ht="22.5" x14ac:dyDescent="0.2">
      <c r="A325" s="190" t="s">
        <v>591</v>
      </c>
      <c r="B325" s="191">
        <v>902</v>
      </c>
      <c r="C325" s="192">
        <v>4</v>
      </c>
      <c r="D325" s="192">
        <v>2</v>
      </c>
      <c r="E325" s="193">
        <v>1930167010</v>
      </c>
      <c r="F325" s="194"/>
      <c r="G325" s="195">
        <v>92327</v>
      </c>
      <c r="H325" s="195">
        <v>92327</v>
      </c>
      <c r="I325" s="157">
        <f t="shared" si="8"/>
        <v>100</v>
      </c>
      <c r="J325" s="183">
        <f t="shared" si="9"/>
        <v>0</v>
      </c>
    </row>
    <row r="326" spans="1:10" s="141" customFormat="1" ht="11.25" x14ac:dyDescent="0.2">
      <c r="A326" s="190" t="s">
        <v>494</v>
      </c>
      <c r="B326" s="191">
        <v>902</v>
      </c>
      <c r="C326" s="192">
        <v>4</v>
      </c>
      <c r="D326" s="192">
        <v>2</v>
      </c>
      <c r="E326" s="193">
        <v>1930167010</v>
      </c>
      <c r="F326" s="194">
        <v>800</v>
      </c>
      <c r="G326" s="195">
        <v>92327</v>
      </c>
      <c r="H326" s="195">
        <v>92327</v>
      </c>
      <c r="I326" s="157">
        <f t="shared" si="8"/>
        <v>100</v>
      </c>
      <c r="J326" s="183">
        <f t="shared" si="9"/>
        <v>0</v>
      </c>
    </row>
    <row r="327" spans="1:10" s="141" customFormat="1" ht="56.25" x14ac:dyDescent="0.2">
      <c r="A327" s="190" t="s">
        <v>592</v>
      </c>
      <c r="B327" s="191">
        <v>902</v>
      </c>
      <c r="C327" s="192">
        <v>4</v>
      </c>
      <c r="D327" s="192">
        <v>2</v>
      </c>
      <c r="E327" s="193">
        <v>1930167020</v>
      </c>
      <c r="F327" s="194"/>
      <c r="G327" s="195">
        <v>311700</v>
      </c>
      <c r="H327" s="195">
        <v>311699.8</v>
      </c>
      <c r="I327" s="157">
        <f t="shared" si="8"/>
        <v>99.999935835739478</v>
      </c>
      <c r="J327" s="183">
        <f t="shared" si="9"/>
        <v>0.20000000001164153</v>
      </c>
    </row>
    <row r="328" spans="1:10" s="141" customFormat="1" ht="11.25" x14ac:dyDescent="0.2">
      <c r="A328" s="190" t="s">
        <v>494</v>
      </c>
      <c r="B328" s="191">
        <v>902</v>
      </c>
      <c r="C328" s="192">
        <v>4</v>
      </c>
      <c r="D328" s="192">
        <v>2</v>
      </c>
      <c r="E328" s="193">
        <v>1930167020</v>
      </c>
      <c r="F328" s="194">
        <v>800</v>
      </c>
      <c r="G328" s="195">
        <v>311700</v>
      </c>
      <c r="H328" s="195">
        <v>311699.8</v>
      </c>
      <c r="I328" s="157">
        <f t="shared" si="8"/>
        <v>99.999935835739478</v>
      </c>
      <c r="J328" s="183">
        <f t="shared" si="9"/>
        <v>0.20000000001164153</v>
      </c>
    </row>
    <row r="329" spans="1:10" s="141" customFormat="1" ht="45" x14ac:dyDescent="0.2">
      <c r="A329" s="190" t="s">
        <v>593</v>
      </c>
      <c r="B329" s="191">
        <v>902</v>
      </c>
      <c r="C329" s="192">
        <v>4</v>
      </c>
      <c r="D329" s="192">
        <v>2</v>
      </c>
      <c r="E329" s="193">
        <v>1930167040</v>
      </c>
      <c r="F329" s="194"/>
      <c r="G329" s="195">
        <v>362326</v>
      </c>
      <c r="H329" s="195">
        <v>362299.1</v>
      </c>
      <c r="I329" s="157">
        <f t="shared" si="8"/>
        <v>99.992575746703238</v>
      </c>
      <c r="J329" s="183">
        <f t="shared" si="9"/>
        <v>26.900000000023283</v>
      </c>
    </row>
    <row r="330" spans="1:10" s="141" customFormat="1" ht="11.25" x14ac:dyDescent="0.2">
      <c r="A330" s="190" t="s">
        <v>494</v>
      </c>
      <c r="B330" s="191">
        <v>902</v>
      </c>
      <c r="C330" s="192">
        <v>4</v>
      </c>
      <c r="D330" s="192">
        <v>2</v>
      </c>
      <c r="E330" s="193">
        <v>1930167040</v>
      </c>
      <c r="F330" s="194">
        <v>800</v>
      </c>
      <c r="G330" s="195">
        <v>362326</v>
      </c>
      <c r="H330" s="195">
        <v>362299.1</v>
      </c>
      <c r="I330" s="157">
        <f t="shared" si="8"/>
        <v>99.992575746703238</v>
      </c>
      <c r="J330" s="183">
        <f t="shared" si="9"/>
        <v>26.900000000023283</v>
      </c>
    </row>
    <row r="331" spans="1:10" s="141" customFormat="1" ht="11.25" x14ac:dyDescent="0.2">
      <c r="A331" s="190" t="s">
        <v>594</v>
      </c>
      <c r="B331" s="191">
        <v>902</v>
      </c>
      <c r="C331" s="192">
        <v>4</v>
      </c>
      <c r="D331" s="192">
        <v>2</v>
      </c>
      <c r="E331" s="193">
        <v>1930167050</v>
      </c>
      <c r="F331" s="194"/>
      <c r="G331" s="195">
        <v>32259</v>
      </c>
      <c r="H331" s="195">
        <v>32259</v>
      </c>
      <c r="I331" s="157">
        <f t="shared" si="8"/>
        <v>100</v>
      </c>
      <c r="J331" s="183">
        <f t="shared" si="9"/>
        <v>0</v>
      </c>
    </row>
    <row r="332" spans="1:10" s="141" customFormat="1" ht="11.25" x14ac:dyDescent="0.2">
      <c r="A332" s="190" t="s">
        <v>494</v>
      </c>
      <c r="B332" s="191">
        <v>902</v>
      </c>
      <c r="C332" s="192">
        <v>4</v>
      </c>
      <c r="D332" s="192">
        <v>2</v>
      </c>
      <c r="E332" s="193">
        <v>1930167050</v>
      </c>
      <c r="F332" s="194">
        <v>800</v>
      </c>
      <c r="G332" s="195">
        <v>32259</v>
      </c>
      <c r="H332" s="195">
        <v>32259</v>
      </c>
      <c r="I332" s="157">
        <f t="shared" si="8"/>
        <v>100</v>
      </c>
      <c r="J332" s="183">
        <f t="shared" si="9"/>
        <v>0</v>
      </c>
    </row>
    <row r="333" spans="1:10" s="141" customFormat="1" ht="33.75" x14ac:dyDescent="0.2">
      <c r="A333" s="190" t="s">
        <v>595</v>
      </c>
      <c r="B333" s="191">
        <v>902</v>
      </c>
      <c r="C333" s="192">
        <v>4</v>
      </c>
      <c r="D333" s="192">
        <v>2</v>
      </c>
      <c r="E333" s="193">
        <v>1930167060</v>
      </c>
      <c r="F333" s="194"/>
      <c r="G333" s="195">
        <v>1304</v>
      </c>
      <c r="H333" s="195">
        <v>1304</v>
      </c>
      <c r="I333" s="157">
        <f t="shared" si="8"/>
        <v>100</v>
      </c>
      <c r="J333" s="183">
        <f t="shared" si="9"/>
        <v>0</v>
      </c>
    </row>
    <row r="334" spans="1:10" s="141" customFormat="1" ht="11.25" x14ac:dyDescent="0.2">
      <c r="A334" s="190" t="s">
        <v>494</v>
      </c>
      <c r="B334" s="191">
        <v>902</v>
      </c>
      <c r="C334" s="192">
        <v>4</v>
      </c>
      <c r="D334" s="192">
        <v>2</v>
      </c>
      <c r="E334" s="193">
        <v>1930167060</v>
      </c>
      <c r="F334" s="194">
        <v>800</v>
      </c>
      <c r="G334" s="195">
        <v>1304</v>
      </c>
      <c r="H334" s="195">
        <v>1304</v>
      </c>
      <c r="I334" s="157">
        <f t="shared" si="8"/>
        <v>100</v>
      </c>
      <c r="J334" s="183">
        <f t="shared" si="9"/>
        <v>0</v>
      </c>
    </row>
    <row r="335" spans="1:10" s="141" customFormat="1" ht="33.75" x14ac:dyDescent="0.2">
      <c r="A335" s="190" t="s">
        <v>597</v>
      </c>
      <c r="B335" s="191">
        <v>902</v>
      </c>
      <c r="C335" s="192">
        <v>4</v>
      </c>
      <c r="D335" s="192">
        <v>2</v>
      </c>
      <c r="E335" s="193" t="s">
        <v>1172</v>
      </c>
      <c r="F335" s="194"/>
      <c r="G335" s="195">
        <v>527668.9</v>
      </c>
      <c r="H335" s="195">
        <v>527667.69999999995</v>
      </c>
      <c r="I335" s="157">
        <f t="shared" ref="I335:I398" si="10">+H335/G335*100</f>
        <v>99.999772584664342</v>
      </c>
      <c r="J335" s="183">
        <f t="shared" ref="J335:J398" si="11">G335-H335</f>
        <v>1.2000000000698492</v>
      </c>
    </row>
    <row r="336" spans="1:10" s="141" customFormat="1" ht="11.25" x14ac:dyDescent="0.2">
      <c r="A336" s="190" t="s">
        <v>494</v>
      </c>
      <c r="B336" s="191">
        <v>902</v>
      </c>
      <c r="C336" s="192">
        <v>4</v>
      </c>
      <c r="D336" s="192">
        <v>2</v>
      </c>
      <c r="E336" s="193" t="s">
        <v>1172</v>
      </c>
      <c r="F336" s="194">
        <v>800</v>
      </c>
      <c r="G336" s="195">
        <v>527668.9</v>
      </c>
      <c r="H336" s="195">
        <v>527667.69999999995</v>
      </c>
      <c r="I336" s="157">
        <f t="shared" si="10"/>
        <v>99.999772584664342</v>
      </c>
      <c r="J336" s="183">
        <f t="shared" si="11"/>
        <v>1.2000000000698492</v>
      </c>
    </row>
    <row r="337" spans="1:10" s="141" customFormat="1" ht="11.25" x14ac:dyDescent="0.2">
      <c r="A337" s="190" t="s">
        <v>1173</v>
      </c>
      <c r="B337" s="191">
        <v>902</v>
      </c>
      <c r="C337" s="192">
        <v>4</v>
      </c>
      <c r="D337" s="192">
        <v>2</v>
      </c>
      <c r="E337" s="193" t="s">
        <v>596</v>
      </c>
      <c r="F337" s="194"/>
      <c r="G337" s="195">
        <v>4000000</v>
      </c>
      <c r="H337" s="195">
        <v>4000000</v>
      </c>
      <c r="I337" s="157">
        <f t="shared" si="10"/>
        <v>100</v>
      </c>
      <c r="J337" s="183">
        <f t="shared" si="11"/>
        <v>0</v>
      </c>
    </row>
    <row r="338" spans="1:10" s="141" customFormat="1" ht="11.25" x14ac:dyDescent="0.2">
      <c r="A338" s="190" t="s">
        <v>494</v>
      </c>
      <c r="B338" s="191">
        <v>902</v>
      </c>
      <c r="C338" s="192">
        <v>4</v>
      </c>
      <c r="D338" s="192">
        <v>2</v>
      </c>
      <c r="E338" s="193" t="s">
        <v>596</v>
      </c>
      <c r="F338" s="194">
        <v>800</v>
      </c>
      <c r="G338" s="195">
        <v>4000000</v>
      </c>
      <c r="H338" s="195">
        <v>4000000</v>
      </c>
      <c r="I338" s="157">
        <f t="shared" si="10"/>
        <v>100</v>
      </c>
      <c r="J338" s="183">
        <f t="shared" si="11"/>
        <v>0</v>
      </c>
    </row>
    <row r="339" spans="1:10" s="141" customFormat="1" ht="11.25" x14ac:dyDescent="0.2">
      <c r="A339" s="190" t="s">
        <v>683</v>
      </c>
      <c r="B339" s="191">
        <v>902</v>
      </c>
      <c r="C339" s="192">
        <v>4</v>
      </c>
      <c r="D339" s="192">
        <v>10</v>
      </c>
      <c r="E339" s="193"/>
      <c r="F339" s="194"/>
      <c r="G339" s="195">
        <v>1571.6</v>
      </c>
      <c r="H339" s="195">
        <v>1087.3</v>
      </c>
      <c r="I339" s="157">
        <f t="shared" si="10"/>
        <v>69.184270806821075</v>
      </c>
      <c r="J339" s="183">
        <f t="shared" si="11"/>
        <v>484.29999999999995</v>
      </c>
    </row>
    <row r="340" spans="1:10" s="141" customFormat="1" ht="22.5" x14ac:dyDescent="0.2">
      <c r="A340" s="190" t="s">
        <v>584</v>
      </c>
      <c r="B340" s="191">
        <v>902</v>
      </c>
      <c r="C340" s="192">
        <v>4</v>
      </c>
      <c r="D340" s="192">
        <v>10</v>
      </c>
      <c r="E340" s="193">
        <v>1200000000</v>
      </c>
      <c r="F340" s="194"/>
      <c r="G340" s="195">
        <v>1571.6</v>
      </c>
      <c r="H340" s="195">
        <v>1087.3</v>
      </c>
      <c r="I340" s="157">
        <f t="shared" si="10"/>
        <v>69.184270806821075</v>
      </c>
      <c r="J340" s="183">
        <f t="shared" si="11"/>
        <v>484.29999999999995</v>
      </c>
    </row>
    <row r="341" spans="1:10" s="141" customFormat="1" ht="22.5" x14ac:dyDescent="0.2">
      <c r="A341" s="190" t="s">
        <v>684</v>
      </c>
      <c r="B341" s="191">
        <v>902</v>
      </c>
      <c r="C341" s="192">
        <v>4</v>
      </c>
      <c r="D341" s="192">
        <v>10</v>
      </c>
      <c r="E341" s="193">
        <v>1210000000</v>
      </c>
      <c r="F341" s="194"/>
      <c r="G341" s="195">
        <v>1571.6</v>
      </c>
      <c r="H341" s="195">
        <v>1087.3</v>
      </c>
      <c r="I341" s="157">
        <f t="shared" si="10"/>
        <v>69.184270806821075</v>
      </c>
      <c r="J341" s="183">
        <f t="shared" si="11"/>
        <v>484.29999999999995</v>
      </c>
    </row>
    <row r="342" spans="1:10" s="141" customFormat="1" ht="11.25" x14ac:dyDescent="0.2">
      <c r="A342" s="190" t="s">
        <v>685</v>
      </c>
      <c r="B342" s="191">
        <v>902</v>
      </c>
      <c r="C342" s="192">
        <v>4</v>
      </c>
      <c r="D342" s="192">
        <v>10</v>
      </c>
      <c r="E342" s="193">
        <v>1210100000</v>
      </c>
      <c r="F342" s="194"/>
      <c r="G342" s="195">
        <v>1571.6</v>
      </c>
      <c r="H342" s="195">
        <v>1087.3</v>
      </c>
      <c r="I342" s="157">
        <f t="shared" si="10"/>
        <v>69.184270806821075</v>
      </c>
      <c r="J342" s="183">
        <f t="shared" si="11"/>
        <v>484.29999999999995</v>
      </c>
    </row>
    <row r="343" spans="1:10" s="141" customFormat="1" ht="22.5" x14ac:dyDescent="0.2">
      <c r="A343" s="190" t="s">
        <v>691</v>
      </c>
      <c r="B343" s="191">
        <v>902</v>
      </c>
      <c r="C343" s="192">
        <v>4</v>
      </c>
      <c r="D343" s="192">
        <v>10</v>
      </c>
      <c r="E343" s="193">
        <v>1210100061</v>
      </c>
      <c r="F343" s="194"/>
      <c r="G343" s="195">
        <v>595</v>
      </c>
      <c r="H343" s="195">
        <v>595</v>
      </c>
      <c r="I343" s="157">
        <f t="shared" si="10"/>
        <v>100</v>
      </c>
      <c r="J343" s="183">
        <f t="shared" si="11"/>
        <v>0</v>
      </c>
    </row>
    <row r="344" spans="1:10" s="141" customFormat="1" ht="11.25" x14ac:dyDescent="0.2">
      <c r="A344" s="190" t="s">
        <v>490</v>
      </c>
      <c r="B344" s="191">
        <v>902</v>
      </c>
      <c r="C344" s="192">
        <v>4</v>
      </c>
      <c r="D344" s="192">
        <v>10</v>
      </c>
      <c r="E344" s="193">
        <v>1210100061</v>
      </c>
      <c r="F344" s="194">
        <v>200</v>
      </c>
      <c r="G344" s="195">
        <v>595</v>
      </c>
      <c r="H344" s="195">
        <v>595</v>
      </c>
      <c r="I344" s="157">
        <f t="shared" si="10"/>
        <v>100</v>
      </c>
      <c r="J344" s="183">
        <f t="shared" si="11"/>
        <v>0</v>
      </c>
    </row>
    <row r="345" spans="1:10" s="141" customFormat="1" ht="22.5" x14ac:dyDescent="0.2">
      <c r="A345" s="190" t="s">
        <v>692</v>
      </c>
      <c r="B345" s="191">
        <v>902</v>
      </c>
      <c r="C345" s="192">
        <v>4</v>
      </c>
      <c r="D345" s="192">
        <v>10</v>
      </c>
      <c r="E345" s="193">
        <v>1210100071</v>
      </c>
      <c r="F345" s="194"/>
      <c r="G345" s="195">
        <v>976.6</v>
      </c>
      <c r="H345" s="195">
        <v>492.3</v>
      </c>
      <c r="I345" s="157">
        <f t="shared" si="10"/>
        <v>50.409584271963958</v>
      </c>
      <c r="J345" s="183">
        <f t="shared" si="11"/>
        <v>484.3</v>
      </c>
    </row>
    <row r="346" spans="1:10" s="141" customFormat="1" ht="11.25" x14ac:dyDescent="0.2">
      <c r="A346" s="190" t="s">
        <v>490</v>
      </c>
      <c r="B346" s="191">
        <v>902</v>
      </c>
      <c r="C346" s="192">
        <v>4</v>
      </c>
      <c r="D346" s="192">
        <v>10</v>
      </c>
      <c r="E346" s="193">
        <v>1210100071</v>
      </c>
      <c r="F346" s="194">
        <v>200</v>
      </c>
      <c r="G346" s="195">
        <v>976.6</v>
      </c>
      <c r="H346" s="195">
        <v>492.3</v>
      </c>
      <c r="I346" s="157">
        <f t="shared" si="10"/>
        <v>50.409584271963958</v>
      </c>
      <c r="J346" s="183">
        <f t="shared" si="11"/>
        <v>484.3</v>
      </c>
    </row>
    <row r="347" spans="1:10" s="141" customFormat="1" ht="11.25" x14ac:dyDescent="0.2">
      <c r="A347" s="190" t="s">
        <v>703</v>
      </c>
      <c r="B347" s="191">
        <v>902</v>
      </c>
      <c r="C347" s="192">
        <v>4</v>
      </c>
      <c r="D347" s="192">
        <v>12</v>
      </c>
      <c r="E347" s="193"/>
      <c r="F347" s="194"/>
      <c r="G347" s="195">
        <v>13977.1</v>
      </c>
      <c r="H347" s="195">
        <v>13583.3</v>
      </c>
      <c r="I347" s="157">
        <f t="shared" si="10"/>
        <v>97.182534288228595</v>
      </c>
      <c r="J347" s="183">
        <f t="shared" si="11"/>
        <v>393.80000000000109</v>
      </c>
    </row>
    <row r="348" spans="1:10" s="141" customFormat="1" ht="22.5" x14ac:dyDescent="0.2">
      <c r="A348" s="190" t="s">
        <v>1490</v>
      </c>
      <c r="B348" s="191">
        <v>902</v>
      </c>
      <c r="C348" s="192">
        <v>4</v>
      </c>
      <c r="D348" s="192">
        <v>12</v>
      </c>
      <c r="E348" s="193">
        <v>1900000000</v>
      </c>
      <c r="F348" s="194"/>
      <c r="G348" s="195">
        <v>13977.1</v>
      </c>
      <c r="H348" s="195">
        <v>13583.3</v>
      </c>
      <c r="I348" s="157">
        <f t="shared" si="10"/>
        <v>97.182534288228595</v>
      </c>
      <c r="J348" s="183">
        <f t="shared" si="11"/>
        <v>393.80000000000109</v>
      </c>
    </row>
    <row r="349" spans="1:10" s="141" customFormat="1" ht="22.5" x14ac:dyDescent="0.2">
      <c r="A349" s="190" t="s">
        <v>524</v>
      </c>
      <c r="B349" s="191">
        <v>902</v>
      </c>
      <c r="C349" s="192">
        <v>4</v>
      </c>
      <c r="D349" s="192">
        <v>12</v>
      </c>
      <c r="E349" s="193">
        <v>1930000000</v>
      </c>
      <c r="F349" s="194"/>
      <c r="G349" s="195">
        <v>13977.1</v>
      </c>
      <c r="H349" s="195">
        <v>13583.3</v>
      </c>
      <c r="I349" s="157">
        <f t="shared" si="10"/>
        <v>97.182534288228595</v>
      </c>
      <c r="J349" s="183">
        <f t="shared" si="11"/>
        <v>393.80000000000109</v>
      </c>
    </row>
    <row r="350" spans="1:10" s="141" customFormat="1" ht="33.75" x14ac:dyDescent="0.2">
      <c r="A350" s="190" t="s">
        <v>1549</v>
      </c>
      <c r="B350" s="191">
        <v>902</v>
      </c>
      <c r="C350" s="192">
        <v>4</v>
      </c>
      <c r="D350" s="192">
        <v>12</v>
      </c>
      <c r="E350" s="193">
        <v>1930067090</v>
      </c>
      <c r="F350" s="194"/>
      <c r="G350" s="195">
        <v>2170.1</v>
      </c>
      <c r="H350" s="195">
        <v>2170.1</v>
      </c>
      <c r="I350" s="157">
        <f t="shared" si="10"/>
        <v>100</v>
      </c>
      <c r="J350" s="183">
        <f t="shared" si="11"/>
        <v>0</v>
      </c>
    </row>
    <row r="351" spans="1:10" s="141" customFormat="1" ht="11.25" x14ac:dyDescent="0.2">
      <c r="A351" s="190" t="s">
        <v>494</v>
      </c>
      <c r="B351" s="191">
        <v>902</v>
      </c>
      <c r="C351" s="192">
        <v>4</v>
      </c>
      <c r="D351" s="192">
        <v>12</v>
      </c>
      <c r="E351" s="193">
        <v>1930067090</v>
      </c>
      <c r="F351" s="194">
        <v>800</v>
      </c>
      <c r="G351" s="195">
        <v>2170.1</v>
      </c>
      <c r="H351" s="195">
        <v>2170.1</v>
      </c>
      <c r="I351" s="157">
        <f t="shared" si="10"/>
        <v>100</v>
      </c>
      <c r="J351" s="183">
        <f t="shared" si="11"/>
        <v>0</v>
      </c>
    </row>
    <row r="352" spans="1:10" s="141" customFormat="1" ht="11.25" x14ac:dyDescent="0.2">
      <c r="A352" s="190" t="s">
        <v>590</v>
      </c>
      <c r="B352" s="191">
        <v>902</v>
      </c>
      <c r="C352" s="192">
        <v>4</v>
      </c>
      <c r="D352" s="192">
        <v>12</v>
      </c>
      <c r="E352" s="193">
        <v>1930100000</v>
      </c>
      <c r="F352" s="194"/>
      <c r="G352" s="195">
        <v>6500</v>
      </c>
      <c r="H352" s="195">
        <v>6496.2</v>
      </c>
      <c r="I352" s="157">
        <f t="shared" si="10"/>
        <v>99.941538461538457</v>
      </c>
      <c r="J352" s="183">
        <f t="shared" si="11"/>
        <v>3.8000000000001819</v>
      </c>
    </row>
    <row r="353" spans="1:10" s="141" customFormat="1" ht="22.5" x14ac:dyDescent="0.2">
      <c r="A353" s="190" t="s">
        <v>708</v>
      </c>
      <c r="B353" s="191">
        <v>902</v>
      </c>
      <c r="C353" s="192">
        <v>4</v>
      </c>
      <c r="D353" s="192">
        <v>12</v>
      </c>
      <c r="E353" s="193">
        <v>1930167080</v>
      </c>
      <c r="F353" s="194"/>
      <c r="G353" s="195">
        <v>6500</v>
      </c>
      <c r="H353" s="195">
        <v>6496.2</v>
      </c>
      <c r="I353" s="157">
        <f t="shared" si="10"/>
        <v>99.941538461538457</v>
      </c>
      <c r="J353" s="183">
        <f t="shared" si="11"/>
        <v>3.8000000000001819</v>
      </c>
    </row>
    <row r="354" spans="1:10" s="141" customFormat="1" ht="22.5" x14ac:dyDescent="0.2">
      <c r="A354" s="190" t="s">
        <v>507</v>
      </c>
      <c r="B354" s="191">
        <v>902</v>
      </c>
      <c r="C354" s="192">
        <v>4</v>
      </c>
      <c r="D354" s="192">
        <v>12</v>
      </c>
      <c r="E354" s="193">
        <v>1930167080</v>
      </c>
      <c r="F354" s="194">
        <v>600</v>
      </c>
      <c r="G354" s="195">
        <v>6500</v>
      </c>
      <c r="H354" s="195">
        <v>6496.2</v>
      </c>
      <c r="I354" s="157">
        <f t="shared" si="10"/>
        <v>99.941538461538457</v>
      </c>
      <c r="J354" s="183">
        <f t="shared" si="11"/>
        <v>3.8000000000001819</v>
      </c>
    </row>
    <row r="355" spans="1:10" s="141" customFormat="1" ht="11.25" x14ac:dyDescent="0.2">
      <c r="A355" s="190" t="s">
        <v>709</v>
      </c>
      <c r="B355" s="191">
        <v>902</v>
      </c>
      <c r="C355" s="192">
        <v>4</v>
      </c>
      <c r="D355" s="192">
        <v>12</v>
      </c>
      <c r="E355" s="193">
        <v>1930400000</v>
      </c>
      <c r="F355" s="194"/>
      <c r="G355" s="195">
        <v>5307</v>
      </c>
      <c r="H355" s="195">
        <v>4917</v>
      </c>
      <c r="I355" s="157">
        <f t="shared" si="10"/>
        <v>92.651215375918596</v>
      </c>
      <c r="J355" s="183">
        <f t="shared" si="11"/>
        <v>390</v>
      </c>
    </row>
    <row r="356" spans="1:10" s="141" customFormat="1" ht="22.5" x14ac:dyDescent="0.2">
      <c r="A356" s="190" t="s">
        <v>710</v>
      </c>
      <c r="B356" s="191">
        <v>902</v>
      </c>
      <c r="C356" s="192">
        <v>4</v>
      </c>
      <c r="D356" s="192">
        <v>12</v>
      </c>
      <c r="E356" s="193">
        <v>1930440670</v>
      </c>
      <c r="F356" s="194"/>
      <c r="G356" s="195">
        <v>5307</v>
      </c>
      <c r="H356" s="195">
        <v>4917</v>
      </c>
      <c r="I356" s="157">
        <f t="shared" si="10"/>
        <v>92.651215375918596</v>
      </c>
      <c r="J356" s="183">
        <f t="shared" si="11"/>
        <v>390</v>
      </c>
    </row>
    <row r="357" spans="1:10" s="141" customFormat="1" ht="22.5" x14ac:dyDescent="0.2">
      <c r="A357" s="190" t="s">
        <v>507</v>
      </c>
      <c r="B357" s="191">
        <v>902</v>
      </c>
      <c r="C357" s="192">
        <v>4</v>
      </c>
      <c r="D357" s="192">
        <v>12</v>
      </c>
      <c r="E357" s="193">
        <v>1930440670</v>
      </c>
      <c r="F357" s="194">
        <v>600</v>
      </c>
      <c r="G357" s="195">
        <v>5307</v>
      </c>
      <c r="H357" s="195">
        <v>4917</v>
      </c>
      <c r="I357" s="157">
        <f t="shared" si="10"/>
        <v>92.651215375918596</v>
      </c>
      <c r="J357" s="183">
        <f t="shared" si="11"/>
        <v>390</v>
      </c>
    </row>
    <row r="358" spans="1:10" s="141" customFormat="1" ht="11.25" x14ac:dyDescent="0.2">
      <c r="A358" s="190" t="s">
        <v>953</v>
      </c>
      <c r="B358" s="191">
        <v>902</v>
      </c>
      <c r="C358" s="192">
        <v>10</v>
      </c>
      <c r="D358" s="192"/>
      <c r="E358" s="193"/>
      <c r="F358" s="194"/>
      <c r="G358" s="195">
        <v>8056</v>
      </c>
      <c r="H358" s="195">
        <v>7563.6</v>
      </c>
      <c r="I358" s="157">
        <f t="shared" si="10"/>
        <v>93.887785501489574</v>
      </c>
      <c r="J358" s="183">
        <f t="shared" si="11"/>
        <v>492.39999999999964</v>
      </c>
    </row>
    <row r="359" spans="1:10" s="141" customFormat="1" ht="11.25" x14ac:dyDescent="0.2">
      <c r="A359" s="190" t="s">
        <v>962</v>
      </c>
      <c r="B359" s="191">
        <v>902</v>
      </c>
      <c r="C359" s="192">
        <v>10</v>
      </c>
      <c r="D359" s="192">
        <v>3</v>
      </c>
      <c r="E359" s="193"/>
      <c r="F359" s="194"/>
      <c r="G359" s="195">
        <v>8056</v>
      </c>
      <c r="H359" s="195">
        <v>7563.6</v>
      </c>
      <c r="I359" s="157">
        <f t="shared" si="10"/>
        <v>93.887785501489574</v>
      </c>
      <c r="J359" s="183">
        <f t="shared" si="11"/>
        <v>492.39999999999964</v>
      </c>
    </row>
    <row r="360" spans="1:10" s="141" customFormat="1" ht="22.5" x14ac:dyDescent="0.2">
      <c r="A360" s="190" t="s">
        <v>773</v>
      </c>
      <c r="B360" s="191">
        <v>902</v>
      </c>
      <c r="C360" s="192">
        <v>10</v>
      </c>
      <c r="D360" s="192">
        <v>3</v>
      </c>
      <c r="E360" s="193">
        <v>100000000</v>
      </c>
      <c r="F360" s="194"/>
      <c r="G360" s="195">
        <v>8056</v>
      </c>
      <c r="H360" s="195">
        <v>7563.6</v>
      </c>
      <c r="I360" s="157">
        <f t="shared" si="10"/>
        <v>93.887785501489574</v>
      </c>
      <c r="J360" s="183">
        <f t="shared" si="11"/>
        <v>492.39999999999964</v>
      </c>
    </row>
    <row r="361" spans="1:10" s="141" customFormat="1" ht="11.25" x14ac:dyDescent="0.2">
      <c r="A361" s="190" t="s">
        <v>774</v>
      </c>
      <c r="B361" s="191">
        <v>902</v>
      </c>
      <c r="C361" s="192">
        <v>10</v>
      </c>
      <c r="D361" s="192">
        <v>3</v>
      </c>
      <c r="E361" s="193">
        <v>150000000</v>
      </c>
      <c r="F361" s="194"/>
      <c r="G361" s="195">
        <v>8056</v>
      </c>
      <c r="H361" s="195">
        <v>7563.6</v>
      </c>
      <c r="I361" s="157">
        <f t="shared" si="10"/>
        <v>93.887785501489574</v>
      </c>
      <c r="J361" s="183">
        <f t="shared" si="11"/>
        <v>492.39999999999964</v>
      </c>
    </row>
    <row r="362" spans="1:10" s="141" customFormat="1" ht="22.5" x14ac:dyDescent="0.2">
      <c r="A362" s="190" t="s">
        <v>775</v>
      </c>
      <c r="B362" s="191">
        <v>902</v>
      </c>
      <c r="C362" s="192">
        <v>10</v>
      </c>
      <c r="D362" s="192">
        <v>3</v>
      </c>
      <c r="E362" s="193">
        <v>150400000</v>
      </c>
      <c r="F362" s="194"/>
      <c r="G362" s="195">
        <v>1661.3</v>
      </c>
      <c r="H362" s="195">
        <v>1168.9000000000001</v>
      </c>
      <c r="I362" s="157">
        <f t="shared" si="10"/>
        <v>70.360561006440747</v>
      </c>
      <c r="J362" s="183">
        <f t="shared" si="11"/>
        <v>492.39999999999986</v>
      </c>
    </row>
    <row r="363" spans="1:10" s="141" customFormat="1" ht="22.5" x14ac:dyDescent="0.2">
      <c r="A363" s="190" t="s">
        <v>1334</v>
      </c>
      <c r="B363" s="191">
        <v>902</v>
      </c>
      <c r="C363" s="192">
        <v>10</v>
      </c>
      <c r="D363" s="192">
        <v>3</v>
      </c>
      <c r="E363" s="193">
        <v>150442289</v>
      </c>
      <c r="F363" s="194"/>
      <c r="G363" s="195">
        <v>1661.3</v>
      </c>
      <c r="H363" s="195">
        <v>1168.9000000000001</v>
      </c>
      <c r="I363" s="157">
        <f t="shared" si="10"/>
        <v>70.360561006440747</v>
      </c>
      <c r="J363" s="183">
        <f t="shared" si="11"/>
        <v>492.39999999999986</v>
      </c>
    </row>
    <row r="364" spans="1:10" s="141" customFormat="1" ht="11.25" x14ac:dyDescent="0.2">
      <c r="A364" s="190" t="s">
        <v>501</v>
      </c>
      <c r="B364" s="191">
        <v>902</v>
      </c>
      <c r="C364" s="192">
        <v>10</v>
      </c>
      <c r="D364" s="192">
        <v>3</v>
      </c>
      <c r="E364" s="193">
        <v>150442289</v>
      </c>
      <c r="F364" s="194">
        <v>300</v>
      </c>
      <c r="G364" s="195">
        <v>1661.3</v>
      </c>
      <c r="H364" s="195">
        <v>1168.9000000000001</v>
      </c>
      <c r="I364" s="157">
        <f t="shared" si="10"/>
        <v>70.360561006440747</v>
      </c>
      <c r="J364" s="183">
        <f t="shared" si="11"/>
        <v>492.39999999999986</v>
      </c>
    </row>
    <row r="365" spans="1:10" s="141" customFormat="1" ht="11.25" x14ac:dyDescent="0.2">
      <c r="A365" s="190" t="s">
        <v>976</v>
      </c>
      <c r="B365" s="191">
        <v>902</v>
      </c>
      <c r="C365" s="192">
        <v>10</v>
      </c>
      <c r="D365" s="192">
        <v>3</v>
      </c>
      <c r="E365" s="193" t="s">
        <v>977</v>
      </c>
      <c r="F365" s="194"/>
      <c r="G365" s="195">
        <v>6394.7</v>
      </c>
      <c r="H365" s="195">
        <v>6394.7</v>
      </c>
      <c r="I365" s="157">
        <f t="shared" si="10"/>
        <v>100</v>
      </c>
      <c r="J365" s="183">
        <f t="shared" si="11"/>
        <v>0</v>
      </c>
    </row>
    <row r="366" spans="1:10" s="141" customFormat="1" ht="11.25" x14ac:dyDescent="0.2">
      <c r="A366" s="190" t="s">
        <v>978</v>
      </c>
      <c r="B366" s="191">
        <v>902</v>
      </c>
      <c r="C366" s="192">
        <v>10</v>
      </c>
      <c r="D366" s="192">
        <v>3</v>
      </c>
      <c r="E366" s="193" t="s">
        <v>979</v>
      </c>
      <c r="F366" s="194"/>
      <c r="G366" s="195">
        <v>6394.7</v>
      </c>
      <c r="H366" s="195">
        <v>6394.7</v>
      </c>
      <c r="I366" s="157">
        <f t="shared" si="10"/>
        <v>100</v>
      </c>
      <c r="J366" s="183">
        <f t="shared" si="11"/>
        <v>0</v>
      </c>
    </row>
    <row r="367" spans="1:10" s="141" customFormat="1" ht="11.25" x14ac:dyDescent="0.2">
      <c r="A367" s="190" t="s">
        <v>501</v>
      </c>
      <c r="B367" s="191">
        <v>902</v>
      </c>
      <c r="C367" s="192">
        <v>10</v>
      </c>
      <c r="D367" s="192">
        <v>3</v>
      </c>
      <c r="E367" s="193" t="s">
        <v>979</v>
      </c>
      <c r="F367" s="194">
        <v>300</v>
      </c>
      <c r="G367" s="195">
        <v>6394.7</v>
      </c>
      <c r="H367" s="195">
        <v>6394.7</v>
      </c>
      <c r="I367" s="157">
        <f t="shared" si="10"/>
        <v>100</v>
      </c>
      <c r="J367" s="183">
        <f t="shared" si="11"/>
        <v>0</v>
      </c>
    </row>
    <row r="368" spans="1:10" s="141" customFormat="1" ht="22.5" x14ac:dyDescent="0.2">
      <c r="A368" s="190" t="s">
        <v>1053</v>
      </c>
      <c r="B368" s="191">
        <v>902</v>
      </c>
      <c r="C368" s="192">
        <v>14</v>
      </c>
      <c r="D368" s="192"/>
      <c r="E368" s="193"/>
      <c r="F368" s="194"/>
      <c r="G368" s="195">
        <v>61522.9</v>
      </c>
      <c r="H368" s="195">
        <v>61522.9</v>
      </c>
      <c r="I368" s="157">
        <f t="shared" si="10"/>
        <v>100</v>
      </c>
      <c r="J368" s="183">
        <f t="shared" si="11"/>
        <v>0</v>
      </c>
    </row>
    <row r="369" spans="1:10" s="141" customFormat="1" ht="11.25" x14ac:dyDescent="0.2">
      <c r="A369" s="190" t="s">
        <v>1060</v>
      </c>
      <c r="B369" s="191">
        <v>902</v>
      </c>
      <c r="C369" s="192">
        <v>14</v>
      </c>
      <c r="D369" s="192">
        <v>3</v>
      </c>
      <c r="E369" s="193"/>
      <c r="F369" s="194"/>
      <c r="G369" s="195">
        <v>61522.9</v>
      </c>
      <c r="H369" s="195">
        <v>61522.9</v>
      </c>
      <c r="I369" s="157">
        <f t="shared" si="10"/>
        <v>100</v>
      </c>
      <c r="J369" s="183">
        <f t="shared" si="11"/>
        <v>0</v>
      </c>
    </row>
    <row r="370" spans="1:10" s="141" customFormat="1" ht="22.5" x14ac:dyDescent="0.2">
      <c r="A370" s="190" t="s">
        <v>1490</v>
      </c>
      <c r="B370" s="191">
        <v>902</v>
      </c>
      <c r="C370" s="192">
        <v>14</v>
      </c>
      <c r="D370" s="192">
        <v>3</v>
      </c>
      <c r="E370" s="193">
        <v>1900000000</v>
      </c>
      <c r="F370" s="194"/>
      <c r="G370" s="195">
        <v>61522.9</v>
      </c>
      <c r="H370" s="195">
        <v>61522.9</v>
      </c>
      <c r="I370" s="157">
        <f t="shared" si="10"/>
        <v>100</v>
      </c>
      <c r="J370" s="183">
        <f t="shared" si="11"/>
        <v>0</v>
      </c>
    </row>
    <row r="371" spans="1:10" s="141" customFormat="1" ht="22.5" x14ac:dyDescent="0.2">
      <c r="A371" s="190" t="s">
        <v>524</v>
      </c>
      <c r="B371" s="191">
        <v>902</v>
      </c>
      <c r="C371" s="192">
        <v>14</v>
      </c>
      <c r="D371" s="192">
        <v>3</v>
      </c>
      <c r="E371" s="193">
        <v>1930000000</v>
      </c>
      <c r="F371" s="194"/>
      <c r="G371" s="195">
        <v>61522.9</v>
      </c>
      <c r="H371" s="195">
        <v>61522.9</v>
      </c>
      <c r="I371" s="157">
        <f t="shared" si="10"/>
        <v>100</v>
      </c>
      <c r="J371" s="183">
        <f t="shared" si="11"/>
        <v>0</v>
      </c>
    </row>
    <row r="372" spans="1:10" s="141" customFormat="1" ht="11.25" x14ac:dyDescent="0.2">
      <c r="A372" s="190" t="s">
        <v>709</v>
      </c>
      <c r="B372" s="191">
        <v>902</v>
      </c>
      <c r="C372" s="192">
        <v>14</v>
      </c>
      <c r="D372" s="192">
        <v>3</v>
      </c>
      <c r="E372" s="193">
        <v>1930400000</v>
      </c>
      <c r="F372" s="194"/>
      <c r="G372" s="195">
        <v>61522.9</v>
      </c>
      <c r="H372" s="195">
        <v>61522.9</v>
      </c>
      <c r="I372" s="157">
        <f t="shared" si="10"/>
        <v>100</v>
      </c>
      <c r="J372" s="183">
        <f t="shared" si="11"/>
        <v>0</v>
      </c>
    </row>
    <row r="373" spans="1:10" s="141" customFormat="1" ht="33.75" x14ac:dyDescent="0.2">
      <c r="A373" s="190" t="s">
        <v>1348</v>
      </c>
      <c r="B373" s="191">
        <v>902</v>
      </c>
      <c r="C373" s="192">
        <v>14</v>
      </c>
      <c r="D373" s="192">
        <v>3</v>
      </c>
      <c r="E373" s="193">
        <v>1930475060</v>
      </c>
      <c r="F373" s="194"/>
      <c r="G373" s="195">
        <v>61522.9</v>
      </c>
      <c r="H373" s="195">
        <v>61522.9</v>
      </c>
      <c r="I373" s="157">
        <f t="shared" si="10"/>
        <v>100</v>
      </c>
      <c r="J373" s="183">
        <f t="shared" si="11"/>
        <v>0</v>
      </c>
    </row>
    <row r="374" spans="1:10" s="141" customFormat="1" ht="11.25" x14ac:dyDescent="0.2">
      <c r="A374" s="190" t="s">
        <v>499</v>
      </c>
      <c r="B374" s="191">
        <v>902</v>
      </c>
      <c r="C374" s="192">
        <v>14</v>
      </c>
      <c r="D374" s="192">
        <v>3</v>
      </c>
      <c r="E374" s="193">
        <v>1930475060</v>
      </c>
      <c r="F374" s="194">
        <v>500</v>
      </c>
      <c r="G374" s="195">
        <v>61522.9</v>
      </c>
      <c r="H374" s="195">
        <v>61522.9</v>
      </c>
      <c r="I374" s="157">
        <f t="shared" si="10"/>
        <v>100</v>
      </c>
      <c r="J374" s="183">
        <f t="shared" si="11"/>
        <v>0</v>
      </c>
    </row>
    <row r="375" spans="1:10" s="141" customFormat="1" ht="11.25" x14ac:dyDescent="0.2">
      <c r="A375" s="184" t="s">
        <v>1068</v>
      </c>
      <c r="B375" s="185">
        <v>903</v>
      </c>
      <c r="C375" s="186"/>
      <c r="D375" s="186"/>
      <c r="E375" s="187"/>
      <c r="F375" s="188"/>
      <c r="G375" s="189">
        <v>731373.7</v>
      </c>
      <c r="H375" s="189">
        <v>729924.1</v>
      </c>
      <c r="I375" s="151">
        <f t="shared" si="10"/>
        <v>99.801797630951185</v>
      </c>
      <c r="J375" s="183">
        <f t="shared" si="11"/>
        <v>1449.5999999999767</v>
      </c>
    </row>
    <row r="376" spans="1:10" s="141" customFormat="1" ht="11.25" x14ac:dyDescent="0.2">
      <c r="A376" s="190" t="s">
        <v>484</v>
      </c>
      <c r="B376" s="191">
        <v>903</v>
      </c>
      <c r="C376" s="192">
        <v>1</v>
      </c>
      <c r="D376" s="192"/>
      <c r="E376" s="193"/>
      <c r="F376" s="194"/>
      <c r="G376" s="195">
        <v>45463.1</v>
      </c>
      <c r="H376" s="195">
        <v>45270.400000000001</v>
      </c>
      <c r="I376" s="157">
        <f t="shared" si="10"/>
        <v>99.576139770495203</v>
      </c>
      <c r="J376" s="183">
        <f t="shared" si="11"/>
        <v>192.69999999999709</v>
      </c>
    </row>
    <row r="377" spans="1:10" s="141" customFormat="1" ht="11.25" x14ac:dyDescent="0.2">
      <c r="A377" s="190" t="s">
        <v>512</v>
      </c>
      <c r="B377" s="191">
        <v>903</v>
      </c>
      <c r="C377" s="192">
        <v>1</v>
      </c>
      <c r="D377" s="192">
        <v>13</v>
      </c>
      <c r="E377" s="193"/>
      <c r="F377" s="194"/>
      <c r="G377" s="195">
        <v>45463.1</v>
      </c>
      <c r="H377" s="195">
        <v>45270.400000000001</v>
      </c>
      <c r="I377" s="157">
        <f t="shared" si="10"/>
        <v>99.576139770495203</v>
      </c>
      <c r="J377" s="183">
        <f t="shared" si="11"/>
        <v>192.69999999999709</v>
      </c>
    </row>
    <row r="378" spans="1:10" s="141" customFormat="1" ht="11.25" x14ac:dyDescent="0.2">
      <c r="A378" s="190" t="s">
        <v>487</v>
      </c>
      <c r="B378" s="191">
        <v>903</v>
      </c>
      <c r="C378" s="192">
        <v>1</v>
      </c>
      <c r="D378" s="192">
        <v>13</v>
      </c>
      <c r="E378" s="193">
        <v>8900000000</v>
      </c>
      <c r="F378" s="194"/>
      <c r="G378" s="195">
        <v>45463.1</v>
      </c>
      <c r="H378" s="195">
        <v>45270.400000000001</v>
      </c>
      <c r="I378" s="157">
        <f t="shared" si="10"/>
        <v>99.576139770495203</v>
      </c>
      <c r="J378" s="183">
        <f t="shared" si="11"/>
        <v>192.69999999999709</v>
      </c>
    </row>
    <row r="379" spans="1:10" s="141" customFormat="1" ht="11.25" x14ac:dyDescent="0.2">
      <c r="A379" s="190" t="s">
        <v>487</v>
      </c>
      <c r="B379" s="191">
        <v>903</v>
      </c>
      <c r="C379" s="192">
        <v>1</v>
      </c>
      <c r="D379" s="192">
        <v>13</v>
      </c>
      <c r="E379" s="193">
        <v>8900000110</v>
      </c>
      <c r="F379" s="194"/>
      <c r="G379" s="195">
        <v>40016.800000000003</v>
      </c>
      <c r="H379" s="195">
        <v>40016.800000000003</v>
      </c>
      <c r="I379" s="157">
        <f t="shared" si="10"/>
        <v>100</v>
      </c>
      <c r="J379" s="183">
        <f t="shared" si="11"/>
        <v>0</v>
      </c>
    </row>
    <row r="380" spans="1:10" s="141" customFormat="1" ht="33.75" x14ac:dyDescent="0.2">
      <c r="A380" s="190" t="s">
        <v>486</v>
      </c>
      <c r="B380" s="191">
        <v>903</v>
      </c>
      <c r="C380" s="192">
        <v>1</v>
      </c>
      <c r="D380" s="192">
        <v>13</v>
      </c>
      <c r="E380" s="193">
        <v>8900000110</v>
      </c>
      <c r="F380" s="194">
        <v>100</v>
      </c>
      <c r="G380" s="195">
        <v>40016.800000000003</v>
      </c>
      <c r="H380" s="195">
        <v>40016.800000000003</v>
      </c>
      <c r="I380" s="157">
        <f t="shared" si="10"/>
        <v>100</v>
      </c>
      <c r="J380" s="183">
        <f t="shared" si="11"/>
        <v>0</v>
      </c>
    </row>
    <row r="381" spans="1:10" s="141" customFormat="1" ht="11.25" x14ac:dyDescent="0.2">
      <c r="A381" s="190" t="s">
        <v>487</v>
      </c>
      <c r="B381" s="191">
        <v>903</v>
      </c>
      <c r="C381" s="192">
        <v>1</v>
      </c>
      <c r="D381" s="192">
        <v>13</v>
      </c>
      <c r="E381" s="193">
        <v>8900000190</v>
      </c>
      <c r="F381" s="194"/>
      <c r="G381" s="195">
        <v>3503.8</v>
      </c>
      <c r="H381" s="195">
        <v>3311.1</v>
      </c>
      <c r="I381" s="157">
        <f t="shared" si="10"/>
        <v>94.500256863976247</v>
      </c>
      <c r="J381" s="183">
        <f t="shared" si="11"/>
        <v>192.70000000000027</v>
      </c>
    </row>
    <row r="382" spans="1:10" s="141" customFormat="1" ht="33.75" x14ac:dyDescent="0.2">
      <c r="A382" s="190" t="s">
        <v>486</v>
      </c>
      <c r="B382" s="191">
        <v>903</v>
      </c>
      <c r="C382" s="192">
        <v>1</v>
      </c>
      <c r="D382" s="192">
        <v>13</v>
      </c>
      <c r="E382" s="193">
        <v>8900000190</v>
      </c>
      <c r="F382" s="194">
        <v>100</v>
      </c>
      <c r="G382" s="195">
        <v>1438.7</v>
      </c>
      <c r="H382" s="195">
        <v>1401.7</v>
      </c>
      <c r="I382" s="157">
        <f t="shared" si="10"/>
        <v>97.428233822200596</v>
      </c>
      <c r="J382" s="183">
        <f t="shared" si="11"/>
        <v>37</v>
      </c>
    </row>
    <row r="383" spans="1:10" s="141" customFormat="1" ht="11.25" x14ac:dyDescent="0.2">
      <c r="A383" s="190" t="s">
        <v>490</v>
      </c>
      <c r="B383" s="191">
        <v>903</v>
      </c>
      <c r="C383" s="192">
        <v>1</v>
      </c>
      <c r="D383" s="192">
        <v>13</v>
      </c>
      <c r="E383" s="193">
        <v>8900000190</v>
      </c>
      <c r="F383" s="194">
        <v>200</v>
      </c>
      <c r="G383" s="195">
        <v>2065.1</v>
      </c>
      <c r="H383" s="195">
        <v>1909.4</v>
      </c>
      <c r="I383" s="157">
        <f t="shared" si="10"/>
        <v>92.460413539295928</v>
      </c>
      <c r="J383" s="183">
        <f t="shared" si="11"/>
        <v>155.69999999999982</v>
      </c>
    </row>
    <row r="384" spans="1:10" s="141" customFormat="1" ht="22.5" x14ac:dyDescent="0.2">
      <c r="A384" s="190" t="s">
        <v>1451</v>
      </c>
      <c r="B384" s="191">
        <v>903</v>
      </c>
      <c r="C384" s="192">
        <v>1</v>
      </c>
      <c r="D384" s="192">
        <v>13</v>
      </c>
      <c r="E384" s="193">
        <v>8900000870</v>
      </c>
      <c r="F384" s="194"/>
      <c r="G384" s="195">
        <v>119.5</v>
      </c>
      <c r="H384" s="195">
        <v>119.5</v>
      </c>
      <c r="I384" s="157">
        <f t="shared" si="10"/>
        <v>100</v>
      </c>
      <c r="J384" s="183">
        <f t="shared" si="11"/>
        <v>0</v>
      </c>
    </row>
    <row r="385" spans="1:10" s="141" customFormat="1" ht="33.75" x14ac:dyDescent="0.2">
      <c r="A385" s="190" t="s">
        <v>486</v>
      </c>
      <c r="B385" s="191">
        <v>903</v>
      </c>
      <c r="C385" s="192">
        <v>1</v>
      </c>
      <c r="D385" s="192">
        <v>13</v>
      </c>
      <c r="E385" s="193">
        <v>8900000870</v>
      </c>
      <c r="F385" s="194">
        <v>100</v>
      </c>
      <c r="G385" s="195">
        <v>119.5</v>
      </c>
      <c r="H385" s="195">
        <v>119.5</v>
      </c>
      <c r="I385" s="157">
        <f t="shared" si="10"/>
        <v>100</v>
      </c>
      <c r="J385" s="183">
        <f t="shared" si="11"/>
        <v>0</v>
      </c>
    </row>
    <row r="386" spans="1:10" s="141" customFormat="1" ht="22.5" x14ac:dyDescent="0.2">
      <c r="A386" s="190" t="s">
        <v>1152</v>
      </c>
      <c r="B386" s="191">
        <v>903</v>
      </c>
      <c r="C386" s="192">
        <v>1</v>
      </c>
      <c r="D386" s="192">
        <v>13</v>
      </c>
      <c r="E386" s="193">
        <v>8900055490</v>
      </c>
      <c r="F386" s="194"/>
      <c r="G386" s="195">
        <v>1823</v>
      </c>
      <c r="H386" s="195">
        <v>1823</v>
      </c>
      <c r="I386" s="157">
        <f t="shared" si="10"/>
        <v>100</v>
      </c>
      <c r="J386" s="183">
        <f t="shared" si="11"/>
        <v>0</v>
      </c>
    </row>
    <row r="387" spans="1:10" s="141" customFormat="1" ht="33.75" x14ac:dyDescent="0.2">
      <c r="A387" s="190" t="s">
        <v>486</v>
      </c>
      <c r="B387" s="191">
        <v>903</v>
      </c>
      <c r="C387" s="192">
        <v>1</v>
      </c>
      <c r="D387" s="192">
        <v>13</v>
      </c>
      <c r="E387" s="193">
        <v>8900055490</v>
      </c>
      <c r="F387" s="194">
        <v>100</v>
      </c>
      <c r="G387" s="195">
        <v>1823</v>
      </c>
      <c r="H387" s="195">
        <v>1823</v>
      </c>
      <c r="I387" s="157">
        <f t="shared" si="10"/>
        <v>100</v>
      </c>
      <c r="J387" s="183">
        <f t="shared" si="11"/>
        <v>0</v>
      </c>
    </row>
    <row r="388" spans="1:10" s="141" customFormat="1" ht="11.25" x14ac:dyDescent="0.2">
      <c r="A388" s="190" t="s">
        <v>572</v>
      </c>
      <c r="B388" s="191">
        <v>903</v>
      </c>
      <c r="C388" s="192">
        <v>4</v>
      </c>
      <c r="D388" s="192"/>
      <c r="E388" s="193"/>
      <c r="F388" s="194"/>
      <c r="G388" s="195">
        <v>302514.59999999998</v>
      </c>
      <c r="H388" s="195">
        <v>301258.3</v>
      </c>
      <c r="I388" s="157">
        <f t="shared" si="10"/>
        <v>99.584714258419268</v>
      </c>
      <c r="J388" s="183">
        <f t="shared" si="11"/>
        <v>1256.2999999999884</v>
      </c>
    </row>
    <row r="389" spans="1:10" s="141" customFormat="1" ht="11.25" x14ac:dyDescent="0.2">
      <c r="A389" s="190" t="s">
        <v>683</v>
      </c>
      <c r="B389" s="191">
        <v>903</v>
      </c>
      <c r="C389" s="192">
        <v>4</v>
      </c>
      <c r="D389" s="192">
        <v>10</v>
      </c>
      <c r="E389" s="193"/>
      <c r="F389" s="194"/>
      <c r="G389" s="195">
        <v>101.6</v>
      </c>
      <c r="H389" s="195">
        <v>101.6</v>
      </c>
      <c r="I389" s="157">
        <f t="shared" si="10"/>
        <v>100</v>
      </c>
      <c r="J389" s="183">
        <f t="shared" si="11"/>
        <v>0</v>
      </c>
    </row>
    <row r="390" spans="1:10" s="141" customFormat="1" ht="22.5" x14ac:dyDescent="0.2">
      <c r="A390" s="190" t="s">
        <v>584</v>
      </c>
      <c r="B390" s="191">
        <v>903</v>
      </c>
      <c r="C390" s="192">
        <v>4</v>
      </c>
      <c r="D390" s="192">
        <v>10</v>
      </c>
      <c r="E390" s="193">
        <v>1200000000</v>
      </c>
      <c r="F390" s="194"/>
      <c r="G390" s="195">
        <v>101.6</v>
      </c>
      <c r="H390" s="195">
        <v>101.6</v>
      </c>
      <c r="I390" s="157">
        <f t="shared" si="10"/>
        <v>100</v>
      </c>
      <c r="J390" s="183">
        <f t="shared" si="11"/>
        <v>0</v>
      </c>
    </row>
    <row r="391" spans="1:10" s="141" customFormat="1" ht="22.5" x14ac:dyDescent="0.2">
      <c r="A391" s="190" t="s">
        <v>684</v>
      </c>
      <c r="B391" s="191">
        <v>903</v>
      </c>
      <c r="C391" s="192">
        <v>4</v>
      </c>
      <c r="D391" s="192">
        <v>10</v>
      </c>
      <c r="E391" s="193">
        <v>1210000000</v>
      </c>
      <c r="F391" s="194"/>
      <c r="G391" s="195">
        <v>101.6</v>
      </c>
      <c r="H391" s="195">
        <v>101.6</v>
      </c>
      <c r="I391" s="157">
        <f t="shared" si="10"/>
        <v>100</v>
      </c>
      <c r="J391" s="183">
        <f t="shared" si="11"/>
        <v>0</v>
      </c>
    </row>
    <row r="392" spans="1:10" s="141" customFormat="1" ht="11.25" x14ac:dyDescent="0.2">
      <c r="A392" s="190" t="s">
        <v>685</v>
      </c>
      <c r="B392" s="191">
        <v>903</v>
      </c>
      <c r="C392" s="192">
        <v>4</v>
      </c>
      <c r="D392" s="192">
        <v>10</v>
      </c>
      <c r="E392" s="193">
        <v>1210100000</v>
      </c>
      <c r="F392" s="194"/>
      <c r="G392" s="195">
        <v>101.6</v>
      </c>
      <c r="H392" s="195">
        <v>101.6</v>
      </c>
      <c r="I392" s="157">
        <f t="shared" si="10"/>
        <v>100</v>
      </c>
      <c r="J392" s="183">
        <f t="shared" si="11"/>
        <v>0</v>
      </c>
    </row>
    <row r="393" spans="1:10" s="141" customFormat="1" ht="22.5" x14ac:dyDescent="0.2">
      <c r="A393" s="190" t="s">
        <v>692</v>
      </c>
      <c r="B393" s="191">
        <v>903</v>
      </c>
      <c r="C393" s="192">
        <v>4</v>
      </c>
      <c r="D393" s="192">
        <v>10</v>
      </c>
      <c r="E393" s="193">
        <v>1210100071</v>
      </c>
      <c r="F393" s="194"/>
      <c r="G393" s="195">
        <v>101.6</v>
      </c>
      <c r="H393" s="195">
        <v>101.6</v>
      </c>
      <c r="I393" s="157">
        <f t="shared" si="10"/>
        <v>100</v>
      </c>
      <c r="J393" s="183">
        <f t="shared" si="11"/>
        <v>0</v>
      </c>
    </row>
    <row r="394" spans="1:10" s="141" customFormat="1" ht="11.25" x14ac:dyDescent="0.2">
      <c r="A394" s="190" t="s">
        <v>490</v>
      </c>
      <c r="B394" s="191">
        <v>903</v>
      </c>
      <c r="C394" s="192">
        <v>4</v>
      </c>
      <c r="D394" s="192">
        <v>10</v>
      </c>
      <c r="E394" s="193">
        <v>1210100071</v>
      </c>
      <c r="F394" s="194">
        <v>200</v>
      </c>
      <c r="G394" s="195">
        <v>101.6</v>
      </c>
      <c r="H394" s="195">
        <v>101.6</v>
      </c>
      <c r="I394" s="157">
        <f t="shared" si="10"/>
        <v>100</v>
      </c>
      <c r="J394" s="183">
        <f t="shared" si="11"/>
        <v>0</v>
      </c>
    </row>
    <row r="395" spans="1:10" s="141" customFormat="1" ht="11.25" x14ac:dyDescent="0.2">
      <c r="A395" s="190" t="s">
        <v>703</v>
      </c>
      <c r="B395" s="191">
        <v>903</v>
      </c>
      <c r="C395" s="192">
        <v>4</v>
      </c>
      <c r="D395" s="192">
        <v>12</v>
      </c>
      <c r="E395" s="193"/>
      <c r="F395" s="194"/>
      <c r="G395" s="195">
        <v>302413</v>
      </c>
      <c r="H395" s="195">
        <v>301156.7</v>
      </c>
      <c r="I395" s="157">
        <f t="shared" si="10"/>
        <v>99.584574737197158</v>
      </c>
      <c r="J395" s="183">
        <f t="shared" si="11"/>
        <v>1256.2999999999884</v>
      </c>
    </row>
    <row r="396" spans="1:10" s="141" customFormat="1" ht="22.5" x14ac:dyDescent="0.2">
      <c r="A396" s="190" t="s">
        <v>1550</v>
      </c>
      <c r="B396" s="191">
        <v>903</v>
      </c>
      <c r="C396" s="192">
        <v>4</v>
      </c>
      <c r="D396" s="192">
        <v>12</v>
      </c>
      <c r="E396" s="193">
        <v>3400000000</v>
      </c>
      <c r="F396" s="194"/>
      <c r="G396" s="195">
        <v>228648</v>
      </c>
      <c r="H396" s="195">
        <v>228648</v>
      </c>
      <c r="I396" s="157">
        <f t="shared" si="10"/>
        <v>100</v>
      </c>
      <c r="J396" s="183">
        <f t="shared" si="11"/>
        <v>0</v>
      </c>
    </row>
    <row r="397" spans="1:10" s="141" customFormat="1" ht="11.25" x14ac:dyDescent="0.2">
      <c r="A397" s="190" t="s">
        <v>1221</v>
      </c>
      <c r="B397" s="191">
        <v>903</v>
      </c>
      <c r="C397" s="192">
        <v>4</v>
      </c>
      <c r="D397" s="192">
        <v>12</v>
      </c>
      <c r="E397" s="193">
        <v>3400060090</v>
      </c>
      <c r="F397" s="194"/>
      <c r="G397" s="195">
        <v>6238</v>
      </c>
      <c r="H397" s="195">
        <v>6238</v>
      </c>
      <c r="I397" s="157">
        <f t="shared" si="10"/>
        <v>100</v>
      </c>
      <c r="J397" s="183">
        <f t="shared" si="11"/>
        <v>0</v>
      </c>
    </row>
    <row r="398" spans="1:10" s="141" customFormat="1" ht="22.5" x14ac:dyDescent="0.2">
      <c r="A398" s="190" t="s">
        <v>507</v>
      </c>
      <c r="B398" s="191">
        <v>903</v>
      </c>
      <c r="C398" s="192">
        <v>4</v>
      </c>
      <c r="D398" s="192">
        <v>12</v>
      </c>
      <c r="E398" s="193">
        <v>3400060090</v>
      </c>
      <c r="F398" s="194">
        <v>600</v>
      </c>
      <c r="G398" s="195">
        <v>6238</v>
      </c>
      <c r="H398" s="195">
        <v>6238</v>
      </c>
      <c r="I398" s="157">
        <f t="shared" si="10"/>
        <v>100</v>
      </c>
      <c r="J398" s="183">
        <f t="shared" si="11"/>
        <v>0</v>
      </c>
    </row>
    <row r="399" spans="1:10" s="141" customFormat="1" ht="22.5" x14ac:dyDescent="0.2">
      <c r="A399" s="190" t="s">
        <v>1551</v>
      </c>
      <c r="B399" s="191">
        <v>903</v>
      </c>
      <c r="C399" s="192">
        <v>4</v>
      </c>
      <c r="D399" s="192">
        <v>12</v>
      </c>
      <c r="E399" s="193" t="s">
        <v>1552</v>
      </c>
      <c r="F399" s="194"/>
      <c r="G399" s="195">
        <v>70000</v>
      </c>
      <c r="H399" s="195">
        <v>70000</v>
      </c>
      <c r="I399" s="157">
        <f t="shared" ref="I399:I462" si="12">+H399/G399*100</f>
        <v>100</v>
      </c>
      <c r="J399" s="183">
        <f t="shared" ref="J399:J462" si="13">G399-H399</f>
        <v>0</v>
      </c>
    </row>
    <row r="400" spans="1:10" s="141" customFormat="1" ht="22.5" x14ac:dyDescent="0.2">
      <c r="A400" s="190" t="s">
        <v>507</v>
      </c>
      <c r="B400" s="191">
        <v>903</v>
      </c>
      <c r="C400" s="192">
        <v>4</v>
      </c>
      <c r="D400" s="192">
        <v>12</v>
      </c>
      <c r="E400" s="193" t="s">
        <v>1552</v>
      </c>
      <c r="F400" s="194">
        <v>600</v>
      </c>
      <c r="G400" s="195">
        <v>70000</v>
      </c>
      <c r="H400" s="195">
        <v>70000</v>
      </c>
      <c r="I400" s="157">
        <f t="shared" si="12"/>
        <v>100</v>
      </c>
      <c r="J400" s="183">
        <f t="shared" si="13"/>
        <v>0</v>
      </c>
    </row>
    <row r="401" spans="1:10" s="141" customFormat="1" ht="11.25" x14ac:dyDescent="0.2">
      <c r="A401" s="190" t="s">
        <v>1222</v>
      </c>
      <c r="B401" s="191">
        <v>903</v>
      </c>
      <c r="C401" s="192">
        <v>4</v>
      </c>
      <c r="D401" s="192">
        <v>12</v>
      </c>
      <c r="E401" s="193">
        <v>3400065100</v>
      </c>
      <c r="F401" s="194"/>
      <c r="G401" s="195">
        <v>10410</v>
      </c>
      <c r="H401" s="195">
        <v>10410</v>
      </c>
      <c r="I401" s="157">
        <f t="shared" si="12"/>
        <v>100</v>
      </c>
      <c r="J401" s="183">
        <f t="shared" si="13"/>
        <v>0</v>
      </c>
    </row>
    <row r="402" spans="1:10" s="141" customFormat="1" ht="11.25" x14ac:dyDescent="0.2">
      <c r="A402" s="190" t="s">
        <v>494</v>
      </c>
      <c r="B402" s="191">
        <v>903</v>
      </c>
      <c r="C402" s="192">
        <v>4</v>
      </c>
      <c r="D402" s="192">
        <v>12</v>
      </c>
      <c r="E402" s="193">
        <v>3400065100</v>
      </c>
      <c r="F402" s="194">
        <v>800</v>
      </c>
      <c r="G402" s="195">
        <v>10410</v>
      </c>
      <c r="H402" s="195">
        <v>10410</v>
      </c>
      <c r="I402" s="157">
        <f t="shared" si="12"/>
        <v>100</v>
      </c>
      <c r="J402" s="183">
        <f t="shared" si="13"/>
        <v>0</v>
      </c>
    </row>
    <row r="403" spans="1:10" s="141" customFormat="1" ht="33.75" x14ac:dyDescent="0.2">
      <c r="A403" s="190" t="s">
        <v>1553</v>
      </c>
      <c r="B403" s="191">
        <v>903</v>
      </c>
      <c r="C403" s="192">
        <v>4</v>
      </c>
      <c r="D403" s="192">
        <v>12</v>
      </c>
      <c r="E403" s="193" t="s">
        <v>1554</v>
      </c>
      <c r="F403" s="194"/>
      <c r="G403" s="195">
        <v>142000</v>
      </c>
      <c r="H403" s="195">
        <v>142000</v>
      </c>
      <c r="I403" s="157">
        <f t="shared" si="12"/>
        <v>100</v>
      </c>
      <c r="J403" s="183">
        <f t="shared" si="13"/>
        <v>0</v>
      </c>
    </row>
    <row r="404" spans="1:10" s="141" customFormat="1" ht="11.25" x14ac:dyDescent="0.2">
      <c r="A404" s="190" t="s">
        <v>494</v>
      </c>
      <c r="B404" s="191">
        <v>903</v>
      </c>
      <c r="C404" s="192">
        <v>4</v>
      </c>
      <c r="D404" s="192">
        <v>12</v>
      </c>
      <c r="E404" s="193" t="s">
        <v>1554</v>
      </c>
      <c r="F404" s="194">
        <v>800</v>
      </c>
      <c r="G404" s="195">
        <v>142000</v>
      </c>
      <c r="H404" s="195">
        <v>142000</v>
      </c>
      <c r="I404" s="157">
        <f t="shared" si="12"/>
        <v>100</v>
      </c>
      <c r="J404" s="183">
        <f t="shared" si="13"/>
        <v>0</v>
      </c>
    </row>
    <row r="405" spans="1:10" s="141" customFormat="1" ht="22.5" x14ac:dyDescent="0.2">
      <c r="A405" s="190" t="s">
        <v>1223</v>
      </c>
      <c r="B405" s="191">
        <v>903</v>
      </c>
      <c r="C405" s="192">
        <v>4</v>
      </c>
      <c r="D405" s="192">
        <v>12</v>
      </c>
      <c r="E405" s="193">
        <v>3500000000</v>
      </c>
      <c r="F405" s="194"/>
      <c r="G405" s="195">
        <v>65536.2</v>
      </c>
      <c r="H405" s="195">
        <v>64962.8</v>
      </c>
      <c r="I405" s="157">
        <f t="shared" si="12"/>
        <v>99.125063705249929</v>
      </c>
      <c r="J405" s="183">
        <f t="shared" si="13"/>
        <v>573.39999999999418</v>
      </c>
    </row>
    <row r="406" spans="1:10" s="141" customFormat="1" ht="11.25" x14ac:dyDescent="0.2">
      <c r="A406" s="190" t="s">
        <v>1555</v>
      </c>
      <c r="B406" s="191">
        <v>903</v>
      </c>
      <c r="C406" s="192">
        <v>4</v>
      </c>
      <c r="D406" s="192">
        <v>12</v>
      </c>
      <c r="E406" s="193">
        <v>3510000000</v>
      </c>
      <c r="F406" s="194"/>
      <c r="G406" s="195">
        <v>20025.900000000001</v>
      </c>
      <c r="H406" s="195">
        <v>20025.900000000001</v>
      </c>
      <c r="I406" s="157">
        <f t="shared" si="12"/>
        <v>100</v>
      </c>
      <c r="J406" s="183">
        <f t="shared" si="13"/>
        <v>0</v>
      </c>
    </row>
    <row r="407" spans="1:10" s="141" customFormat="1" ht="22.5" x14ac:dyDescent="0.2">
      <c r="A407" s="190" t="s">
        <v>711</v>
      </c>
      <c r="B407" s="191">
        <v>903</v>
      </c>
      <c r="C407" s="192">
        <v>4</v>
      </c>
      <c r="D407" s="192">
        <v>12</v>
      </c>
      <c r="E407" s="193">
        <v>3510100000</v>
      </c>
      <c r="F407" s="194"/>
      <c r="G407" s="195">
        <v>20025.900000000001</v>
      </c>
      <c r="H407" s="195">
        <v>20025.900000000001</v>
      </c>
      <c r="I407" s="157">
        <f t="shared" si="12"/>
        <v>100</v>
      </c>
      <c r="J407" s="183">
        <f t="shared" si="13"/>
        <v>0</v>
      </c>
    </row>
    <row r="408" spans="1:10" s="141" customFormat="1" ht="45" x14ac:dyDescent="0.2">
      <c r="A408" s="190" t="s">
        <v>1556</v>
      </c>
      <c r="B408" s="191">
        <v>903</v>
      </c>
      <c r="C408" s="192">
        <v>4</v>
      </c>
      <c r="D408" s="192">
        <v>12</v>
      </c>
      <c r="E408" s="193">
        <v>3510165220</v>
      </c>
      <c r="F408" s="194"/>
      <c r="G408" s="195">
        <v>20025.900000000001</v>
      </c>
      <c r="H408" s="195">
        <v>20025.900000000001</v>
      </c>
      <c r="I408" s="157">
        <f t="shared" si="12"/>
        <v>100</v>
      </c>
      <c r="J408" s="183">
        <f t="shared" si="13"/>
        <v>0</v>
      </c>
    </row>
    <row r="409" spans="1:10" s="141" customFormat="1" ht="22.5" x14ac:dyDescent="0.2">
      <c r="A409" s="190" t="s">
        <v>507</v>
      </c>
      <c r="B409" s="191">
        <v>903</v>
      </c>
      <c r="C409" s="192">
        <v>4</v>
      </c>
      <c r="D409" s="192">
        <v>12</v>
      </c>
      <c r="E409" s="193">
        <v>3510165220</v>
      </c>
      <c r="F409" s="194">
        <v>600</v>
      </c>
      <c r="G409" s="195">
        <v>20025.900000000001</v>
      </c>
      <c r="H409" s="195">
        <v>20025.900000000001</v>
      </c>
      <c r="I409" s="157">
        <f t="shared" si="12"/>
        <v>100</v>
      </c>
      <c r="J409" s="183">
        <f t="shared" si="13"/>
        <v>0</v>
      </c>
    </row>
    <row r="410" spans="1:10" s="141" customFormat="1" ht="33.75" x14ac:dyDescent="0.2">
      <c r="A410" s="190" t="s">
        <v>1224</v>
      </c>
      <c r="B410" s="191">
        <v>903</v>
      </c>
      <c r="C410" s="192">
        <v>4</v>
      </c>
      <c r="D410" s="192">
        <v>12</v>
      </c>
      <c r="E410" s="193">
        <v>3520000000</v>
      </c>
      <c r="F410" s="194"/>
      <c r="G410" s="195">
        <v>42510.3</v>
      </c>
      <c r="H410" s="195">
        <v>41936.9</v>
      </c>
      <c r="I410" s="157">
        <f t="shared" si="12"/>
        <v>98.651150427072963</v>
      </c>
      <c r="J410" s="183">
        <f t="shared" si="13"/>
        <v>573.40000000000146</v>
      </c>
    </row>
    <row r="411" spans="1:10" s="141" customFormat="1" ht="22.5" x14ac:dyDescent="0.2">
      <c r="A411" s="190" t="s">
        <v>713</v>
      </c>
      <c r="B411" s="191">
        <v>903</v>
      </c>
      <c r="C411" s="192">
        <v>4</v>
      </c>
      <c r="D411" s="192">
        <v>12</v>
      </c>
      <c r="E411" s="193" t="s">
        <v>1225</v>
      </c>
      <c r="F411" s="194"/>
      <c r="G411" s="195">
        <v>4889</v>
      </c>
      <c r="H411" s="195">
        <v>4889</v>
      </c>
      <c r="I411" s="157">
        <f t="shared" si="12"/>
        <v>100</v>
      </c>
      <c r="J411" s="183">
        <f t="shared" si="13"/>
        <v>0</v>
      </c>
    </row>
    <row r="412" spans="1:10" s="141" customFormat="1" ht="22.5" x14ac:dyDescent="0.2">
      <c r="A412" s="190" t="s">
        <v>714</v>
      </c>
      <c r="B412" s="191">
        <v>903</v>
      </c>
      <c r="C412" s="192">
        <v>4</v>
      </c>
      <c r="D412" s="192">
        <v>12</v>
      </c>
      <c r="E412" s="193" t="s">
        <v>1226</v>
      </c>
      <c r="F412" s="194"/>
      <c r="G412" s="195">
        <v>4889</v>
      </c>
      <c r="H412" s="195">
        <v>4889</v>
      </c>
      <c r="I412" s="157">
        <f t="shared" si="12"/>
        <v>100</v>
      </c>
      <c r="J412" s="183">
        <f t="shared" si="13"/>
        <v>0</v>
      </c>
    </row>
    <row r="413" spans="1:10" s="141" customFormat="1" ht="22.5" x14ac:dyDescent="0.2">
      <c r="A413" s="190" t="s">
        <v>507</v>
      </c>
      <c r="B413" s="191">
        <v>903</v>
      </c>
      <c r="C413" s="192">
        <v>4</v>
      </c>
      <c r="D413" s="192">
        <v>12</v>
      </c>
      <c r="E413" s="193" t="s">
        <v>1226</v>
      </c>
      <c r="F413" s="194">
        <v>600</v>
      </c>
      <c r="G413" s="195">
        <v>4889</v>
      </c>
      <c r="H413" s="195">
        <v>4889</v>
      </c>
      <c r="I413" s="157">
        <f t="shared" si="12"/>
        <v>100</v>
      </c>
      <c r="J413" s="183">
        <f t="shared" si="13"/>
        <v>0</v>
      </c>
    </row>
    <row r="414" spans="1:10" s="141" customFormat="1" ht="22.5" x14ac:dyDescent="0.2">
      <c r="A414" s="190" t="s">
        <v>715</v>
      </c>
      <c r="B414" s="191">
        <v>903</v>
      </c>
      <c r="C414" s="192">
        <v>4</v>
      </c>
      <c r="D414" s="192">
        <v>12</v>
      </c>
      <c r="E414" s="193" t="s">
        <v>1227</v>
      </c>
      <c r="F414" s="194"/>
      <c r="G414" s="195">
        <v>14171.7</v>
      </c>
      <c r="H414" s="195">
        <v>13598.3</v>
      </c>
      <c r="I414" s="157">
        <f t="shared" si="12"/>
        <v>95.953908140872286</v>
      </c>
      <c r="J414" s="183">
        <f t="shared" si="13"/>
        <v>573.40000000000146</v>
      </c>
    </row>
    <row r="415" spans="1:10" s="141" customFormat="1" ht="22.5" x14ac:dyDescent="0.2">
      <c r="A415" s="190" t="s">
        <v>714</v>
      </c>
      <c r="B415" s="191">
        <v>903</v>
      </c>
      <c r="C415" s="192">
        <v>4</v>
      </c>
      <c r="D415" s="192">
        <v>12</v>
      </c>
      <c r="E415" s="193" t="s">
        <v>1228</v>
      </c>
      <c r="F415" s="194"/>
      <c r="G415" s="195">
        <v>14171.7</v>
      </c>
      <c r="H415" s="195">
        <v>13598.3</v>
      </c>
      <c r="I415" s="157">
        <f t="shared" si="12"/>
        <v>95.953908140872286</v>
      </c>
      <c r="J415" s="183">
        <f t="shared" si="13"/>
        <v>573.40000000000146</v>
      </c>
    </row>
    <row r="416" spans="1:10" s="141" customFormat="1" ht="22.5" x14ac:dyDescent="0.2">
      <c r="A416" s="190" t="s">
        <v>507</v>
      </c>
      <c r="B416" s="191">
        <v>903</v>
      </c>
      <c r="C416" s="192">
        <v>4</v>
      </c>
      <c r="D416" s="192">
        <v>12</v>
      </c>
      <c r="E416" s="193" t="s">
        <v>1228</v>
      </c>
      <c r="F416" s="194">
        <v>600</v>
      </c>
      <c r="G416" s="195">
        <v>9633.4</v>
      </c>
      <c r="H416" s="195">
        <v>9633.4</v>
      </c>
      <c r="I416" s="157">
        <f t="shared" si="12"/>
        <v>100</v>
      </c>
      <c r="J416" s="183">
        <f t="shared" si="13"/>
        <v>0</v>
      </c>
    </row>
    <row r="417" spans="1:10" s="141" customFormat="1" ht="11.25" x14ac:dyDescent="0.2">
      <c r="A417" s="190" t="s">
        <v>494</v>
      </c>
      <c r="B417" s="191">
        <v>903</v>
      </c>
      <c r="C417" s="192">
        <v>4</v>
      </c>
      <c r="D417" s="192">
        <v>12</v>
      </c>
      <c r="E417" s="193" t="s">
        <v>1228</v>
      </c>
      <c r="F417" s="194">
        <v>800</v>
      </c>
      <c r="G417" s="195">
        <v>4538.3</v>
      </c>
      <c r="H417" s="195">
        <v>3964.9</v>
      </c>
      <c r="I417" s="157">
        <f t="shared" si="12"/>
        <v>87.365313002666198</v>
      </c>
      <c r="J417" s="183">
        <f t="shared" si="13"/>
        <v>573.40000000000009</v>
      </c>
    </row>
    <row r="418" spans="1:10" s="141" customFormat="1" ht="11.25" x14ac:dyDescent="0.2">
      <c r="A418" s="190" t="s">
        <v>614</v>
      </c>
      <c r="B418" s="191">
        <v>903</v>
      </c>
      <c r="C418" s="192">
        <v>4</v>
      </c>
      <c r="D418" s="192">
        <v>12</v>
      </c>
      <c r="E418" s="193" t="s">
        <v>1229</v>
      </c>
      <c r="F418" s="194"/>
      <c r="G418" s="195">
        <v>23449.599999999999</v>
      </c>
      <c r="H418" s="195">
        <v>23449.599999999999</v>
      </c>
      <c r="I418" s="157">
        <f t="shared" si="12"/>
        <v>100</v>
      </c>
      <c r="J418" s="183">
        <f t="shared" si="13"/>
        <v>0</v>
      </c>
    </row>
    <row r="419" spans="1:10" s="141" customFormat="1" ht="22.5" x14ac:dyDescent="0.2">
      <c r="A419" s="190" t="s">
        <v>714</v>
      </c>
      <c r="B419" s="191">
        <v>903</v>
      </c>
      <c r="C419" s="192">
        <v>4</v>
      </c>
      <c r="D419" s="192">
        <v>12</v>
      </c>
      <c r="E419" s="193" t="s">
        <v>1230</v>
      </c>
      <c r="F419" s="194"/>
      <c r="G419" s="195">
        <v>23449.599999999999</v>
      </c>
      <c r="H419" s="195">
        <v>23449.599999999999</v>
      </c>
      <c r="I419" s="157">
        <f t="shared" si="12"/>
        <v>100</v>
      </c>
      <c r="J419" s="183">
        <f t="shared" si="13"/>
        <v>0</v>
      </c>
    </row>
    <row r="420" spans="1:10" s="141" customFormat="1" ht="22.5" x14ac:dyDescent="0.2">
      <c r="A420" s="190" t="s">
        <v>507</v>
      </c>
      <c r="B420" s="191">
        <v>903</v>
      </c>
      <c r="C420" s="192">
        <v>4</v>
      </c>
      <c r="D420" s="192">
        <v>12</v>
      </c>
      <c r="E420" s="193" t="s">
        <v>1230</v>
      </c>
      <c r="F420" s="194">
        <v>600</v>
      </c>
      <c r="G420" s="195">
        <v>23449.599999999999</v>
      </c>
      <c r="H420" s="195">
        <v>23449.599999999999</v>
      </c>
      <c r="I420" s="157">
        <f t="shared" si="12"/>
        <v>100</v>
      </c>
      <c r="J420" s="183">
        <f t="shared" si="13"/>
        <v>0</v>
      </c>
    </row>
    <row r="421" spans="1:10" s="141" customFormat="1" ht="22.5" x14ac:dyDescent="0.2">
      <c r="A421" s="190" t="s">
        <v>1231</v>
      </c>
      <c r="B421" s="191">
        <v>903</v>
      </c>
      <c r="C421" s="192">
        <v>4</v>
      </c>
      <c r="D421" s="192">
        <v>12</v>
      </c>
      <c r="E421" s="193">
        <v>3530000000</v>
      </c>
      <c r="F421" s="194"/>
      <c r="G421" s="195">
        <v>3000</v>
      </c>
      <c r="H421" s="195">
        <v>3000</v>
      </c>
      <c r="I421" s="157">
        <f t="shared" si="12"/>
        <v>100</v>
      </c>
      <c r="J421" s="183">
        <f t="shared" si="13"/>
        <v>0</v>
      </c>
    </row>
    <row r="422" spans="1:10" s="141" customFormat="1" ht="22.5" x14ac:dyDescent="0.2">
      <c r="A422" s="190" t="s">
        <v>1232</v>
      </c>
      <c r="B422" s="191">
        <v>903</v>
      </c>
      <c r="C422" s="192">
        <v>4</v>
      </c>
      <c r="D422" s="192">
        <v>12</v>
      </c>
      <c r="E422" s="193" t="s">
        <v>1233</v>
      </c>
      <c r="F422" s="194"/>
      <c r="G422" s="195">
        <v>3000</v>
      </c>
      <c r="H422" s="195">
        <v>3000</v>
      </c>
      <c r="I422" s="157">
        <f t="shared" si="12"/>
        <v>100</v>
      </c>
      <c r="J422" s="183">
        <f t="shared" si="13"/>
        <v>0</v>
      </c>
    </row>
    <row r="423" spans="1:10" s="141" customFormat="1" ht="22.5" x14ac:dyDescent="0.2">
      <c r="A423" s="190" t="s">
        <v>1557</v>
      </c>
      <c r="B423" s="191">
        <v>903</v>
      </c>
      <c r="C423" s="192">
        <v>4</v>
      </c>
      <c r="D423" s="192">
        <v>12</v>
      </c>
      <c r="E423" s="193" t="s">
        <v>1558</v>
      </c>
      <c r="F423" s="194"/>
      <c r="G423" s="195">
        <v>3000</v>
      </c>
      <c r="H423" s="195">
        <v>3000</v>
      </c>
      <c r="I423" s="157">
        <f t="shared" si="12"/>
        <v>100</v>
      </c>
      <c r="J423" s="183">
        <f t="shared" si="13"/>
        <v>0</v>
      </c>
    </row>
    <row r="424" spans="1:10" s="141" customFormat="1" ht="22.5" x14ac:dyDescent="0.2">
      <c r="A424" s="190" t="s">
        <v>507</v>
      </c>
      <c r="B424" s="191">
        <v>903</v>
      </c>
      <c r="C424" s="192">
        <v>4</v>
      </c>
      <c r="D424" s="192">
        <v>12</v>
      </c>
      <c r="E424" s="193" t="s">
        <v>1558</v>
      </c>
      <c r="F424" s="194">
        <v>600</v>
      </c>
      <c r="G424" s="195">
        <v>3000</v>
      </c>
      <c r="H424" s="195">
        <v>3000</v>
      </c>
      <c r="I424" s="157">
        <f t="shared" si="12"/>
        <v>100</v>
      </c>
      <c r="J424" s="183">
        <f t="shared" si="13"/>
        <v>0</v>
      </c>
    </row>
    <row r="425" spans="1:10" s="141" customFormat="1" ht="11.25" x14ac:dyDescent="0.2">
      <c r="A425" s="190" t="s">
        <v>632</v>
      </c>
      <c r="B425" s="191">
        <v>903</v>
      </c>
      <c r="C425" s="192">
        <v>4</v>
      </c>
      <c r="D425" s="192">
        <v>12</v>
      </c>
      <c r="E425" s="193">
        <v>8200000000</v>
      </c>
      <c r="F425" s="194"/>
      <c r="G425" s="195">
        <v>8228.7999999999993</v>
      </c>
      <c r="H425" s="195">
        <v>7545.9</v>
      </c>
      <c r="I425" s="157">
        <f t="shared" si="12"/>
        <v>91.701098580594987</v>
      </c>
      <c r="J425" s="183">
        <f t="shared" si="13"/>
        <v>682.89999999999964</v>
      </c>
    </row>
    <row r="426" spans="1:10" s="141" customFormat="1" ht="22.5" x14ac:dyDescent="0.2">
      <c r="A426" s="190" t="s">
        <v>718</v>
      </c>
      <c r="B426" s="191">
        <v>903</v>
      </c>
      <c r="C426" s="192">
        <v>4</v>
      </c>
      <c r="D426" s="192">
        <v>12</v>
      </c>
      <c r="E426" s="193">
        <v>8200040640</v>
      </c>
      <c r="F426" s="194"/>
      <c r="G426" s="195">
        <v>8228.7999999999993</v>
      </c>
      <c r="H426" s="195">
        <v>7545.9</v>
      </c>
      <c r="I426" s="157">
        <f t="shared" si="12"/>
        <v>91.701098580594987</v>
      </c>
      <c r="J426" s="183">
        <f t="shared" si="13"/>
        <v>682.89999999999964</v>
      </c>
    </row>
    <row r="427" spans="1:10" s="141" customFormat="1" ht="22.5" x14ac:dyDescent="0.2">
      <c r="A427" s="190" t="s">
        <v>507</v>
      </c>
      <c r="B427" s="191">
        <v>903</v>
      </c>
      <c r="C427" s="192">
        <v>4</v>
      </c>
      <c r="D427" s="192">
        <v>12</v>
      </c>
      <c r="E427" s="193">
        <v>8200040640</v>
      </c>
      <c r="F427" s="194">
        <v>600</v>
      </c>
      <c r="G427" s="195">
        <v>8228.7999999999993</v>
      </c>
      <c r="H427" s="195">
        <v>7545.9</v>
      </c>
      <c r="I427" s="157">
        <f t="shared" si="12"/>
        <v>91.701098580594987</v>
      </c>
      <c r="J427" s="183">
        <f t="shared" si="13"/>
        <v>682.89999999999964</v>
      </c>
    </row>
    <row r="428" spans="1:10" s="141" customFormat="1" ht="11.25" x14ac:dyDescent="0.2">
      <c r="A428" s="190" t="s">
        <v>720</v>
      </c>
      <c r="B428" s="191">
        <v>903</v>
      </c>
      <c r="C428" s="192">
        <v>5</v>
      </c>
      <c r="D428" s="192"/>
      <c r="E428" s="193"/>
      <c r="F428" s="194"/>
      <c r="G428" s="195">
        <v>38090.199999999997</v>
      </c>
      <c r="H428" s="195">
        <v>38089.699999999997</v>
      </c>
      <c r="I428" s="157">
        <f t="shared" si="12"/>
        <v>99.998687326398922</v>
      </c>
      <c r="J428" s="183">
        <f t="shared" si="13"/>
        <v>0.5</v>
      </c>
    </row>
    <row r="429" spans="1:10" s="141" customFormat="1" ht="11.25" x14ac:dyDescent="0.2">
      <c r="A429" s="190" t="s">
        <v>721</v>
      </c>
      <c r="B429" s="191">
        <v>903</v>
      </c>
      <c r="C429" s="192">
        <v>5</v>
      </c>
      <c r="D429" s="192">
        <v>1</v>
      </c>
      <c r="E429" s="193"/>
      <c r="F429" s="194"/>
      <c r="G429" s="195">
        <v>22557.4</v>
      </c>
      <c r="H429" s="195">
        <v>22557</v>
      </c>
      <c r="I429" s="157">
        <f t="shared" si="12"/>
        <v>99.998226745990223</v>
      </c>
      <c r="J429" s="183">
        <f t="shared" si="13"/>
        <v>0.40000000000145519</v>
      </c>
    </row>
    <row r="430" spans="1:10" s="141" customFormat="1" ht="22.5" x14ac:dyDescent="0.2">
      <c r="A430" s="190" t="s">
        <v>681</v>
      </c>
      <c r="B430" s="191">
        <v>903</v>
      </c>
      <c r="C430" s="192">
        <v>5</v>
      </c>
      <c r="D430" s="192">
        <v>1</v>
      </c>
      <c r="E430" s="193">
        <v>3100000000</v>
      </c>
      <c r="F430" s="194"/>
      <c r="G430" s="195">
        <v>22557.4</v>
      </c>
      <c r="H430" s="195">
        <v>22557</v>
      </c>
      <c r="I430" s="157">
        <f t="shared" si="12"/>
        <v>99.998226745990223</v>
      </c>
      <c r="J430" s="183">
        <f t="shared" si="13"/>
        <v>0.40000000000145519</v>
      </c>
    </row>
    <row r="431" spans="1:10" s="141" customFormat="1" ht="22.5" x14ac:dyDescent="0.2">
      <c r="A431" s="190" t="s">
        <v>722</v>
      </c>
      <c r="B431" s="191">
        <v>903</v>
      </c>
      <c r="C431" s="192">
        <v>5</v>
      </c>
      <c r="D431" s="192">
        <v>1</v>
      </c>
      <c r="E431" s="193">
        <v>3110000000</v>
      </c>
      <c r="F431" s="194"/>
      <c r="G431" s="195">
        <v>22557.4</v>
      </c>
      <c r="H431" s="195">
        <v>22557</v>
      </c>
      <c r="I431" s="157">
        <f t="shared" si="12"/>
        <v>99.998226745990223</v>
      </c>
      <c r="J431" s="183">
        <f t="shared" si="13"/>
        <v>0.40000000000145519</v>
      </c>
    </row>
    <row r="432" spans="1:10" s="141" customFormat="1" ht="22.5" x14ac:dyDescent="0.2">
      <c r="A432" s="190" t="s">
        <v>1575</v>
      </c>
      <c r="B432" s="191">
        <v>903</v>
      </c>
      <c r="C432" s="192">
        <v>5</v>
      </c>
      <c r="D432" s="192">
        <v>1</v>
      </c>
      <c r="E432" s="193">
        <v>3110200000</v>
      </c>
      <c r="F432" s="194"/>
      <c r="G432" s="195">
        <v>22557.4</v>
      </c>
      <c r="H432" s="195">
        <v>22557</v>
      </c>
      <c r="I432" s="157">
        <f t="shared" si="12"/>
        <v>99.998226745990223</v>
      </c>
      <c r="J432" s="183">
        <f t="shared" si="13"/>
        <v>0.40000000000145519</v>
      </c>
    </row>
    <row r="433" spans="1:10" s="141" customFormat="1" ht="11.25" x14ac:dyDescent="0.2">
      <c r="A433" s="190" t="s">
        <v>1576</v>
      </c>
      <c r="B433" s="191">
        <v>903</v>
      </c>
      <c r="C433" s="192">
        <v>5</v>
      </c>
      <c r="D433" s="192">
        <v>1</v>
      </c>
      <c r="E433" s="193" t="s">
        <v>1577</v>
      </c>
      <c r="F433" s="194"/>
      <c r="G433" s="195">
        <v>22557.4</v>
      </c>
      <c r="H433" s="195">
        <v>22557</v>
      </c>
      <c r="I433" s="157">
        <f t="shared" si="12"/>
        <v>99.998226745990223</v>
      </c>
      <c r="J433" s="183">
        <f t="shared" si="13"/>
        <v>0.40000000000145519</v>
      </c>
    </row>
    <row r="434" spans="1:10" s="141" customFormat="1" ht="11.25" x14ac:dyDescent="0.2">
      <c r="A434" s="190" t="s">
        <v>499</v>
      </c>
      <c r="B434" s="191">
        <v>903</v>
      </c>
      <c r="C434" s="192">
        <v>5</v>
      </c>
      <c r="D434" s="192">
        <v>1</v>
      </c>
      <c r="E434" s="193" t="s">
        <v>1577</v>
      </c>
      <c r="F434" s="194">
        <v>500</v>
      </c>
      <c r="G434" s="195">
        <v>22557.4</v>
      </c>
      <c r="H434" s="195">
        <v>22557</v>
      </c>
      <c r="I434" s="157">
        <f t="shared" si="12"/>
        <v>99.998226745990223</v>
      </c>
      <c r="J434" s="183">
        <f t="shared" si="13"/>
        <v>0.40000000000145519</v>
      </c>
    </row>
    <row r="435" spans="1:10" s="141" customFormat="1" ht="11.25" x14ac:dyDescent="0.2">
      <c r="A435" s="190" t="s">
        <v>743</v>
      </c>
      <c r="B435" s="191">
        <v>903</v>
      </c>
      <c r="C435" s="192">
        <v>5</v>
      </c>
      <c r="D435" s="192">
        <v>3</v>
      </c>
      <c r="E435" s="193"/>
      <c r="F435" s="194"/>
      <c r="G435" s="195">
        <v>15532.8</v>
      </c>
      <c r="H435" s="195">
        <v>15532.7</v>
      </c>
      <c r="I435" s="157">
        <f t="shared" si="12"/>
        <v>99.999356201071294</v>
      </c>
      <c r="J435" s="183">
        <f t="shared" si="13"/>
        <v>9.9999999998544808E-2</v>
      </c>
    </row>
    <row r="436" spans="1:10" s="141" customFormat="1" ht="22.5" x14ac:dyDescent="0.2">
      <c r="A436" s="190" t="s">
        <v>681</v>
      </c>
      <c r="B436" s="191">
        <v>903</v>
      </c>
      <c r="C436" s="192">
        <v>5</v>
      </c>
      <c r="D436" s="192">
        <v>3</v>
      </c>
      <c r="E436" s="193">
        <v>3100000000</v>
      </c>
      <c r="F436" s="194"/>
      <c r="G436" s="195">
        <v>15532.8</v>
      </c>
      <c r="H436" s="195">
        <v>15532.7</v>
      </c>
      <c r="I436" s="157">
        <f t="shared" si="12"/>
        <v>99.999356201071294</v>
      </c>
      <c r="J436" s="183">
        <f t="shared" si="13"/>
        <v>9.9999999998544808E-2</v>
      </c>
    </row>
    <row r="437" spans="1:10" s="141" customFormat="1" ht="11.25" x14ac:dyDescent="0.2">
      <c r="A437" s="190" t="s">
        <v>682</v>
      </c>
      <c r="B437" s="191">
        <v>903</v>
      </c>
      <c r="C437" s="192">
        <v>5</v>
      </c>
      <c r="D437" s="192">
        <v>3</v>
      </c>
      <c r="E437" s="193">
        <v>3120000000</v>
      </c>
      <c r="F437" s="194"/>
      <c r="G437" s="195">
        <v>15532.8</v>
      </c>
      <c r="H437" s="195">
        <v>15532.7</v>
      </c>
      <c r="I437" s="157">
        <f t="shared" si="12"/>
        <v>99.999356201071294</v>
      </c>
      <c r="J437" s="183">
        <f t="shared" si="13"/>
        <v>9.9999999998544808E-2</v>
      </c>
    </row>
    <row r="438" spans="1:10" s="141" customFormat="1" ht="11.25" x14ac:dyDescent="0.2">
      <c r="A438" s="190" t="s">
        <v>744</v>
      </c>
      <c r="B438" s="191">
        <v>903</v>
      </c>
      <c r="C438" s="192">
        <v>5</v>
      </c>
      <c r="D438" s="192">
        <v>3</v>
      </c>
      <c r="E438" s="193">
        <v>3120100000</v>
      </c>
      <c r="F438" s="194"/>
      <c r="G438" s="195">
        <v>12612.8</v>
      </c>
      <c r="H438" s="195">
        <v>12612.7</v>
      </c>
      <c r="I438" s="157">
        <f t="shared" si="12"/>
        <v>99.999207154636565</v>
      </c>
      <c r="J438" s="183">
        <f t="shared" si="13"/>
        <v>9.9999999998544808E-2</v>
      </c>
    </row>
    <row r="439" spans="1:10" s="141" customFormat="1" ht="11.25" x14ac:dyDescent="0.2">
      <c r="A439" s="190" t="s">
        <v>745</v>
      </c>
      <c r="B439" s="191">
        <v>903</v>
      </c>
      <c r="C439" s="192">
        <v>5</v>
      </c>
      <c r="D439" s="192">
        <v>3</v>
      </c>
      <c r="E439" s="193" t="s">
        <v>1586</v>
      </c>
      <c r="F439" s="194"/>
      <c r="G439" s="195">
        <v>12612.8</v>
      </c>
      <c r="H439" s="195">
        <v>12612.7</v>
      </c>
      <c r="I439" s="157">
        <f t="shared" si="12"/>
        <v>99.999207154636565</v>
      </c>
      <c r="J439" s="183">
        <f t="shared" si="13"/>
        <v>9.9999999998544808E-2</v>
      </c>
    </row>
    <row r="440" spans="1:10" s="141" customFormat="1" ht="11.25" x14ac:dyDescent="0.2">
      <c r="A440" s="190" t="s">
        <v>499</v>
      </c>
      <c r="B440" s="191">
        <v>903</v>
      </c>
      <c r="C440" s="192">
        <v>5</v>
      </c>
      <c r="D440" s="192">
        <v>3</v>
      </c>
      <c r="E440" s="193" t="s">
        <v>1586</v>
      </c>
      <c r="F440" s="194">
        <v>500</v>
      </c>
      <c r="G440" s="195">
        <v>12612.8</v>
      </c>
      <c r="H440" s="195">
        <v>12612.7</v>
      </c>
      <c r="I440" s="157">
        <f t="shared" si="12"/>
        <v>99.999207154636565</v>
      </c>
      <c r="J440" s="183">
        <f t="shared" si="13"/>
        <v>9.9999999998544808E-2</v>
      </c>
    </row>
    <row r="441" spans="1:10" s="141" customFormat="1" ht="11.25" x14ac:dyDescent="0.2">
      <c r="A441" s="190" t="s">
        <v>1306</v>
      </c>
      <c r="B441" s="191">
        <v>903</v>
      </c>
      <c r="C441" s="192">
        <v>5</v>
      </c>
      <c r="D441" s="192">
        <v>3</v>
      </c>
      <c r="E441" s="193">
        <v>3120300000</v>
      </c>
      <c r="F441" s="194"/>
      <c r="G441" s="195">
        <v>2920</v>
      </c>
      <c r="H441" s="195">
        <v>2920</v>
      </c>
      <c r="I441" s="157">
        <f t="shared" si="12"/>
        <v>100</v>
      </c>
      <c r="J441" s="183">
        <f t="shared" si="13"/>
        <v>0</v>
      </c>
    </row>
    <row r="442" spans="1:10" s="141" customFormat="1" ht="11.25" x14ac:dyDescent="0.2">
      <c r="A442" s="190" t="s">
        <v>1587</v>
      </c>
      <c r="B442" s="191">
        <v>903</v>
      </c>
      <c r="C442" s="192">
        <v>5</v>
      </c>
      <c r="D442" s="192">
        <v>3</v>
      </c>
      <c r="E442" s="193" t="s">
        <v>1588</v>
      </c>
      <c r="F442" s="194"/>
      <c r="G442" s="195">
        <v>2920</v>
      </c>
      <c r="H442" s="195">
        <v>2920</v>
      </c>
      <c r="I442" s="157">
        <f t="shared" si="12"/>
        <v>100</v>
      </c>
      <c r="J442" s="183">
        <f t="shared" si="13"/>
        <v>0</v>
      </c>
    </row>
    <row r="443" spans="1:10" s="141" customFormat="1" ht="11.25" x14ac:dyDescent="0.2">
      <c r="A443" s="190" t="s">
        <v>499</v>
      </c>
      <c r="B443" s="191">
        <v>903</v>
      </c>
      <c r="C443" s="192">
        <v>5</v>
      </c>
      <c r="D443" s="192">
        <v>3</v>
      </c>
      <c r="E443" s="193" t="s">
        <v>1588</v>
      </c>
      <c r="F443" s="194">
        <v>500</v>
      </c>
      <c r="G443" s="195">
        <v>2920</v>
      </c>
      <c r="H443" s="195">
        <v>2920</v>
      </c>
      <c r="I443" s="157">
        <f t="shared" si="12"/>
        <v>100</v>
      </c>
      <c r="J443" s="183">
        <f t="shared" si="13"/>
        <v>0</v>
      </c>
    </row>
    <row r="444" spans="1:10" s="141" customFormat="1" ht="11.25" x14ac:dyDescent="0.2">
      <c r="A444" s="190" t="s">
        <v>764</v>
      </c>
      <c r="B444" s="191">
        <v>903</v>
      </c>
      <c r="C444" s="192">
        <v>7</v>
      </c>
      <c r="D444" s="192"/>
      <c r="E444" s="193"/>
      <c r="F444" s="194"/>
      <c r="G444" s="195">
        <v>334214.2</v>
      </c>
      <c r="H444" s="195">
        <v>334214.09999999998</v>
      </c>
      <c r="I444" s="157">
        <f t="shared" si="12"/>
        <v>99.999970079069044</v>
      </c>
      <c r="J444" s="183">
        <f t="shared" si="13"/>
        <v>0.1000000000349246</v>
      </c>
    </row>
    <row r="445" spans="1:10" s="141" customFormat="1" ht="11.25" x14ac:dyDescent="0.2">
      <c r="A445" s="190" t="s">
        <v>765</v>
      </c>
      <c r="B445" s="191">
        <v>903</v>
      </c>
      <c r="C445" s="192">
        <v>7</v>
      </c>
      <c r="D445" s="192">
        <v>1</v>
      </c>
      <c r="E445" s="193"/>
      <c r="F445" s="194"/>
      <c r="G445" s="195">
        <v>78877.100000000006</v>
      </c>
      <c r="H445" s="195">
        <v>78877</v>
      </c>
      <c r="I445" s="157">
        <f t="shared" si="12"/>
        <v>99.999873220491111</v>
      </c>
      <c r="J445" s="183">
        <f t="shared" si="13"/>
        <v>0.10000000000582077</v>
      </c>
    </row>
    <row r="446" spans="1:10" s="141" customFormat="1" ht="22.5" x14ac:dyDescent="0.2">
      <c r="A446" s="190" t="s">
        <v>681</v>
      </c>
      <c r="B446" s="191">
        <v>903</v>
      </c>
      <c r="C446" s="192">
        <v>7</v>
      </c>
      <c r="D446" s="192">
        <v>1</v>
      </c>
      <c r="E446" s="193">
        <v>3100000000</v>
      </c>
      <c r="F446" s="194"/>
      <c r="G446" s="195">
        <v>78877.100000000006</v>
      </c>
      <c r="H446" s="195">
        <v>78877</v>
      </c>
      <c r="I446" s="157">
        <f t="shared" si="12"/>
        <v>99.999873220491111</v>
      </c>
      <c r="J446" s="183">
        <f t="shared" si="13"/>
        <v>0.10000000000582077</v>
      </c>
    </row>
    <row r="447" spans="1:10" s="141" customFormat="1" ht="11.25" x14ac:dyDescent="0.2">
      <c r="A447" s="190" t="s">
        <v>682</v>
      </c>
      <c r="B447" s="191">
        <v>903</v>
      </c>
      <c r="C447" s="192">
        <v>7</v>
      </c>
      <c r="D447" s="192">
        <v>1</v>
      </c>
      <c r="E447" s="193">
        <v>3120000000</v>
      </c>
      <c r="F447" s="194"/>
      <c r="G447" s="195">
        <v>78877.100000000006</v>
      </c>
      <c r="H447" s="195">
        <v>78877</v>
      </c>
      <c r="I447" s="157">
        <f t="shared" si="12"/>
        <v>99.999873220491111</v>
      </c>
      <c r="J447" s="183">
        <f t="shared" si="13"/>
        <v>0.10000000000582077</v>
      </c>
    </row>
    <row r="448" spans="1:10" s="141" customFormat="1" ht="11.25" x14ac:dyDescent="0.2">
      <c r="A448" s="190" t="s">
        <v>1306</v>
      </c>
      <c r="B448" s="191">
        <v>903</v>
      </c>
      <c r="C448" s="192">
        <v>7</v>
      </c>
      <c r="D448" s="192">
        <v>1</v>
      </c>
      <c r="E448" s="193">
        <v>3120300000</v>
      </c>
      <c r="F448" s="194"/>
      <c r="G448" s="195">
        <v>78877.100000000006</v>
      </c>
      <c r="H448" s="195">
        <v>78877</v>
      </c>
      <c r="I448" s="157">
        <f t="shared" si="12"/>
        <v>99.999873220491111</v>
      </c>
      <c r="J448" s="183">
        <f t="shared" si="13"/>
        <v>0.10000000000582077</v>
      </c>
    </row>
    <row r="449" spans="1:10" s="141" customFormat="1" ht="11.25" x14ac:dyDescent="0.2">
      <c r="A449" s="190" t="s">
        <v>1587</v>
      </c>
      <c r="B449" s="191">
        <v>903</v>
      </c>
      <c r="C449" s="192">
        <v>7</v>
      </c>
      <c r="D449" s="192">
        <v>1</v>
      </c>
      <c r="E449" s="193" t="s">
        <v>1588</v>
      </c>
      <c r="F449" s="194"/>
      <c r="G449" s="195">
        <v>78877.100000000006</v>
      </c>
      <c r="H449" s="195">
        <v>78877</v>
      </c>
      <c r="I449" s="157">
        <f t="shared" si="12"/>
        <v>99.999873220491111</v>
      </c>
      <c r="J449" s="183">
        <f t="shared" si="13"/>
        <v>0.10000000000582077</v>
      </c>
    </row>
    <row r="450" spans="1:10" s="141" customFormat="1" ht="11.25" x14ac:dyDescent="0.2">
      <c r="A450" s="190" t="s">
        <v>499</v>
      </c>
      <c r="B450" s="191">
        <v>903</v>
      </c>
      <c r="C450" s="192">
        <v>7</v>
      </c>
      <c r="D450" s="192">
        <v>1</v>
      </c>
      <c r="E450" s="193" t="s">
        <v>1588</v>
      </c>
      <c r="F450" s="194">
        <v>500</v>
      </c>
      <c r="G450" s="195">
        <v>78877.100000000006</v>
      </c>
      <c r="H450" s="195">
        <v>78877</v>
      </c>
      <c r="I450" s="157">
        <f t="shared" si="12"/>
        <v>99.999873220491111</v>
      </c>
      <c r="J450" s="183">
        <f t="shared" si="13"/>
        <v>0.10000000000582077</v>
      </c>
    </row>
    <row r="451" spans="1:10" s="141" customFormat="1" ht="11.25" x14ac:dyDescent="0.2">
      <c r="A451" s="190" t="s">
        <v>772</v>
      </c>
      <c r="B451" s="191">
        <v>903</v>
      </c>
      <c r="C451" s="192">
        <v>7</v>
      </c>
      <c r="D451" s="192">
        <v>2</v>
      </c>
      <c r="E451" s="193"/>
      <c r="F451" s="194"/>
      <c r="G451" s="195">
        <v>255337.1</v>
      </c>
      <c r="H451" s="195">
        <v>255337.1</v>
      </c>
      <c r="I451" s="157">
        <f t="shared" si="12"/>
        <v>100</v>
      </c>
      <c r="J451" s="183">
        <f t="shared" si="13"/>
        <v>0</v>
      </c>
    </row>
    <row r="452" spans="1:10" s="141" customFormat="1" ht="22.5" x14ac:dyDescent="0.2">
      <c r="A452" s="190" t="s">
        <v>681</v>
      </c>
      <c r="B452" s="191">
        <v>903</v>
      </c>
      <c r="C452" s="192">
        <v>7</v>
      </c>
      <c r="D452" s="192">
        <v>2</v>
      </c>
      <c r="E452" s="193">
        <v>3100000000</v>
      </c>
      <c r="F452" s="194"/>
      <c r="G452" s="195">
        <v>255337.1</v>
      </c>
      <c r="H452" s="195">
        <v>255337.1</v>
      </c>
      <c r="I452" s="157">
        <f t="shared" si="12"/>
        <v>100</v>
      </c>
      <c r="J452" s="183">
        <f t="shared" si="13"/>
        <v>0</v>
      </c>
    </row>
    <row r="453" spans="1:10" s="141" customFormat="1" ht="11.25" x14ac:dyDescent="0.2">
      <c r="A453" s="190" t="s">
        <v>682</v>
      </c>
      <c r="B453" s="191">
        <v>903</v>
      </c>
      <c r="C453" s="192">
        <v>7</v>
      </c>
      <c r="D453" s="192">
        <v>2</v>
      </c>
      <c r="E453" s="193">
        <v>3120000000</v>
      </c>
      <c r="F453" s="194"/>
      <c r="G453" s="195">
        <v>255337.1</v>
      </c>
      <c r="H453" s="195">
        <v>255337.1</v>
      </c>
      <c r="I453" s="157">
        <f t="shared" si="12"/>
        <v>100</v>
      </c>
      <c r="J453" s="183">
        <f t="shared" si="13"/>
        <v>0</v>
      </c>
    </row>
    <row r="454" spans="1:10" s="141" customFormat="1" ht="11.25" x14ac:dyDescent="0.2">
      <c r="A454" s="190" t="s">
        <v>1306</v>
      </c>
      <c r="B454" s="191">
        <v>903</v>
      </c>
      <c r="C454" s="192">
        <v>7</v>
      </c>
      <c r="D454" s="192">
        <v>2</v>
      </c>
      <c r="E454" s="193">
        <v>3120300000</v>
      </c>
      <c r="F454" s="194"/>
      <c r="G454" s="195">
        <v>255337.1</v>
      </c>
      <c r="H454" s="195">
        <v>255337.1</v>
      </c>
      <c r="I454" s="157">
        <f t="shared" si="12"/>
        <v>100</v>
      </c>
      <c r="J454" s="183">
        <f t="shared" si="13"/>
        <v>0</v>
      </c>
    </row>
    <row r="455" spans="1:10" s="141" customFormat="1" ht="11.25" x14ac:dyDescent="0.2">
      <c r="A455" s="190" t="s">
        <v>1587</v>
      </c>
      <c r="B455" s="191">
        <v>903</v>
      </c>
      <c r="C455" s="192">
        <v>7</v>
      </c>
      <c r="D455" s="192">
        <v>2</v>
      </c>
      <c r="E455" s="193" t="s">
        <v>1588</v>
      </c>
      <c r="F455" s="194"/>
      <c r="G455" s="195">
        <v>255337.1</v>
      </c>
      <c r="H455" s="195">
        <v>255337.1</v>
      </c>
      <c r="I455" s="157">
        <f t="shared" si="12"/>
        <v>100</v>
      </c>
      <c r="J455" s="183">
        <f t="shared" si="13"/>
        <v>0</v>
      </c>
    </row>
    <row r="456" spans="1:10" s="141" customFormat="1" ht="11.25" x14ac:dyDescent="0.2">
      <c r="A456" s="190" t="s">
        <v>499</v>
      </c>
      <c r="B456" s="191">
        <v>903</v>
      </c>
      <c r="C456" s="192">
        <v>7</v>
      </c>
      <c r="D456" s="192">
        <v>2</v>
      </c>
      <c r="E456" s="193" t="s">
        <v>1588</v>
      </c>
      <c r="F456" s="194">
        <v>500</v>
      </c>
      <c r="G456" s="195">
        <v>255337.1</v>
      </c>
      <c r="H456" s="195">
        <v>255337.1</v>
      </c>
      <c r="I456" s="157">
        <f t="shared" si="12"/>
        <v>100</v>
      </c>
      <c r="J456" s="183">
        <f t="shared" si="13"/>
        <v>0</v>
      </c>
    </row>
    <row r="457" spans="1:10" s="141" customFormat="1" ht="11.25" x14ac:dyDescent="0.2">
      <c r="A457" s="190" t="s">
        <v>953</v>
      </c>
      <c r="B457" s="191">
        <v>903</v>
      </c>
      <c r="C457" s="192">
        <v>10</v>
      </c>
      <c r="D457" s="192"/>
      <c r="E457" s="193"/>
      <c r="F457" s="194"/>
      <c r="G457" s="195">
        <v>11091.6</v>
      </c>
      <c r="H457" s="195">
        <v>11091.6</v>
      </c>
      <c r="I457" s="157">
        <f t="shared" si="12"/>
        <v>100</v>
      </c>
      <c r="J457" s="183">
        <f t="shared" si="13"/>
        <v>0</v>
      </c>
    </row>
    <row r="458" spans="1:10" s="141" customFormat="1" ht="11.25" x14ac:dyDescent="0.2">
      <c r="A458" s="190" t="s">
        <v>962</v>
      </c>
      <c r="B458" s="191">
        <v>903</v>
      </c>
      <c r="C458" s="192">
        <v>10</v>
      </c>
      <c r="D458" s="192">
        <v>3</v>
      </c>
      <c r="E458" s="193"/>
      <c r="F458" s="194"/>
      <c r="G458" s="195">
        <v>11091.6</v>
      </c>
      <c r="H458" s="195">
        <v>11091.6</v>
      </c>
      <c r="I458" s="157">
        <f t="shared" si="12"/>
        <v>100</v>
      </c>
      <c r="J458" s="183">
        <f t="shared" si="13"/>
        <v>0</v>
      </c>
    </row>
    <row r="459" spans="1:10" s="141" customFormat="1" ht="22.5" x14ac:dyDescent="0.2">
      <c r="A459" s="190" t="s">
        <v>681</v>
      </c>
      <c r="B459" s="191">
        <v>903</v>
      </c>
      <c r="C459" s="192">
        <v>10</v>
      </c>
      <c r="D459" s="192">
        <v>3</v>
      </c>
      <c r="E459" s="193">
        <v>3100000000</v>
      </c>
      <c r="F459" s="194"/>
      <c r="G459" s="195">
        <v>11091.6</v>
      </c>
      <c r="H459" s="195">
        <v>11091.6</v>
      </c>
      <c r="I459" s="157">
        <f t="shared" si="12"/>
        <v>100</v>
      </c>
      <c r="J459" s="183">
        <f t="shared" si="13"/>
        <v>0</v>
      </c>
    </row>
    <row r="460" spans="1:10" s="141" customFormat="1" ht="22.5" x14ac:dyDescent="0.2">
      <c r="A460" s="190" t="s">
        <v>722</v>
      </c>
      <c r="B460" s="191">
        <v>903</v>
      </c>
      <c r="C460" s="192">
        <v>10</v>
      </c>
      <c r="D460" s="192">
        <v>3</v>
      </c>
      <c r="E460" s="193">
        <v>3110000000</v>
      </c>
      <c r="F460" s="194"/>
      <c r="G460" s="195">
        <v>11091.6</v>
      </c>
      <c r="H460" s="195">
        <v>11091.6</v>
      </c>
      <c r="I460" s="157">
        <f t="shared" si="12"/>
        <v>100</v>
      </c>
      <c r="J460" s="183">
        <f t="shared" si="13"/>
        <v>0</v>
      </c>
    </row>
    <row r="461" spans="1:10" s="141" customFormat="1" ht="22.5" x14ac:dyDescent="0.2">
      <c r="A461" s="190" t="s">
        <v>991</v>
      </c>
      <c r="B461" s="191">
        <v>903</v>
      </c>
      <c r="C461" s="192">
        <v>10</v>
      </c>
      <c r="D461" s="192">
        <v>3</v>
      </c>
      <c r="E461" s="193">
        <v>3110100000</v>
      </c>
      <c r="F461" s="194"/>
      <c r="G461" s="195">
        <v>11091.6</v>
      </c>
      <c r="H461" s="195">
        <v>11091.6</v>
      </c>
      <c r="I461" s="157">
        <f t="shared" si="12"/>
        <v>100</v>
      </c>
      <c r="J461" s="183">
        <f t="shared" si="13"/>
        <v>0</v>
      </c>
    </row>
    <row r="462" spans="1:10" s="141" customFormat="1" ht="11.25" x14ac:dyDescent="0.2">
      <c r="A462" s="190" t="s">
        <v>1686</v>
      </c>
      <c r="B462" s="191">
        <v>903</v>
      </c>
      <c r="C462" s="192">
        <v>10</v>
      </c>
      <c r="D462" s="192">
        <v>3</v>
      </c>
      <c r="E462" s="193" t="s">
        <v>1687</v>
      </c>
      <c r="F462" s="194"/>
      <c r="G462" s="195">
        <v>11091.6</v>
      </c>
      <c r="H462" s="195">
        <v>11091.6</v>
      </c>
      <c r="I462" s="157">
        <f t="shared" si="12"/>
        <v>100</v>
      </c>
      <c r="J462" s="183">
        <f t="shared" si="13"/>
        <v>0</v>
      </c>
    </row>
    <row r="463" spans="1:10" s="141" customFormat="1" ht="11.25" x14ac:dyDescent="0.2">
      <c r="A463" s="190" t="s">
        <v>501</v>
      </c>
      <c r="B463" s="191">
        <v>903</v>
      </c>
      <c r="C463" s="192">
        <v>10</v>
      </c>
      <c r="D463" s="192">
        <v>3</v>
      </c>
      <c r="E463" s="193" t="s">
        <v>1687</v>
      </c>
      <c r="F463" s="194">
        <v>300</v>
      </c>
      <c r="G463" s="195">
        <v>11091.6</v>
      </c>
      <c r="H463" s="195">
        <v>11091.6</v>
      </c>
      <c r="I463" s="157">
        <f t="shared" ref="I463:I526" si="14">+H463/G463*100</f>
        <v>100</v>
      </c>
      <c r="J463" s="183">
        <f t="shared" ref="J463:J526" si="15">G463-H463</f>
        <v>0</v>
      </c>
    </row>
    <row r="464" spans="1:10" s="141" customFormat="1" ht="11.25" x14ac:dyDescent="0.2">
      <c r="A464" s="184" t="s">
        <v>1709</v>
      </c>
      <c r="B464" s="185">
        <v>905</v>
      </c>
      <c r="C464" s="186"/>
      <c r="D464" s="186"/>
      <c r="E464" s="187"/>
      <c r="F464" s="188"/>
      <c r="G464" s="189">
        <v>24073.4</v>
      </c>
      <c r="H464" s="189">
        <v>24058</v>
      </c>
      <c r="I464" s="151">
        <f t="shared" si="14"/>
        <v>99.936028978042145</v>
      </c>
      <c r="J464" s="183">
        <f t="shared" si="15"/>
        <v>15.400000000001455</v>
      </c>
    </row>
    <row r="465" spans="1:10" s="141" customFormat="1" ht="11.25" x14ac:dyDescent="0.2">
      <c r="A465" s="190" t="s">
        <v>484</v>
      </c>
      <c r="B465" s="191">
        <v>905</v>
      </c>
      <c r="C465" s="192">
        <v>1</v>
      </c>
      <c r="D465" s="192"/>
      <c r="E465" s="193"/>
      <c r="F465" s="194"/>
      <c r="G465" s="195">
        <v>23757.8</v>
      </c>
      <c r="H465" s="195">
        <v>23742.400000000001</v>
      </c>
      <c r="I465" s="157">
        <f t="shared" si="14"/>
        <v>99.935179183257716</v>
      </c>
      <c r="J465" s="183">
        <f t="shared" si="15"/>
        <v>15.399999999997817</v>
      </c>
    </row>
    <row r="466" spans="1:10" s="141" customFormat="1" ht="11.25" x14ac:dyDescent="0.2">
      <c r="A466" s="190" t="s">
        <v>512</v>
      </c>
      <c r="B466" s="191">
        <v>905</v>
      </c>
      <c r="C466" s="192">
        <v>1</v>
      </c>
      <c r="D466" s="192">
        <v>13</v>
      </c>
      <c r="E466" s="193"/>
      <c r="F466" s="194"/>
      <c r="G466" s="195">
        <v>23757.8</v>
      </c>
      <c r="H466" s="195">
        <v>23742.400000000001</v>
      </c>
      <c r="I466" s="157">
        <f t="shared" si="14"/>
        <v>99.935179183257716</v>
      </c>
      <c r="J466" s="183">
        <f t="shared" si="15"/>
        <v>15.399999999997817</v>
      </c>
    </row>
    <row r="467" spans="1:10" s="141" customFormat="1" ht="11.25" x14ac:dyDescent="0.2">
      <c r="A467" s="190" t="s">
        <v>487</v>
      </c>
      <c r="B467" s="191">
        <v>905</v>
      </c>
      <c r="C467" s="192">
        <v>1</v>
      </c>
      <c r="D467" s="192">
        <v>13</v>
      </c>
      <c r="E467" s="193">
        <v>8900000000</v>
      </c>
      <c r="F467" s="194"/>
      <c r="G467" s="195">
        <v>23757.8</v>
      </c>
      <c r="H467" s="195">
        <v>23742.400000000001</v>
      </c>
      <c r="I467" s="157">
        <f t="shared" si="14"/>
        <v>99.935179183257716</v>
      </c>
      <c r="J467" s="183">
        <f t="shared" si="15"/>
        <v>15.399999999997817</v>
      </c>
    </row>
    <row r="468" spans="1:10" s="141" customFormat="1" ht="11.25" x14ac:dyDescent="0.2">
      <c r="A468" s="190" t="s">
        <v>487</v>
      </c>
      <c r="B468" s="191">
        <v>905</v>
      </c>
      <c r="C468" s="192">
        <v>1</v>
      </c>
      <c r="D468" s="192">
        <v>13</v>
      </c>
      <c r="E468" s="193">
        <v>8900000110</v>
      </c>
      <c r="F468" s="194"/>
      <c r="G468" s="195">
        <v>18361.599999999999</v>
      </c>
      <c r="H468" s="195">
        <v>18361.599999999999</v>
      </c>
      <c r="I468" s="157">
        <f t="shared" si="14"/>
        <v>100</v>
      </c>
      <c r="J468" s="183">
        <f t="shared" si="15"/>
        <v>0</v>
      </c>
    </row>
    <row r="469" spans="1:10" s="141" customFormat="1" ht="33.75" x14ac:dyDescent="0.2">
      <c r="A469" s="190" t="s">
        <v>486</v>
      </c>
      <c r="B469" s="191">
        <v>905</v>
      </c>
      <c r="C469" s="192">
        <v>1</v>
      </c>
      <c r="D469" s="192">
        <v>13</v>
      </c>
      <c r="E469" s="193">
        <v>8900000110</v>
      </c>
      <c r="F469" s="194">
        <v>100</v>
      </c>
      <c r="G469" s="195">
        <v>18361.599999999999</v>
      </c>
      <c r="H469" s="195">
        <v>18361.599999999999</v>
      </c>
      <c r="I469" s="157">
        <f t="shared" si="14"/>
        <v>100</v>
      </c>
      <c r="J469" s="183">
        <f t="shared" si="15"/>
        <v>0</v>
      </c>
    </row>
    <row r="470" spans="1:10" s="141" customFormat="1" ht="11.25" x14ac:dyDescent="0.2">
      <c r="A470" s="190" t="s">
        <v>487</v>
      </c>
      <c r="B470" s="191">
        <v>905</v>
      </c>
      <c r="C470" s="192">
        <v>1</v>
      </c>
      <c r="D470" s="192">
        <v>13</v>
      </c>
      <c r="E470" s="193">
        <v>8900000190</v>
      </c>
      <c r="F470" s="194"/>
      <c r="G470" s="195">
        <v>5396.2</v>
      </c>
      <c r="H470" s="195">
        <v>5380.8</v>
      </c>
      <c r="I470" s="157">
        <f t="shared" si="14"/>
        <v>99.714613987620922</v>
      </c>
      <c r="J470" s="183">
        <f t="shared" si="15"/>
        <v>15.399999999999636</v>
      </c>
    </row>
    <row r="471" spans="1:10" s="141" customFormat="1" ht="33.75" x14ac:dyDescent="0.2">
      <c r="A471" s="190" t="s">
        <v>486</v>
      </c>
      <c r="B471" s="191">
        <v>905</v>
      </c>
      <c r="C471" s="192">
        <v>1</v>
      </c>
      <c r="D471" s="192">
        <v>13</v>
      </c>
      <c r="E471" s="193">
        <v>8900000190</v>
      </c>
      <c r="F471" s="194">
        <v>100</v>
      </c>
      <c r="G471" s="195">
        <v>226.6</v>
      </c>
      <c r="H471" s="195">
        <v>226.6</v>
      </c>
      <c r="I471" s="157">
        <f t="shared" si="14"/>
        <v>100</v>
      </c>
      <c r="J471" s="183">
        <f t="shared" si="15"/>
        <v>0</v>
      </c>
    </row>
    <row r="472" spans="1:10" s="141" customFormat="1" ht="11.25" x14ac:dyDescent="0.2">
      <c r="A472" s="190" t="s">
        <v>490</v>
      </c>
      <c r="B472" s="191">
        <v>905</v>
      </c>
      <c r="C472" s="192">
        <v>1</v>
      </c>
      <c r="D472" s="192">
        <v>13</v>
      </c>
      <c r="E472" s="193">
        <v>8900000190</v>
      </c>
      <c r="F472" s="194">
        <v>200</v>
      </c>
      <c r="G472" s="195">
        <v>5169.6000000000004</v>
      </c>
      <c r="H472" s="195">
        <v>5154.2</v>
      </c>
      <c r="I472" s="157">
        <f t="shared" si="14"/>
        <v>99.702104611575351</v>
      </c>
      <c r="J472" s="183">
        <f t="shared" si="15"/>
        <v>15.400000000000546</v>
      </c>
    </row>
    <row r="473" spans="1:10" s="141" customFormat="1" ht="11.25" x14ac:dyDescent="0.2">
      <c r="A473" s="190" t="s">
        <v>572</v>
      </c>
      <c r="B473" s="191">
        <v>905</v>
      </c>
      <c r="C473" s="192">
        <v>4</v>
      </c>
      <c r="D473" s="192"/>
      <c r="E473" s="193"/>
      <c r="F473" s="194"/>
      <c r="G473" s="195">
        <v>315.60000000000002</v>
      </c>
      <c r="H473" s="195">
        <v>315.60000000000002</v>
      </c>
      <c r="I473" s="157">
        <f t="shared" si="14"/>
        <v>100</v>
      </c>
      <c r="J473" s="183">
        <f t="shared" si="15"/>
        <v>0</v>
      </c>
    </row>
    <row r="474" spans="1:10" s="141" customFormat="1" ht="11.25" x14ac:dyDescent="0.2">
      <c r="A474" s="190" t="s">
        <v>683</v>
      </c>
      <c r="B474" s="191">
        <v>905</v>
      </c>
      <c r="C474" s="192">
        <v>4</v>
      </c>
      <c r="D474" s="192">
        <v>10</v>
      </c>
      <c r="E474" s="193"/>
      <c r="F474" s="194"/>
      <c r="G474" s="195">
        <v>315.60000000000002</v>
      </c>
      <c r="H474" s="195">
        <v>315.60000000000002</v>
      </c>
      <c r="I474" s="157">
        <f t="shared" si="14"/>
        <v>100</v>
      </c>
      <c r="J474" s="183">
        <f t="shared" si="15"/>
        <v>0</v>
      </c>
    </row>
    <row r="475" spans="1:10" s="141" customFormat="1" ht="22.5" x14ac:dyDescent="0.2">
      <c r="A475" s="190" t="s">
        <v>584</v>
      </c>
      <c r="B475" s="191">
        <v>905</v>
      </c>
      <c r="C475" s="192">
        <v>4</v>
      </c>
      <c r="D475" s="192">
        <v>10</v>
      </c>
      <c r="E475" s="193">
        <v>1200000000</v>
      </c>
      <c r="F475" s="194"/>
      <c r="G475" s="195">
        <v>315.60000000000002</v>
      </c>
      <c r="H475" s="195">
        <v>315.60000000000002</v>
      </c>
      <c r="I475" s="157">
        <f t="shared" si="14"/>
        <v>100</v>
      </c>
      <c r="J475" s="183">
        <f t="shared" si="15"/>
        <v>0</v>
      </c>
    </row>
    <row r="476" spans="1:10" s="141" customFormat="1" ht="22.5" x14ac:dyDescent="0.2">
      <c r="A476" s="190" t="s">
        <v>684</v>
      </c>
      <c r="B476" s="191">
        <v>905</v>
      </c>
      <c r="C476" s="192">
        <v>4</v>
      </c>
      <c r="D476" s="192">
        <v>10</v>
      </c>
      <c r="E476" s="193">
        <v>1210000000</v>
      </c>
      <c r="F476" s="194"/>
      <c r="G476" s="195">
        <v>315.60000000000002</v>
      </c>
      <c r="H476" s="195">
        <v>315.60000000000002</v>
      </c>
      <c r="I476" s="157">
        <f t="shared" si="14"/>
        <v>100</v>
      </c>
      <c r="J476" s="183">
        <f t="shared" si="15"/>
        <v>0</v>
      </c>
    </row>
    <row r="477" spans="1:10" s="141" customFormat="1" ht="11.25" x14ac:dyDescent="0.2">
      <c r="A477" s="190" t="s">
        <v>685</v>
      </c>
      <c r="B477" s="191">
        <v>905</v>
      </c>
      <c r="C477" s="192">
        <v>4</v>
      </c>
      <c r="D477" s="192">
        <v>10</v>
      </c>
      <c r="E477" s="193">
        <v>1210100000</v>
      </c>
      <c r="F477" s="194"/>
      <c r="G477" s="195">
        <v>315.60000000000002</v>
      </c>
      <c r="H477" s="195">
        <v>315.60000000000002</v>
      </c>
      <c r="I477" s="157">
        <f t="shared" si="14"/>
        <v>100</v>
      </c>
      <c r="J477" s="183">
        <f t="shared" si="15"/>
        <v>0</v>
      </c>
    </row>
    <row r="478" spans="1:10" s="141" customFormat="1" ht="22.5" x14ac:dyDescent="0.2">
      <c r="A478" s="190" t="s">
        <v>692</v>
      </c>
      <c r="B478" s="191">
        <v>905</v>
      </c>
      <c r="C478" s="192">
        <v>4</v>
      </c>
      <c r="D478" s="192">
        <v>10</v>
      </c>
      <c r="E478" s="193">
        <v>1210100071</v>
      </c>
      <c r="F478" s="194"/>
      <c r="G478" s="195">
        <v>315.60000000000002</v>
      </c>
      <c r="H478" s="195">
        <v>315.60000000000002</v>
      </c>
      <c r="I478" s="157">
        <f t="shared" si="14"/>
        <v>100</v>
      </c>
      <c r="J478" s="183">
        <f t="shared" si="15"/>
        <v>0</v>
      </c>
    </row>
    <row r="479" spans="1:10" s="141" customFormat="1" ht="11.25" x14ac:dyDescent="0.2">
      <c r="A479" s="190" t="s">
        <v>490</v>
      </c>
      <c r="B479" s="191">
        <v>905</v>
      </c>
      <c r="C479" s="192">
        <v>4</v>
      </c>
      <c r="D479" s="192">
        <v>10</v>
      </c>
      <c r="E479" s="193">
        <v>1210100071</v>
      </c>
      <c r="F479" s="194">
        <v>200</v>
      </c>
      <c r="G479" s="195">
        <v>315.60000000000002</v>
      </c>
      <c r="H479" s="195">
        <v>315.60000000000002</v>
      </c>
      <c r="I479" s="157">
        <f t="shared" si="14"/>
        <v>100</v>
      </c>
      <c r="J479" s="183">
        <f t="shared" si="15"/>
        <v>0</v>
      </c>
    </row>
    <row r="480" spans="1:10" s="141" customFormat="1" ht="11.25" x14ac:dyDescent="0.2">
      <c r="A480" s="184" t="s">
        <v>1069</v>
      </c>
      <c r="B480" s="185">
        <v>906</v>
      </c>
      <c r="C480" s="186"/>
      <c r="D480" s="186"/>
      <c r="E480" s="187"/>
      <c r="F480" s="188"/>
      <c r="G480" s="189">
        <v>54147.7</v>
      </c>
      <c r="H480" s="189">
        <v>53891.9</v>
      </c>
      <c r="I480" s="151">
        <f t="shared" si="14"/>
        <v>99.52758842942545</v>
      </c>
      <c r="J480" s="183">
        <f t="shared" si="15"/>
        <v>255.79999999999563</v>
      </c>
    </row>
    <row r="481" spans="1:10" s="141" customFormat="1" ht="11.25" x14ac:dyDescent="0.2">
      <c r="A481" s="190" t="s">
        <v>484</v>
      </c>
      <c r="B481" s="191">
        <v>906</v>
      </c>
      <c r="C481" s="192">
        <v>1</v>
      </c>
      <c r="D481" s="192"/>
      <c r="E481" s="193"/>
      <c r="F481" s="194"/>
      <c r="G481" s="195">
        <v>54147.7</v>
      </c>
      <c r="H481" s="195">
        <v>53891.9</v>
      </c>
      <c r="I481" s="157">
        <f t="shared" si="14"/>
        <v>99.52758842942545</v>
      </c>
      <c r="J481" s="183">
        <f t="shared" si="15"/>
        <v>255.79999999999563</v>
      </c>
    </row>
    <row r="482" spans="1:10" s="141" customFormat="1" ht="22.5" x14ac:dyDescent="0.2">
      <c r="A482" s="190" t="s">
        <v>500</v>
      </c>
      <c r="B482" s="191">
        <v>906</v>
      </c>
      <c r="C482" s="192">
        <v>1</v>
      </c>
      <c r="D482" s="192">
        <v>6</v>
      </c>
      <c r="E482" s="193"/>
      <c r="F482" s="194"/>
      <c r="G482" s="195">
        <v>54147.7</v>
      </c>
      <c r="H482" s="195">
        <v>53891.9</v>
      </c>
      <c r="I482" s="157">
        <f t="shared" si="14"/>
        <v>99.52758842942545</v>
      </c>
      <c r="J482" s="183">
        <f t="shared" si="15"/>
        <v>255.79999999999563</v>
      </c>
    </row>
    <row r="483" spans="1:10" s="141" customFormat="1" ht="11.25" x14ac:dyDescent="0.2">
      <c r="A483" s="190" t="s">
        <v>502</v>
      </c>
      <c r="B483" s="191">
        <v>906</v>
      </c>
      <c r="C483" s="192">
        <v>1</v>
      </c>
      <c r="D483" s="192">
        <v>6</v>
      </c>
      <c r="E483" s="193">
        <v>9300000000</v>
      </c>
      <c r="F483" s="194"/>
      <c r="G483" s="195">
        <v>54147.7</v>
      </c>
      <c r="H483" s="195">
        <v>53891.9</v>
      </c>
      <c r="I483" s="157">
        <f t="shared" si="14"/>
        <v>99.52758842942545</v>
      </c>
      <c r="J483" s="183">
        <f t="shared" si="15"/>
        <v>255.79999999999563</v>
      </c>
    </row>
    <row r="484" spans="1:10" s="141" customFormat="1" ht="11.25" x14ac:dyDescent="0.2">
      <c r="A484" s="190" t="s">
        <v>502</v>
      </c>
      <c r="B484" s="191">
        <v>906</v>
      </c>
      <c r="C484" s="192">
        <v>1</v>
      </c>
      <c r="D484" s="192">
        <v>6</v>
      </c>
      <c r="E484" s="193">
        <v>9300000311</v>
      </c>
      <c r="F484" s="194"/>
      <c r="G484" s="195">
        <v>8953.4</v>
      </c>
      <c r="H484" s="195">
        <v>8953.4</v>
      </c>
      <c r="I484" s="157">
        <f t="shared" si="14"/>
        <v>100</v>
      </c>
      <c r="J484" s="183">
        <f t="shared" si="15"/>
        <v>0</v>
      </c>
    </row>
    <row r="485" spans="1:10" s="141" customFormat="1" ht="33.75" x14ac:dyDescent="0.2">
      <c r="A485" s="190" t="s">
        <v>486</v>
      </c>
      <c r="B485" s="191">
        <v>906</v>
      </c>
      <c r="C485" s="192">
        <v>1</v>
      </c>
      <c r="D485" s="192">
        <v>6</v>
      </c>
      <c r="E485" s="193">
        <v>9300000311</v>
      </c>
      <c r="F485" s="194">
        <v>100</v>
      </c>
      <c r="G485" s="195">
        <v>8953.4</v>
      </c>
      <c r="H485" s="195">
        <v>8953.4</v>
      </c>
      <c r="I485" s="157">
        <f t="shared" si="14"/>
        <v>100</v>
      </c>
      <c r="J485" s="183">
        <f t="shared" si="15"/>
        <v>0</v>
      </c>
    </row>
    <row r="486" spans="1:10" s="141" customFormat="1" ht="11.25" x14ac:dyDescent="0.2">
      <c r="A486" s="190" t="s">
        <v>502</v>
      </c>
      <c r="B486" s="191">
        <v>906</v>
      </c>
      <c r="C486" s="192">
        <v>1</v>
      </c>
      <c r="D486" s="192">
        <v>6</v>
      </c>
      <c r="E486" s="193">
        <v>9300000312</v>
      </c>
      <c r="F486" s="194"/>
      <c r="G486" s="195">
        <v>5521.7</v>
      </c>
      <c r="H486" s="195">
        <v>5521.7</v>
      </c>
      <c r="I486" s="157">
        <f t="shared" si="14"/>
        <v>100</v>
      </c>
      <c r="J486" s="183">
        <f t="shared" si="15"/>
        <v>0</v>
      </c>
    </row>
    <row r="487" spans="1:10" s="141" customFormat="1" ht="33.75" x14ac:dyDescent="0.2">
      <c r="A487" s="190" t="s">
        <v>486</v>
      </c>
      <c r="B487" s="191">
        <v>906</v>
      </c>
      <c r="C487" s="192">
        <v>1</v>
      </c>
      <c r="D487" s="192">
        <v>6</v>
      </c>
      <c r="E487" s="193">
        <v>9300000312</v>
      </c>
      <c r="F487" s="194">
        <v>100</v>
      </c>
      <c r="G487" s="195">
        <v>5521.7</v>
      </c>
      <c r="H487" s="195">
        <v>5521.7</v>
      </c>
      <c r="I487" s="157">
        <f t="shared" si="14"/>
        <v>100</v>
      </c>
      <c r="J487" s="183">
        <f t="shared" si="15"/>
        <v>0</v>
      </c>
    </row>
    <row r="488" spans="1:10" s="141" customFormat="1" ht="11.25" x14ac:dyDescent="0.2">
      <c r="A488" s="190" t="s">
        <v>502</v>
      </c>
      <c r="B488" s="191">
        <v>906</v>
      </c>
      <c r="C488" s="192">
        <v>1</v>
      </c>
      <c r="D488" s="192">
        <v>6</v>
      </c>
      <c r="E488" s="193">
        <v>9300000313</v>
      </c>
      <c r="F488" s="194"/>
      <c r="G488" s="195">
        <v>29969.3</v>
      </c>
      <c r="H488" s="195">
        <v>29873.1</v>
      </c>
      <c r="I488" s="157">
        <f t="shared" si="14"/>
        <v>99.679004848294753</v>
      </c>
      <c r="J488" s="183">
        <f t="shared" si="15"/>
        <v>96.200000000000728</v>
      </c>
    </row>
    <row r="489" spans="1:10" s="141" customFormat="1" ht="33.75" x14ac:dyDescent="0.2">
      <c r="A489" s="190" t="s">
        <v>486</v>
      </c>
      <c r="B489" s="191">
        <v>906</v>
      </c>
      <c r="C489" s="192">
        <v>1</v>
      </c>
      <c r="D489" s="192">
        <v>6</v>
      </c>
      <c r="E489" s="193">
        <v>9300000313</v>
      </c>
      <c r="F489" s="194">
        <v>100</v>
      </c>
      <c r="G489" s="195">
        <v>29969.3</v>
      </c>
      <c r="H489" s="195">
        <v>29873.1</v>
      </c>
      <c r="I489" s="157">
        <f t="shared" si="14"/>
        <v>99.679004848294753</v>
      </c>
      <c r="J489" s="183">
        <f t="shared" si="15"/>
        <v>96.200000000000728</v>
      </c>
    </row>
    <row r="490" spans="1:10" s="141" customFormat="1" ht="11.25" x14ac:dyDescent="0.2">
      <c r="A490" s="190" t="s">
        <v>502</v>
      </c>
      <c r="B490" s="191">
        <v>906</v>
      </c>
      <c r="C490" s="192">
        <v>1</v>
      </c>
      <c r="D490" s="192">
        <v>6</v>
      </c>
      <c r="E490" s="193">
        <v>9300000393</v>
      </c>
      <c r="F490" s="194"/>
      <c r="G490" s="195">
        <v>9427.2000000000007</v>
      </c>
      <c r="H490" s="195">
        <v>9267.6</v>
      </c>
      <c r="I490" s="157">
        <f t="shared" si="14"/>
        <v>98.307026476578415</v>
      </c>
      <c r="J490" s="183">
        <f t="shared" si="15"/>
        <v>159.60000000000036</v>
      </c>
    </row>
    <row r="491" spans="1:10" s="141" customFormat="1" ht="33.75" x14ac:dyDescent="0.2">
      <c r="A491" s="190" t="s">
        <v>486</v>
      </c>
      <c r="B491" s="191">
        <v>906</v>
      </c>
      <c r="C491" s="192">
        <v>1</v>
      </c>
      <c r="D491" s="192">
        <v>6</v>
      </c>
      <c r="E491" s="193">
        <v>9300000393</v>
      </c>
      <c r="F491" s="194">
        <v>100</v>
      </c>
      <c r="G491" s="195">
        <v>1012.8</v>
      </c>
      <c r="H491" s="195">
        <v>1002.2</v>
      </c>
      <c r="I491" s="157">
        <f t="shared" si="14"/>
        <v>98.953396524486578</v>
      </c>
      <c r="J491" s="183">
        <f t="shared" si="15"/>
        <v>10.599999999999909</v>
      </c>
    </row>
    <row r="492" spans="1:10" s="141" customFormat="1" ht="11.25" x14ac:dyDescent="0.2">
      <c r="A492" s="190" t="s">
        <v>490</v>
      </c>
      <c r="B492" s="191">
        <v>906</v>
      </c>
      <c r="C492" s="192">
        <v>1</v>
      </c>
      <c r="D492" s="192">
        <v>6</v>
      </c>
      <c r="E492" s="193">
        <v>9300000393</v>
      </c>
      <c r="F492" s="194">
        <v>200</v>
      </c>
      <c r="G492" s="195">
        <v>8409.9</v>
      </c>
      <c r="H492" s="195">
        <v>8265.4</v>
      </c>
      <c r="I492" s="157">
        <f t="shared" si="14"/>
        <v>98.281786941580748</v>
      </c>
      <c r="J492" s="183">
        <f t="shared" si="15"/>
        <v>144.5</v>
      </c>
    </row>
    <row r="493" spans="1:10" s="141" customFormat="1" ht="11.25" x14ac:dyDescent="0.2">
      <c r="A493" s="190" t="s">
        <v>494</v>
      </c>
      <c r="B493" s="191">
        <v>906</v>
      </c>
      <c r="C493" s="192">
        <v>1</v>
      </c>
      <c r="D493" s="192">
        <v>6</v>
      </c>
      <c r="E493" s="193">
        <v>9300000393</v>
      </c>
      <c r="F493" s="194">
        <v>800</v>
      </c>
      <c r="G493" s="195">
        <v>4.5</v>
      </c>
      <c r="H493" s="195">
        <v>0</v>
      </c>
      <c r="I493" s="157">
        <f t="shared" si="14"/>
        <v>0</v>
      </c>
      <c r="J493" s="183">
        <f t="shared" si="15"/>
        <v>4.5</v>
      </c>
    </row>
    <row r="494" spans="1:10" s="141" customFormat="1" ht="22.5" x14ac:dyDescent="0.2">
      <c r="A494" s="190" t="s">
        <v>1451</v>
      </c>
      <c r="B494" s="191">
        <v>906</v>
      </c>
      <c r="C494" s="192">
        <v>1</v>
      </c>
      <c r="D494" s="192">
        <v>6</v>
      </c>
      <c r="E494" s="193">
        <v>9300000870</v>
      </c>
      <c r="F494" s="194"/>
      <c r="G494" s="195">
        <v>276.10000000000002</v>
      </c>
      <c r="H494" s="195">
        <v>276.10000000000002</v>
      </c>
      <c r="I494" s="157">
        <f t="shared" si="14"/>
        <v>100</v>
      </c>
      <c r="J494" s="183">
        <f t="shared" si="15"/>
        <v>0</v>
      </c>
    </row>
    <row r="495" spans="1:10" s="141" customFormat="1" ht="33.75" x14ac:dyDescent="0.2">
      <c r="A495" s="190" t="s">
        <v>486</v>
      </c>
      <c r="B495" s="191">
        <v>906</v>
      </c>
      <c r="C495" s="192">
        <v>1</v>
      </c>
      <c r="D495" s="192">
        <v>6</v>
      </c>
      <c r="E495" s="193">
        <v>9300000870</v>
      </c>
      <c r="F495" s="194">
        <v>100</v>
      </c>
      <c r="G495" s="195">
        <v>276.10000000000002</v>
      </c>
      <c r="H495" s="195">
        <v>276.10000000000002</v>
      </c>
      <c r="I495" s="157">
        <f t="shared" si="14"/>
        <v>100</v>
      </c>
      <c r="J495" s="183">
        <f t="shared" si="15"/>
        <v>0</v>
      </c>
    </row>
    <row r="496" spans="1:10" s="141" customFormat="1" ht="11.25" x14ac:dyDescent="0.2">
      <c r="A496" s="184" t="s">
        <v>1353</v>
      </c>
      <c r="B496" s="185">
        <v>907</v>
      </c>
      <c r="C496" s="186"/>
      <c r="D496" s="186"/>
      <c r="E496" s="187"/>
      <c r="F496" s="188"/>
      <c r="G496" s="189">
        <v>8835.2000000000007</v>
      </c>
      <c r="H496" s="189">
        <v>8712</v>
      </c>
      <c r="I496" s="151">
        <f t="shared" si="14"/>
        <v>98.60557768924302</v>
      </c>
      <c r="J496" s="183">
        <f t="shared" si="15"/>
        <v>123.20000000000073</v>
      </c>
    </row>
    <row r="497" spans="1:10" s="141" customFormat="1" ht="11.25" x14ac:dyDescent="0.2">
      <c r="A497" s="190" t="s">
        <v>484</v>
      </c>
      <c r="B497" s="191">
        <v>907</v>
      </c>
      <c r="C497" s="192">
        <v>1</v>
      </c>
      <c r="D497" s="192"/>
      <c r="E497" s="193"/>
      <c r="F497" s="194"/>
      <c r="G497" s="195">
        <v>7186.6</v>
      </c>
      <c r="H497" s="195">
        <v>7097.4</v>
      </c>
      <c r="I497" s="157">
        <f t="shared" si="14"/>
        <v>98.758801102051024</v>
      </c>
      <c r="J497" s="183">
        <f t="shared" si="15"/>
        <v>89.200000000000728</v>
      </c>
    </row>
    <row r="498" spans="1:10" s="141" customFormat="1" ht="11.25" x14ac:dyDescent="0.2">
      <c r="A498" s="190" t="s">
        <v>512</v>
      </c>
      <c r="B498" s="191">
        <v>907</v>
      </c>
      <c r="C498" s="192">
        <v>1</v>
      </c>
      <c r="D498" s="192">
        <v>13</v>
      </c>
      <c r="E498" s="193"/>
      <c r="F498" s="194"/>
      <c r="G498" s="195">
        <v>7186.6</v>
      </c>
      <c r="H498" s="195">
        <v>7097.4</v>
      </c>
      <c r="I498" s="157">
        <f t="shared" si="14"/>
        <v>98.758801102051024</v>
      </c>
      <c r="J498" s="183">
        <f t="shared" si="15"/>
        <v>89.200000000000728</v>
      </c>
    </row>
    <row r="499" spans="1:10" s="141" customFormat="1" ht="11.25" x14ac:dyDescent="0.2">
      <c r="A499" s="190" t="s">
        <v>487</v>
      </c>
      <c r="B499" s="191">
        <v>907</v>
      </c>
      <c r="C499" s="192">
        <v>1</v>
      </c>
      <c r="D499" s="192">
        <v>13</v>
      </c>
      <c r="E499" s="193">
        <v>8900000000</v>
      </c>
      <c r="F499" s="194"/>
      <c r="G499" s="195">
        <v>7186.6</v>
      </c>
      <c r="H499" s="195">
        <v>7097.4</v>
      </c>
      <c r="I499" s="157">
        <f t="shared" si="14"/>
        <v>98.758801102051024</v>
      </c>
      <c r="J499" s="183">
        <f t="shared" si="15"/>
        <v>89.200000000000728</v>
      </c>
    </row>
    <row r="500" spans="1:10" s="141" customFormat="1" ht="11.25" x14ac:dyDescent="0.2">
      <c r="A500" s="190" t="s">
        <v>487</v>
      </c>
      <c r="B500" s="191">
        <v>907</v>
      </c>
      <c r="C500" s="192">
        <v>1</v>
      </c>
      <c r="D500" s="192">
        <v>13</v>
      </c>
      <c r="E500" s="193">
        <v>8900000110</v>
      </c>
      <c r="F500" s="194"/>
      <c r="G500" s="195">
        <v>6431.7</v>
      </c>
      <c r="H500" s="195">
        <v>6409.7</v>
      </c>
      <c r="I500" s="157">
        <f t="shared" si="14"/>
        <v>99.657944244911917</v>
      </c>
      <c r="J500" s="183">
        <f t="shared" si="15"/>
        <v>22</v>
      </c>
    </row>
    <row r="501" spans="1:10" s="141" customFormat="1" ht="33.75" x14ac:dyDescent="0.2">
      <c r="A501" s="190" t="s">
        <v>486</v>
      </c>
      <c r="B501" s="191">
        <v>907</v>
      </c>
      <c r="C501" s="192">
        <v>1</v>
      </c>
      <c r="D501" s="192">
        <v>13</v>
      </c>
      <c r="E501" s="193">
        <v>8900000110</v>
      </c>
      <c r="F501" s="194">
        <v>100</v>
      </c>
      <c r="G501" s="195">
        <v>6431.7</v>
      </c>
      <c r="H501" s="195">
        <v>6409.7</v>
      </c>
      <c r="I501" s="157">
        <f t="shared" si="14"/>
        <v>99.657944244911917</v>
      </c>
      <c r="J501" s="183">
        <f t="shared" si="15"/>
        <v>22</v>
      </c>
    </row>
    <row r="502" spans="1:10" s="141" customFormat="1" ht="11.25" x14ac:dyDescent="0.2">
      <c r="A502" s="190" t="s">
        <v>487</v>
      </c>
      <c r="B502" s="191">
        <v>907</v>
      </c>
      <c r="C502" s="192">
        <v>1</v>
      </c>
      <c r="D502" s="192">
        <v>13</v>
      </c>
      <c r="E502" s="193">
        <v>8900000190</v>
      </c>
      <c r="F502" s="194"/>
      <c r="G502" s="195">
        <v>461.7</v>
      </c>
      <c r="H502" s="195">
        <v>399.9</v>
      </c>
      <c r="I502" s="157">
        <f t="shared" si="14"/>
        <v>86.614684860298894</v>
      </c>
      <c r="J502" s="183">
        <f t="shared" si="15"/>
        <v>61.800000000000011</v>
      </c>
    </row>
    <row r="503" spans="1:10" s="141" customFormat="1" ht="33.75" x14ac:dyDescent="0.2">
      <c r="A503" s="190" t="s">
        <v>486</v>
      </c>
      <c r="B503" s="191">
        <v>907</v>
      </c>
      <c r="C503" s="192">
        <v>1</v>
      </c>
      <c r="D503" s="192">
        <v>13</v>
      </c>
      <c r="E503" s="193">
        <v>8900000190</v>
      </c>
      <c r="F503" s="194">
        <v>100</v>
      </c>
      <c r="G503" s="195">
        <v>161</v>
      </c>
      <c r="H503" s="195">
        <v>111.3</v>
      </c>
      <c r="I503" s="157">
        <f t="shared" si="14"/>
        <v>69.130434782608702</v>
      </c>
      <c r="J503" s="183">
        <f t="shared" si="15"/>
        <v>49.7</v>
      </c>
    </row>
    <row r="504" spans="1:10" s="141" customFormat="1" ht="11.25" x14ac:dyDescent="0.2">
      <c r="A504" s="190" t="s">
        <v>490</v>
      </c>
      <c r="B504" s="191">
        <v>907</v>
      </c>
      <c r="C504" s="192">
        <v>1</v>
      </c>
      <c r="D504" s="192">
        <v>13</v>
      </c>
      <c r="E504" s="193">
        <v>8900000190</v>
      </c>
      <c r="F504" s="194">
        <v>200</v>
      </c>
      <c r="G504" s="195">
        <v>300.7</v>
      </c>
      <c r="H504" s="195">
        <v>288.60000000000002</v>
      </c>
      <c r="I504" s="157">
        <f t="shared" si="14"/>
        <v>95.97605586963752</v>
      </c>
      <c r="J504" s="183">
        <f t="shared" si="15"/>
        <v>12.099999999999966</v>
      </c>
    </row>
    <row r="505" spans="1:10" s="141" customFormat="1" ht="22.5" x14ac:dyDescent="0.2">
      <c r="A505" s="190" t="s">
        <v>1451</v>
      </c>
      <c r="B505" s="191">
        <v>907</v>
      </c>
      <c r="C505" s="192">
        <v>1</v>
      </c>
      <c r="D505" s="192">
        <v>13</v>
      </c>
      <c r="E505" s="193">
        <v>8900000870</v>
      </c>
      <c r="F505" s="194"/>
      <c r="G505" s="195">
        <v>48.2</v>
      </c>
      <c r="H505" s="195">
        <v>42.8</v>
      </c>
      <c r="I505" s="157">
        <f t="shared" si="14"/>
        <v>88.796680497925294</v>
      </c>
      <c r="J505" s="183">
        <f t="shared" si="15"/>
        <v>5.4000000000000057</v>
      </c>
    </row>
    <row r="506" spans="1:10" s="141" customFormat="1" ht="33.75" x14ac:dyDescent="0.2">
      <c r="A506" s="190" t="s">
        <v>486</v>
      </c>
      <c r="B506" s="191">
        <v>907</v>
      </c>
      <c r="C506" s="192">
        <v>1</v>
      </c>
      <c r="D506" s="192">
        <v>13</v>
      </c>
      <c r="E506" s="193">
        <v>8900000870</v>
      </c>
      <c r="F506" s="194">
        <v>100</v>
      </c>
      <c r="G506" s="195">
        <v>48.2</v>
      </c>
      <c r="H506" s="195">
        <v>42.8</v>
      </c>
      <c r="I506" s="157">
        <f t="shared" si="14"/>
        <v>88.796680497925294</v>
      </c>
      <c r="J506" s="183">
        <f t="shared" si="15"/>
        <v>5.4000000000000057</v>
      </c>
    </row>
    <row r="507" spans="1:10" s="141" customFormat="1" ht="22.5" x14ac:dyDescent="0.2">
      <c r="A507" s="190" t="s">
        <v>1152</v>
      </c>
      <c r="B507" s="191">
        <v>907</v>
      </c>
      <c r="C507" s="192">
        <v>1</v>
      </c>
      <c r="D507" s="192">
        <v>13</v>
      </c>
      <c r="E507" s="193">
        <v>8900055490</v>
      </c>
      <c r="F507" s="194"/>
      <c r="G507" s="195">
        <v>245</v>
      </c>
      <c r="H507" s="195">
        <v>245</v>
      </c>
      <c r="I507" s="157">
        <f t="shared" si="14"/>
        <v>100</v>
      </c>
      <c r="J507" s="183">
        <f t="shared" si="15"/>
        <v>0</v>
      </c>
    </row>
    <row r="508" spans="1:10" s="141" customFormat="1" ht="33.75" x14ac:dyDescent="0.2">
      <c r="A508" s="190" t="s">
        <v>486</v>
      </c>
      <c r="B508" s="191">
        <v>907</v>
      </c>
      <c r="C508" s="192">
        <v>1</v>
      </c>
      <c r="D508" s="192">
        <v>13</v>
      </c>
      <c r="E508" s="193">
        <v>8900055490</v>
      </c>
      <c r="F508" s="194">
        <v>100</v>
      </c>
      <c r="G508" s="195">
        <v>245</v>
      </c>
      <c r="H508" s="195">
        <v>245</v>
      </c>
      <c r="I508" s="157">
        <f t="shared" si="14"/>
        <v>100</v>
      </c>
      <c r="J508" s="183">
        <f t="shared" si="15"/>
        <v>0</v>
      </c>
    </row>
    <row r="509" spans="1:10" s="141" customFormat="1" ht="11.25" x14ac:dyDescent="0.2">
      <c r="A509" s="190" t="s">
        <v>572</v>
      </c>
      <c r="B509" s="191">
        <v>907</v>
      </c>
      <c r="C509" s="192">
        <v>4</v>
      </c>
      <c r="D509" s="192"/>
      <c r="E509" s="193"/>
      <c r="F509" s="194"/>
      <c r="G509" s="195">
        <v>1648.6</v>
      </c>
      <c r="H509" s="195">
        <v>1614.6</v>
      </c>
      <c r="I509" s="157">
        <f t="shared" si="14"/>
        <v>97.937644061628049</v>
      </c>
      <c r="J509" s="183">
        <f t="shared" si="15"/>
        <v>34</v>
      </c>
    </row>
    <row r="510" spans="1:10" s="141" customFormat="1" ht="11.25" x14ac:dyDescent="0.2">
      <c r="A510" s="190" t="s">
        <v>703</v>
      </c>
      <c r="B510" s="191">
        <v>907</v>
      </c>
      <c r="C510" s="192">
        <v>4</v>
      </c>
      <c r="D510" s="192">
        <v>12</v>
      </c>
      <c r="E510" s="193"/>
      <c r="F510" s="194"/>
      <c r="G510" s="195">
        <v>1648.6</v>
      </c>
      <c r="H510" s="195">
        <v>1614.6</v>
      </c>
      <c r="I510" s="157">
        <f t="shared" si="14"/>
        <v>97.937644061628049</v>
      </c>
      <c r="J510" s="183">
        <f t="shared" si="15"/>
        <v>34</v>
      </c>
    </row>
    <row r="511" spans="1:10" s="141" customFormat="1" ht="22.5" x14ac:dyDescent="0.2">
      <c r="A511" s="190" t="s">
        <v>1218</v>
      </c>
      <c r="B511" s="191">
        <v>907</v>
      </c>
      <c r="C511" s="192">
        <v>4</v>
      </c>
      <c r="D511" s="192">
        <v>12</v>
      </c>
      <c r="E511" s="193">
        <v>2000000000</v>
      </c>
      <c r="F511" s="194"/>
      <c r="G511" s="195">
        <v>930.1</v>
      </c>
      <c r="H511" s="195">
        <v>920.6</v>
      </c>
      <c r="I511" s="157">
        <f t="shared" si="14"/>
        <v>98.978604451134288</v>
      </c>
      <c r="J511" s="183">
        <f t="shared" si="15"/>
        <v>9.5</v>
      </c>
    </row>
    <row r="512" spans="1:10" s="141" customFormat="1" ht="22.5" x14ac:dyDescent="0.2">
      <c r="A512" s="190" t="s">
        <v>712</v>
      </c>
      <c r="B512" s="191">
        <v>907</v>
      </c>
      <c r="C512" s="192">
        <v>4</v>
      </c>
      <c r="D512" s="192">
        <v>12</v>
      </c>
      <c r="E512" s="193">
        <v>2010000000</v>
      </c>
      <c r="F512" s="194"/>
      <c r="G512" s="195">
        <v>930.1</v>
      </c>
      <c r="H512" s="195">
        <v>920.6</v>
      </c>
      <c r="I512" s="157">
        <f t="shared" si="14"/>
        <v>98.978604451134288</v>
      </c>
      <c r="J512" s="183">
        <f t="shared" si="15"/>
        <v>9.5</v>
      </c>
    </row>
    <row r="513" spans="1:10" s="141" customFormat="1" ht="22.5" x14ac:dyDescent="0.2">
      <c r="A513" s="190" t="s">
        <v>1219</v>
      </c>
      <c r="B513" s="191">
        <v>907</v>
      </c>
      <c r="C513" s="192">
        <v>4</v>
      </c>
      <c r="D513" s="192">
        <v>12</v>
      </c>
      <c r="E513" s="193">
        <v>2010002020</v>
      </c>
      <c r="F513" s="194"/>
      <c r="G513" s="195">
        <v>930.1</v>
      </c>
      <c r="H513" s="195">
        <v>920.6</v>
      </c>
      <c r="I513" s="157">
        <f t="shared" si="14"/>
        <v>98.978604451134288</v>
      </c>
      <c r="J513" s="183">
        <f t="shared" si="15"/>
        <v>9.5</v>
      </c>
    </row>
    <row r="514" spans="1:10" s="141" customFormat="1" ht="11.25" x14ac:dyDescent="0.2">
      <c r="A514" s="190" t="s">
        <v>490</v>
      </c>
      <c r="B514" s="191">
        <v>907</v>
      </c>
      <c r="C514" s="192">
        <v>4</v>
      </c>
      <c r="D514" s="192">
        <v>12</v>
      </c>
      <c r="E514" s="193">
        <v>2010002020</v>
      </c>
      <c r="F514" s="194">
        <v>200</v>
      </c>
      <c r="G514" s="195">
        <v>930.1</v>
      </c>
      <c r="H514" s="195">
        <v>920.6</v>
      </c>
      <c r="I514" s="157">
        <f t="shared" si="14"/>
        <v>98.978604451134288</v>
      </c>
      <c r="J514" s="183">
        <f t="shared" si="15"/>
        <v>9.5</v>
      </c>
    </row>
    <row r="515" spans="1:10" s="141" customFormat="1" ht="11.25" x14ac:dyDescent="0.2">
      <c r="A515" s="190" t="s">
        <v>487</v>
      </c>
      <c r="B515" s="191">
        <v>907</v>
      </c>
      <c r="C515" s="192">
        <v>4</v>
      </c>
      <c r="D515" s="192">
        <v>12</v>
      </c>
      <c r="E515" s="193">
        <v>8900000000</v>
      </c>
      <c r="F515" s="194"/>
      <c r="G515" s="195">
        <v>718.5</v>
      </c>
      <c r="H515" s="195">
        <v>694</v>
      </c>
      <c r="I515" s="157">
        <f t="shared" si="14"/>
        <v>96.590118302018084</v>
      </c>
      <c r="J515" s="183">
        <f t="shared" si="15"/>
        <v>24.5</v>
      </c>
    </row>
    <row r="516" spans="1:10" s="141" customFormat="1" ht="11.25" x14ac:dyDescent="0.2">
      <c r="A516" s="190" t="s">
        <v>516</v>
      </c>
      <c r="B516" s="191">
        <v>907</v>
      </c>
      <c r="C516" s="192">
        <v>4</v>
      </c>
      <c r="D516" s="192">
        <v>12</v>
      </c>
      <c r="E516" s="193">
        <v>8900099990</v>
      </c>
      <c r="F516" s="194"/>
      <c r="G516" s="195">
        <v>718.5</v>
      </c>
      <c r="H516" s="195">
        <v>694</v>
      </c>
      <c r="I516" s="157">
        <f t="shared" si="14"/>
        <v>96.590118302018084</v>
      </c>
      <c r="J516" s="183">
        <f t="shared" si="15"/>
        <v>24.5</v>
      </c>
    </row>
    <row r="517" spans="1:10" s="141" customFormat="1" ht="33.75" x14ac:dyDescent="0.2">
      <c r="A517" s="190" t="s">
        <v>486</v>
      </c>
      <c r="B517" s="191">
        <v>907</v>
      </c>
      <c r="C517" s="192">
        <v>4</v>
      </c>
      <c r="D517" s="192">
        <v>12</v>
      </c>
      <c r="E517" s="193">
        <v>8900099990</v>
      </c>
      <c r="F517" s="194">
        <v>100</v>
      </c>
      <c r="G517" s="195">
        <v>302.7</v>
      </c>
      <c r="H517" s="195">
        <v>278.2</v>
      </c>
      <c r="I517" s="157">
        <f t="shared" si="14"/>
        <v>91.906177733729763</v>
      </c>
      <c r="J517" s="183">
        <f t="shared" si="15"/>
        <v>24.5</v>
      </c>
    </row>
    <row r="518" spans="1:10" s="141" customFormat="1" ht="11.25" x14ac:dyDescent="0.2">
      <c r="A518" s="190" t="s">
        <v>490</v>
      </c>
      <c r="B518" s="191">
        <v>907</v>
      </c>
      <c r="C518" s="192">
        <v>4</v>
      </c>
      <c r="D518" s="192">
        <v>12</v>
      </c>
      <c r="E518" s="193">
        <v>8900099990</v>
      </c>
      <c r="F518" s="194">
        <v>200</v>
      </c>
      <c r="G518" s="195">
        <v>415.8</v>
      </c>
      <c r="H518" s="195">
        <v>415.8</v>
      </c>
      <c r="I518" s="157">
        <f t="shared" si="14"/>
        <v>100</v>
      </c>
      <c r="J518" s="183">
        <f t="shared" si="15"/>
        <v>0</v>
      </c>
    </row>
    <row r="519" spans="1:10" s="141" customFormat="1" ht="11.25" x14ac:dyDescent="0.2">
      <c r="A519" s="184" t="s">
        <v>1070</v>
      </c>
      <c r="B519" s="185">
        <v>908</v>
      </c>
      <c r="C519" s="186"/>
      <c r="D519" s="186"/>
      <c r="E519" s="187"/>
      <c r="F519" s="188"/>
      <c r="G519" s="189">
        <v>39123.199999999997</v>
      </c>
      <c r="H519" s="189">
        <v>39120.400000000001</v>
      </c>
      <c r="I519" s="151">
        <f t="shared" si="14"/>
        <v>99.992843121217092</v>
      </c>
      <c r="J519" s="183">
        <f t="shared" si="15"/>
        <v>2.7999999999956344</v>
      </c>
    </row>
    <row r="520" spans="1:10" s="141" customFormat="1" ht="11.25" x14ac:dyDescent="0.2">
      <c r="A520" s="190" t="s">
        <v>484</v>
      </c>
      <c r="B520" s="191">
        <v>908</v>
      </c>
      <c r="C520" s="192">
        <v>1</v>
      </c>
      <c r="D520" s="192"/>
      <c r="E520" s="193"/>
      <c r="F520" s="194"/>
      <c r="G520" s="195">
        <v>39123.199999999997</v>
      </c>
      <c r="H520" s="195">
        <v>39120.400000000001</v>
      </c>
      <c r="I520" s="157">
        <f t="shared" si="14"/>
        <v>99.992843121217092</v>
      </c>
      <c r="J520" s="183">
        <f t="shared" si="15"/>
        <v>2.7999999999956344</v>
      </c>
    </row>
    <row r="521" spans="1:10" s="141" customFormat="1" ht="11.25" x14ac:dyDescent="0.2">
      <c r="A521" s="190" t="s">
        <v>503</v>
      </c>
      <c r="B521" s="191">
        <v>908</v>
      </c>
      <c r="C521" s="192">
        <v>1</v>
      </c>
      <c r="D521" s="192">
        <v>7</v>
      </c>
      <c r="E521" s="193"/>
      <c r="F521" s="194"/>
      <c r="G521" s="195">
        <v>39123.199999999997</v>
      </c>
      <c r="H521" s="195">
        <v>39120.400000000001</v>
      </c>
      <c r="I521" s="157">
        <f t="shared" si="14"/>
        <v>99.992843121217092</v>
      </c>
      <c r="J521" s="183">
        <f t="shared" si="15"/>
        <v>2.7999999999956344</v>
      </c>
    </row>
    <row r="522" spans="1:10" s="141" customFormat="1" ht="11.25" x14ac:dyDescent="0.2">
      <c r="A522" s="190" t="s">
        <v>504</v>
      </c>
      <c r="B522" s="191">
        <v>908</v>
      </c>
      <c r="C522" s="192">
        <v>1</v>
      </c>
      <c r="D522" s="192">
        <v>7</v>
      </c>
      <c r="E522" s="193">
        <v>9400000000</v>
      </c>
      <c r="F522" s="194"/>
      <c r="G522" s="195">
        <v>39123.199999999997</v>
      </c>
      <c r="H522" s="195">
        <v>39120.400000000001</v>
      </c>
      <c r="I522" s="157">
        <f t="shared" si="14"/>
        <v>99.992843121217092</v>
      </c>
      <c r="J522" s="183">
        <f t="shared" si="15"/>
        <v>2.7999999999956344</v>
      </c>
    </row>
    <row r="523" spans="1:10" s="141" customFormat="1" ht="11.25" x14ac:dyDescent="0.2">
      <c r="A523" s="190" t="s">
        <v>504</v>
      </c>
      <c r="B523" s="191">
        <v>908</v>
      </c>
      <c r="C523" s="192">
        <v>1</v>
      </c>
      <c r="D523" s="192">
        <v>7</v>
      </c>
      <c r="E523" s="193">
        <v>9400000411</v>
      </c>
      <c r="F523" s="194"/>
      <c r="G523" s="195">
        <v>6234.1</v>
      </c>
      <c r="H523" s="195">
        <v>6234.1</v>
      </c>
      <c r="I523" s="157">
        <f t="shared" si="14"/>
        <v>100</v>
      </c>
      <c r="J523" s="183">
        <f t="shared" si="15"/>
        <v>0</v>
      </c>
    </row>
    <row r="524" spans="1:10" s="141" customFormat="1" ht="33.75" x14ac:dyDescent="0.2">
      <c r="A524" s="190" t="s">
        <v>486</v>
      </c>
      <c r="B524" s="191">
        <v>908</v>
      </c>
      <c r="C524" s="192">
        <v>1</v>
      </c>
      <c r="D524" s="192">
        <v>7</v>
      </c>
      <c r="E524" s="193">
        <v>9400000411</v>
      </c>
      <c r="F524" s="194">
        <v>100</v>
      </c>
      <c r="G524" s="195">
        <v>6234.1</v>
      </c>
      <c r="H524" s="195">
        <v>6234.1</v>
      </c>
      <c r="I524" s="157">
        <f t="shared" si="14"/>
        <v>100</v>
      </c>
      <c r="J524" s="183">
        <f t="shared" si="15"/>
        <v>0</v>
      </c>
    </row>
    <row r="525" spans="1:10" s="141" customFormat="1" ht="11.25" x14ac:dyDescent="0.2">
      <c r="A525" s="190" t="s">
        <v>504</v>
      </c>
      <c r="B525" s="191">
        <v>908</v>
      </c>
      <c r="C525" s="192">
        <v>1</v>
      </c>
      <c r="D525" s="192">
        <v>7</v>
      </c>
      <c r="E525" s="193">
        <v>9400000412</v>
      </c>
      <c r="F525" s="194"/>
      <c r="G525" s="195">
        <v>26311.599999999999</v>
      </c>
      <c r="H525" s="195">
        <v>26311.599999999999</v>
      </c>
      <c r="I525" s="157">
        <f t="shared" si="14"/>
        <v>100</v>
      </c>
      <c r="J525" s="183">
        <f t="shared" si="15"/>
        <v>0</v>
      </c>
    </row>
    <row r="526" spans="1:10" s="141" customFormat="1" ht="33.75" x14ac:dyDescent="0.2">
      <c r="A526" s="190" t="s">
        <v>486</v>
      </c>
      <c r="B526" s="191">
        <v>908</v>
      </c>
      <c r="C526" s="192">
        <v>1</v>
      </c>
      <c r="D526" s="192">
        <v>7</v>
      </c>
      <c r="E526" s="193">
        <v>9400000412</v>
      </c>
      <c r="F526" s="194">
        <v>100</v>
      </c>
      <c r="G526" s="195">
        <v>26311.599999999999</v>
      </c>
      <c r="H526" s="195">
        <v>26311.599999999999</v>
      </c>
      <c r="I526" s="157">
        <f t="shared" si="14"/>
        <v>100</v>
      </c>
      <c r="J526" s="183">
        <f t="shared" si="15"/>
        <v>0</v>
      </c>
    </row>
    <row r="527" spans="1:10" s="141" customFormat="1" ht="11.25" x14ac:dyDescent="0.2">
      <c r="A527" s="190" t="s">
        <v>504</v>
      </c>
      <c r="B527" s="191">
        <v>908</v>
      </c>
      <c r="C527" s="192">
        <v>1</v>
      </c>
      <c r="D527" s="192">
        <v>7</v>
      </c>
      <c r="E527" s="193">
        <v>9400000492</v>
      </c>
      <c r="F527" s="194"/>
      <c r="G527" s="195">
        <v>1435.4</v>
      </c>
      <c r="H527" s="195">
        <v>1432.6</v>
      </c>
      <c r="I527" s="157">
        <f t="shared" ref="I527:I590" si="16">+H527/G527*100</f>
        <v>99.804932423017974</v>
      </c>
      <c r="J527" s="183">
        <f t="shared" ref="J527:J590" si="17">G527-H527</f>
        <v>2.8000000000001819</v>
      </c>
    </row>
    <row r="528" spans="1:10" s="141" customFormat="1" ht="33.75" x14ac:dyDescent="0.2">
      <c r="A528" s="190" t="s">
        <v>486</v>
      </c>
      <c r="B528" s="191">
        <v>908</v>
      </c>
      <c r="C528" s="192">
        <v>1</v>
      </c>
      <c r="D528" s="192">
        <v>7</v>
      </c>
      <c r="E528" s="193">
        <v>9400000492</v>
      </c>
      <c r="F528" s="194">
        <v>100</v>
      </c>
      <c r="G528" s="195">
        <v>296.8</v>
      </c>
      <c r="H528" s="195">
        <v>296.8</v>
      </c>
      <c r="I528" s="157">
        <f t="shared" si="16"/>
        <v>100</v>
      </c>
      <c r="J528" s="183">
        <f t="shared" si="17"/>
        <v>0</v>
      </c>
    </row>
    <row r="529" spans="1:10" s="141" customFormat="1" ht="11.25" x14ac:dyDescent="0.2">
      <c r="A529" s="190" t="s">
        <v>490</v>
      </c>
      <c r="B529" s="191">
        <v>908</v>
      </c>
      <c r="C529" s="192">
        <v>1</v>
      </c>
      <c r="D529" s="192">
        <v>7</v>
      </c>
      <c r="E529" s="193">
        <v>9400000492</v>
      </c>
      <c r="F529" s="194">
        <v>200</v>
      </c>
      <c r="G529" s="195">
        <v>1128.7</v>
      </c>
      <c r="H529" s="195">
        <v>1125.9000000000001</v>
      </c>
      <c r="I529" s="157">
        <f t="shared" si="16"/>
        <v>99.751926995658721</v>
      </c>
      <c r="J529" s="183">
        <f t="shared" si="17"/>
        <v>2.7999999999999545</v>
      </c>
    </row>
    <row r="530" spans="1:10" s="141" customFormat="1" ht="11.25" x14ac:dyDescent="0.2">
      <c r="A530" s="190" t="s">
        <v>501</v>
      </c>
      <c r="B530" s="191">
        <v>908</v>
      </c>
      <c r="C530" s="192">
        <v>1</v>
      </c>
      <c r="D530" s="192">
        <v>7</v>
      </c>
      <c r="E530" s="193">
        <v>9400000492</v>
      </c>
      <c r="F530" s="194">
        <v>300</v>
      </c>
      <c r="G530" s="195">
        <v>3.1</v>
      </c>
      <c r="H530" s="195">
        <v>3.1</v>
      </c>
      <c r="I530" s="157">
        <f t="shared" si="16"/>
        <v>100</v>
      </c>
      <c r="J530" s="183">
        <f t="shared" si="17"/>
        <v>0</v>
      </c>
    </row>
    <row r="531" spans="1:10" s="141" customFormat="1" ht="11.25" x14ac:dyDescent="0.2">
      <c r="A531" s="190" t="s">
        <v>494</v>
      </c>
      <c r="B531" s="191">
        <v>908</v>
      </c>
      <c r="C531" s="192">
        <v>1</v>
      </c>
      <c r="D531" s="192">
        <v>7</v>
      </c>
      <c r="E531" s="193">
        <v>9400000492</v>
      </c>
      <c r="F531" s="194">
        <v>800</v>
      </c>
      <c r="G531" s="195">
        <v>6.8</v>
      </c>
      <c r="H531" s="195">
        <v>6.8</v>
      </c>
      <c r="I531" s="157">
        <f t="shared" si="16"/>
        <v>100</v>
      </c>
      <c r="J531" s="183">
        <f t="shared" si="17"/>
        <v>0</v>
      </c>
    </row>
    <row r="532" spans="1:10" s="141" customFormat="1" ht="22.5" x14ac:dyDescent="0.2">
      <c r="A532" s="190" t="s">
        <v>1451</v>
      </c>
      <c r="B532" s="191">
        <v>908</v>
      </c>
      <c r="C532" s="192">
        <v>1</v>
      </c>
      <c r="D532" s="192">
        <v>7</v>
      </c>
      <c r="E532" s="193">
        <v>9400000870</v>
      </c>
      <c r="F532" s="194"/>
      <c r="G532" s="195">
        <v>302.10000000000002</v>
      </c>
      <c r="H532" s="195">
        <v>302.10000000000002</v>
      </c>
      <c r="I532" s="157">
        <f t="shared" si="16"/>
        <v>100</v>
      </c>
      <c r="J532" s="183">
        <f t="shared" si="17"/>
        <v>0</v>
      </c>
    </row>
    <row r="533" spans="1:10" s="141" customFormat="1" ht="33.75" x14ac:dyDescent="0.2">
      <c r="A533" s="190" t="s">
        <v>486</v>
      </c>
      <c r="B533" s="191">
        <v>908</v>
      </c>
      <c r="C533" s="192">
        <v>1</v>
      </c>
      <c r="D533" s="192">
        <v>7</v>
      </c>
      <c r="E533" s="193">
        <v>9400000870</v>
      </c>
      <c r="F533" s="194">
        <v>100</v>
      </c>
      <c r="G533" s="195">
        <v>302.10000000000002</v>
      </c>
      <c r="H533" s="195">
        <v>302.10000000000002</v>
      </c>
      <c r="I533" s="157">
        <f t="shared" si="16"/>
        <v>100</v>
      </c>
      <c r="J533" s="183">
        <f t="shared" si="17"/>
        <v>0</v>
      </c>
    </row>
    <row r="534" spans="1:10" s="141" customFormat="1" ht="22.5" x14ac:dyDescent="0.2">
      <c r="A534" s="190" t="s">
        <v>1452</v>
      </c>
      <c r="B534" s="191">
        <v>908</v>
      </c>
      <c r="C534" s="192">
        <v>1</v>
      </c>
      <c r="D534" s="192">
        <v>7</v>
      </c>
      <c r="E534" s="193">
        <v>9400055491</v>
      </c>
      <c r="F534" s="194"/>
      <c r="G534" s="195">
        <v>240</v>
      </c>
      <c r="H534" s="195">
        <v>240</v>
      </c>
      <c r="I534" s="157">
        <f t="shared" si="16"/>
        <v>100</v>
      </c>
      <c r="J534" s="183">
        <f t="shared" si="17"/>
        <v>0</v>
      </c>
    </row>
    <row r="535" spans="1:10" s="141" customFormat="1" ht="33.75" x14ac:dyDescent="0.2">
      <c r="A535" s="190" t="s">
        <v>486</v>
      </c>
      <c r="B535" s="191">
        <v>908</v>
      </c>
      <c r="C535" s="192">
        <v>1</v>
      </c>
      <c r="D535" s="192">
        <v>7</v>
      </c>
      <c r="E535" s="193">
        <v>9400055491</v>
      </c>
      <c r="F535" s="194">
        <v>100</v>
      </c>
      <c r="G535" s="195">
        <v>240</v>
      </c>
      <c r="H535" s="195">
        <v>240</v>
      </c>
      <c r="I535" s="157">
        <f t="shared" si="16"/>
        <v>100</v>
      </c>
      <c r="J535" s="183">
        <f t="shared" si="17"/>
        <v>0</v>
      </c>
    </row>
    <row r="536" spans="1:10" s="141" customFormat="1" ht="33.75" x14ac:dyDescent="0.2">
      <c r="A536" s="190" t="s">
        <v>1454</v>
      </c>
      <c r="B536" s="191">
        <v>908</v>
      </c>
      <c r="C536" s="192">
        <v>1</v>
      </c>
      <c r="D536" s="192">
        <v>7</v>
      </c>
      <c r="E536" s="193">
        <v>9400099903</v>
      </c>
      <c r="F536" s="194"/>
      <c r="G536" s="195">
        <v>4600</v>
      </c>
      <c r="H536" s="195">
        <v>4600</v>
      </c>
      <c r="I536" s="157">
        <f t="shared" si="16"/>
        <v>100</v>
      </c>
      <c r="J536" s="183">
        <f t="shared" si="17"/>
        <v>0</v>
      </c>
    </row>
    <row r="537" spans="1:10" s="141" customFormat="1" ht="11.25" x14ac:dyDescent="0.2">
      <c r="A537" s="190" t="s">
        <v>494</v>
      </c>
      <c r="B537" s="191">
        <v>908</v>
      </c>
      <c r="C537" s="192">
        <v>1</v>
      </c>
      <c r="D537" s="192">
        <v>7</v>
      </c>
      <c r="E537" s="193">
        <v>9400099903</v>
      </c>
      <c r="F537" s="194">
        <v>800</v>
      </c>
      <c r="G537" s="195">
        <v>4600</v>
      </c>
      <c r="H537" s="195">
        <v>4600</v>
      </c>
      <c r="I537" s="157">
        <f t="shared" si="16"/>
        <v>100</v>
      </c>
      <c r="J537" s="183">
        <f t="shared" si="17"/>
        <v>0</v>
      </c>
    </row>
    <row r="538" spans="1:10" s="141" customFormat="1" ht="11.25" x14ac:dyDescent="0.2">
      <c r="A538" s="184" t="s">
        <v>1071</v>
      </c>
      <c r="B538" s="185">
        <v>911</v>
      </c>
      <c r="C538" s="186"/>
      <c r="D538" s="186"/>
      <c r="E538" s="187"/>
      <c r="F538" s="188"/>
      <c r="G538" s="189">
        <v>4097103.6</v>
      </c>
      <c r="H538" s="189">
        <v>3931440.3</v>
      </c>
      <c r="I538" s="151">
        <f t="shared" si="16"/>
        <v>95.956575274298643</v>
      </c>
      <c r="J538" s="183">
        <f t="shared" si="17"/>
        <v>165663.30000000028</v>
      </c>
    </row>
    <row r="539" spans="1:10" s="141" customFormat="1" ht="11.25" x14ac:dyDescent="0.2">
      <c r="A539" s="190" t="s">
        <v>572</v>
      </c>
      <c r="B539" s="191">
        <v>911</v>
      </c>
      <c r="C539" s="192">
        <v>4</v>
      </c>
      <c r="D539" s="192"/>
      <c r="E539" s="193"/>
      <c r="F539" s="194"/>
      <c r="G539" s="195">
        <v>4097103.6</v>
      </c>
      <c r="H539" s="195">
        <v>3931440.3</v>
      </c>
      <c r="I539" s="157">
        <f t="shared" si="16"/>
        <v>95.956575274298643</v>
      </c>
      <c r="J539" s="183">
        <f t="shared" si="17"/>
        <v>165663.30000000028</v>
      </c>
    </row>
    <row r="540" spans="1:10" s="141" customFormat="1" ht="11.25" x14ac:dyDescent="0.2">
      <c r="A540" s="190" t="s">
        <v>652</v>
      </c>
      <c r="B540" s="191">
        <v>911</v>
      </c>
      <c r="C540" s="192">
        <v>4</v>
      </c>
      <c r="D540" s="192">
        <v>8</v>
      </c>
      <c r="E540" s="193"/>
      <c r="F540" s="194"/>
      <c r="G540" s="195">
        <v>566530.4</v>
      </c>
      <c r="H540" s="195">
        <v>566168.5</v>
      </c>
      <c r="I540" s="157">
        <f t="shared" si="16"/>
        <v>99.936119932840313</v>
      </c>
      <c r="J540" s="183">
        <f t="shared" si="17"/>
        <v>361.90000000002328</v>
      </c>
    </row>
    <row r="541" spans="1:10" s="141" customFormat="1" ht="22.5" x14ac:dyDescent="0.2">
      <c r="A541" s="190" t="s">
        <v>1188</v>
      </c>
      <c r="B541" s="191">
        <v>911</v>
      </c>
      <c r="C541" s="192">
        <v>4</v>
      </c>
      <c r="D541" s="192">
        <v>8</v>
      </c>
      <c r="E541" s="193">
        <v>1700000000</v>
      </c>
      <c r="F541" s="194"/>
      <c r="G541" s="195">
        <v>459572.1</v>
      </c>
      <c r="H541" s="195">
        <v>459571.1</v>
      </c>
      <c r="I541" s="157">
        <f t="shared" si="16"/>
        <v>99.999782406286201</v>
      </c>
      <c r="J541" s="183">
        <f t="shared" si="17"/>
        <v>1</v>
      </c>
    </row>
    <row r="542" spans="1:10" s="141" customFormat="1" ht="11.25" x14ac:dyDescent="0.2">
      <c r="A542" s="190" t="s">
        <v>1189</v>
      </c>
      <c r="B542" s="191">
        <v>911</v>
      </c>
      <c r="C542" s="192">
        <v>4</v>
      </c>
      <c r="D542" s="192">
        <v>8</v>
      </c>
      <c r="E542" s="193">
        <v>1720000000</v>
      </c>
      <c r="F542" s="194"/>
      <c r="G542" s="195">
        <v>459572.1</v>
      </c>
      <c r="H542" s="195">
        <v>459571.1</v>
      </c>
      <c r="I542" s="157">
        <f t="shared" si="16"/>
        <v>99.999782406286201</v>
      </c>
      <c r="J542" s="183">
        <f t="shared" si="17"/>
        <v>1</v>
      </c>
    </row>
    <row r="543" spans="1:10" s="141" customFormat="1" ht="11.25" x14ac:dyDescent="0.2">
      <c r="A543" s="190" t="s">
        <v>653</v>
      </c>
      <c r="B543" s="191">
        <v>911</v>
      </c>
      <c r="C543" s="192">
        <v>4</v>
      </c>
      <c r="D543" s="192">
        <v>8</v>
      </c>
      <c r="E543" s="193">
        <v>1720100000</v>
      </c>
      <c r="F543" s="194"/>
      <c r="G543" s="195">
        <v>284000</v>
      </c>
      <c r="H543" s="195">
        <v>284000</v>
      </c>
      <c r="I543" s="157">
        <f t="shared" si="16"/>
        <v>100</v>
      </c>
      <c r="J543" s="183">
        <f t="shared" si="17"/>
        <v>0</v>
      </c>
    </row>
    <row r="544" spans="1:10" s="141" customFormat="1" ht="11.25" x14ac:dyDescent="0.2">
      <c r="A544" s="190" t="s">
        <v>654</v>
      </c>
      <c r="B544" s="191">
        <v>911</v>
      </c>
      <c r="C544" s="192">
        <v>4</v>
      </c>
      <c r="D544" s="192">
        <v>8</v>
      </c>
      <c r="E544" s="193">
        <v>1720160320</v>
      </c>
      <c r="F544" s="194"/>
      <c r="G544" s="195">
        <v>284000</v>
      </c>
      <c r="H544" s="195">
        <v>284000</v>
      </c>
      <c r="I544" s="157">
        <f t="shared" si="16"/>
        <v>100</v>
      </c>
      <c r="J544" s="183">
        <f t="shared" si="17"/>
        <v>0</v>
      </c>
    </row>
    <row r="545" spans="1:10" s="141" customFormat="1" ht="11.25" x14ac:dyDescent="0.2">
      <c r="A545" s="190" t="s">
        <v>490</v>
      </c>
      <c r="B545" s="191">
        <v>911</v>
      </c>
      <c r="C545" s="192">
        <v>4</v>
      </c>
      <c r="D545" s="192">
        <v>8</v>
      </c>
      <c r="E545" s="193">
        <v>1720160320</v>
      </c>
      <c r="F545" s="194">
        <v>200</v>
      </c>
      <c r="G545" s="195">
        <v>60000</v>
      </c>
      <c r="H545" s="195">
        <v>60000</v>
      </c>
      <c r="I545" s="157">
        <f t="shared" si="16"/>
        <v>100</v>
      </c>
      <c r="J545" s="183">
        <f t="shared" si="17"/>
        <v>0</v>
      </c>
    </row>
    <row r="546" spans="1:10" s="141" customFormat="1" ht="11.25" x14ac:dyDescent="0.2">
      <c r="A546" s="190" t="s">
        <v>494</v>
      </c>
      <c r="B546" s="191">
        <v>911</v>
      </c>
      <c r="C546" s="192">
        <v>4</v>
      </c>
      <c r="D546" s="192">
        <v>8</v>
      </c>
      <c r="E546" s="193">
        <v>1720160320</v>
      </c>
      <c r="F546" s="194">
        <v>800</v>
      </c>
      <c r="G546" s="195">
        <v>224000</v>
      </c>
      <c r="H546" s="195">
        <v>224000</v>
      </c>
      <c r="I546" s="157">
        <f t="shared" si="16"/>
        <v>100</v>
      </c>
      <c r="J546" s="183">
        <f t="shared" si="17"/>
        <v>0</v>
      </c>
    </row>
    <row r="547" spans="1:10" s="141" customFormat="1" ht="11.25" x14ac:dyDescent="0.2">
      <c r="A547" s="190" t="s">
        <v>1190</v>
      </c>
      <c r="B547" s="191">
        <v>911</v>
      </c>
      <c r="C547" s="192">
        <v>4</v>
      </c>
      <c r="D547" s="192">
        <v>8</v>
      </c>
      <c r="E547" s="193">
        <v>1720200000</v>
      </c>
      <c r="F547" s="194"/>
      <c r="G547" s="195">
        <v>175572.1</v>
      </c>
      <c r="H547" s="195">
        <v>175571.1</v>
      </c>
      <c r="I547" s="157">
        <f t="shared" si="16"/>
        <v>99.999430433423072</v>
      </c>
      <c r="J547" s="183">
        <f t="shared" si="17"/>
        <v>1</v>
      </c>
    </row>
    <row r="548" spans="1:10" s="141" customFormat="1" ht="22.5" x14ac:dyDescent="0.2">
      <c r="A548" s="190" t="s">
        <v>1191</v>
      </c>
      <c r="B548" s="191">
        <v>911</v>
      </c>
      <c r="C548" s="192">
        <v>4</v>
      </c>
      <c r="D548" s="192">
        <v>8</v>
      </c>
      <c r="E548" s="193">
        <v>1720265090</v>
      </c>
      <c r="F548" s="194"/>
      <c r="G548" s="195">
        <v>175572.1</v>
      </c>
      <c r="H548" s="195">
        <v>175571.1</v>
      </c>
      <c r="I548" s="157">
        <f t="shared" si="16"/>
        <v>99.999430433423072</v>
      </c>
      <c r="J548" s="183">
        <f t="shared" si="17"/>
        <v>1</v>
      </c>
    </row>
    <row r="549" spans="1:10" s="141" customFormat="1" ht="11.25" x14ac:dyDescent="0.2">
      <c r="A549" s="190" t="s">
        <v>490</v>
      </c>
      <c r="B549" s="191">
        <v>911</v>
      </c>
      <c r="C549" s="192">
        <v>4</v>
      </c>
      <c r="D549" s="192">
        <v>8</v>
      </c>
      <c r="E549" s="193">
        <v>1720265090</v>
      </c>
      <c r="F549" s="194">
        <v>200</v>
      </c>
      <c r="G549" s="195">
        <v>94922.1</v>
      </c>
      <c r="H549" s="195">
        <v>94921.1</v>
      </c>
      <c r="I549" s="157">
        <f t="shared" si="16"/>
        <v>99.99894650455478</v>
      </c>
      <c r="J549" s="183">
        <f t="shared" si="17"/>
        <v>1</v>
      </c>
    </row>
    <row r="550" spans="1:10" s="141" customFormat="1" ht="11.25" x14ac:dyDescent="0.2">
      <c r="A550" s="190" t="s">
        <v>494</v>
      </c>
      <c r="B550" s="191">
        <v>911</v>
      </c>
      <c r="C550" s="192">
        <v>4</v>
      </c>
      <c r="D550" s="192">
        <v>8</v>
      </c>
      <c r="E550" s="193">
        <v>1720265090</v>
      </c>
      <c r="F550" s="194">
        <v>800</v>
      </c>
      <c r="G550" s="195">
        <v>80650</v>
      </c>
      <c r="H550" s="195">
        <v>80650</v>
      </c>
      <c r="I550" s="157">
        <f t="shared" si="16"/>
        <v>100</v>
      </c>
      <c r="J550" s="183">
        <f t="shared" si="17"/>
        <v>0</v>
      </c>
    </row>
    <row r="551" spans="1:10" s="141" customFormat="1" ht="11.25" x14ac:dyDescent="0.2">
      <c r="A551" s="190" t="s">
        <v>655</v>
      </c>
      <c r="B551" s="191">
        <v>911</v>
      </c>
      <c r="C551" s="192">
        <v>4</v>
      </c>
      <c r="D551" s="192">
        <v>8</v>
      </c>
      <c r="E551" s="193">
        <v>8400000000</v>
      </c>
      <c r="F551" s="194"/>
      <c r="G551" s="195">
        <v>89398.1</v>
      </c>
      <c r="H551" s="195">
        <v>89398.1</v>
      </c>
      <c r="I551" s="157">
        <f t="shared" si="16"/>
        <v>100</v>
      </c>
      <c r="J551" s="183">
        <f t="shared" si="17"/>
        <v>0</v>
      </c>
    </row>
    <row r="552" spans="1:10" s="141" customFormat="1" ht="11.25" x14ac:dyDescent="0.2">
      <c r="A552" s="190" t="s">
        <v>655</v>
      </c>
      <c r="B552" s="191">
        <v>911</v>
      </c>
      <c r="C552" s="192">
        <v>4</v>
      </c>
      <c r="D552" s="192">
        <v>8</v>
      </c>
      <c r="E552" s="193">
        <v>8400100000</v>
      </c>
      <c r="F552" s="194"/>
      <c r="G552" s="195">
        <v>85819.1</v>
      </c>
      <c r="H552" s="195">
        <v>85819.1</v>
      </c>
      <c r="I552" s="157">
        <f t="shared" si="16"/>
        <v>100</v>
      </c>
      <c r="J552" s="183">
        <f t="shared" si="17"/>
        <v>0</v>
      </c>
    </row>
    <row r="553" spans="1:10" s="141" customFormat="1" ht="33.75" x14ac:dyDescent="0.2">
      <c r="A553" s="190" t="s">
        <v>656</v>
      </c>
      <c r="B553" s="191">
        <v>911</v>
      </c>
      <c r="C553" s="192">
        <v>4</v>
      </c>
      <c r="D553" s="192">
        <v>8</v>
      </c>
      <c r="E553" s="193">
        <v>8400168020</v>
      </c>
      <c r="F553" s="194"/>
      <c r="G553" s="195">
        <v>85819.1</v>
      </c>
      <c r="H553" s="195">
        <v>85819.1</v>
      </c>
      <c r="I553" s="157">
        <f t="shared" si="16"/>
        <v>100</v>
      </c>
      <c r="J553" s="183">
        <f t="shared" si="17"/>
        <v>0</v>
      </c>
    </row>
    <row r="554" spans="1:10" s="141" customFormat="1" ht="11.25" x14ac:dyDescent="0.2">
      <c r="A554" s="190" t="s">
        <v>494</v>
      </c>
      <c r="B554" s="191">
        <v>911</v>
      </c>
      <c r="C554" s="192">
        <v>4</v>
      </c>
      <c r="D554" s="192">
        <v>8</v>
      </c>
      <c r="E554" s="193">
        <v>8400168020</v>
      </c>
      <c r="F554" s="194">
        <v>800</v>
      </c>
      <c r="G554" s="195">
        <v>85819.1</v>
      </c>
      <c r="H554" s="195">
        <v>85819.1</v>
      </c>
      <c r="I554" s="157">
        <f t="shared" si="16"/>
        <v>100</v>
      </c>
      <c r="J554" s="183">
        <f t="shared" si="17"/>
        <v>0</v>
      </c>
    </row>
    <row r="555" spans="1:10" s="141" customFormat="1" ht="11.25" x14ac:dyDescent="0.2">
      <c r="A555" s="190" t="s">
        <v>655</v>
      </c>
      <c r="B555" s="191">
        <v>911</v>
      </c>
      <c r="C555" s="192">
        <v>4</v>
      </c>
      <c r="D555" s="192">
        <v>8</v>
      </c>
      <c r="E555" s="193">
        <v>8400200000</v>
      </c>
      <c r="F555" s="194"/>
      <c r="G555" s="195">
        <v>3579</v>
      </c>
      <c r="H555" s="195">
        <v>3579</v>
      </c>
      <c r="I555" s="157">
        <f t="shared" si="16"/>
        <v>100</v>
      </c>
      <c r="J555" s="183">
        <f t="shared" si="17"/>
        <v>0</v>
      </c>
    </row>
    <row r="556" spans="1:10" s="141" customFormat="1" ht="22.5" x14ac:dyDescent="0.2">
      <c r="A556" s="190" t="s">
        <v>657</v>
      </c>
      <c r="B556" s="191">
        <v>911</v>
      </c>
      <c r="C556" s="192">
        <v>4</v>
      </c>
      <c r="D556" s="192">
        <v>8</v>
      </c>
      <c r="E556" s="193">
        <v>8400268050</v>
      </c>
      <c r="F556" s="194"/>
      <c r="G556" s="195">
        <v>3579</v>
      </c>
      <c r="H556" s="195">
        <v>3579</v>
      </c>
      <c r="I556" s="157">
        <f t="shared" si="16"/>
        <v>100</v>
      </c>
      <c r="J556" s="183">
        <f t="shared" si="17"/>
        <v>0</v>
      </c>
    </row>
    <row r="557" spans="1:10" s="141" customFormat="1" ht="11.25" x14ac:dyDescent="0.2">
      <c r="A557" s="190" t="s">
        <v>499</v>
      </c>
      <c r="B557" s="191">
        <v>911</v>
      </c>
      <c r="C557" s="192">
        <v>4</v>
      </c>
      <c r="D557" s="192">
        <v>8</v>
      </c>
      <c r="E557" s="193">
        <v>8400268050</v>
      </c>
      <c r="F557" s="194">
        <v>500</v>
      </c>
      <c r="G557" s="195">
        <v>3579</v>
      </c>
      <c r="H557" s="195">
        <v>3579</v>
      </c>
      <c r="I557" s="157">
        <f t="shared" si="16"/>
        <v>100</v>
      </c>
      <c r="J557" s="183">
        <f t="shared" si="17"/>
        <v>0</v>
      </c>
    </row>
    <row r="558" spans="1:10" s="141" customFormat="1" ht="11.25" x14ac:dyDescent="0.2">
      <c r="A558" s="190" t="s">
        <v>487</v>
      </c>
      <c r="B558" s="191">
        <v>911</v>
      </c>
      <c r="C558" s="192">
        <v>4</v>
      </c>
      <c r="D558" s="192">
        <v>8</v>
      </c>
      <c r="E558" s="193">
        <v>8900000000</v>
      </c>
      <c r="F558" s="194"/>
      <c r="G558" s="195">
        <v>17560.2</v>
      </c>
      <c r="H558" s="195">
        <v>17199.3</v>
      </c>
      <c r="I558" s="157">
        <f t="shared" si="16"/>
        <v>97.944784227970061</v>
      </c>
      <c r="J558" s="183">
        <f t="shared" si="17"/>
        <v>360.90000000000146</v>
      </c>
    </row>
    <row r="559" spans="1:10" s="141" customFormat="1" ht="11.25" x14ac:dyDescent="0.2">
      <c r="A559" s="190" t="s">
        <v>487</v>
      </c>
      <c r="B559" s="191">
        <v>911</v>
      </c>
      <c r="C559" s="192">
        <v>4</v>
      </c>
      <c r="D559" s="192">
        <v>8</v>
      </c>
      <c r="E559" s="193">
        <v>8900000110</v>
      </c>
      <c r="F559" s="194"/>
      <c r="G559" s="195">
        <v>13831.9</v>
      </c>
      <c r="H559" s="195">
        <v>13831.9</v>
      </c>
      <c r="I559" s="157">
        <f t="shared" si="16"/>
        <v>100</v>
      </c>
      <c r="J559" s="183">
        <f t="shared" si="17"/>
        <v>0</v>
      </c>
    </row>
    <row r="560" spans="1:10" s="141" customFormat="1" ht="33.75" x14ac:dyDescent="0.2">
      <c r="A560" s="190" t="s">
        <v>486</v>
      </c>
      <c r="B560" s="191">
        <v>911</v>
      </c>
      <c r="C560" s="192">
        <v>4</v>
      </c>
      <c r="D560" s="192">
        <v>8</v>
      </c>
      <c r="E560" s="193">
        <v>8900000110</v>
      </c>
      <c r="F560" s="194">
        <v>100</v>
      </c>
      <c r="G560" s="195">
        <v>13831.9</v>
      </c>
      <c r="H560" s="195">
        <v>13831.9</v>
      </c>
      <c r="I560" s="157">
        <f t="shared" si="16"/>
        <v>100</v>
      </c>
      <c r="J560" s="183">
        <f t="shared" si="17"/>
        <v>0</v>
      </c>
    </row>
    <row r="561" spans="1:10" s="141" customFormat="1" ht="11.25" x14ac:dyDescent="0.2">
      <c r="A561" s="190" t="s">
        <v>487</v>
      </c>
      <c r="B561" s="191">
        <v>911</v>
      </c>
      <c r="C561" s="192">
        <v>4</v>
      </c>
      <c r="D561" s="192">
        <v>8</v>
      </c>
      <c r="E561" s="193">
        <v>8900000190</v>
      </c>
      <c r="F561" s="194"/>
      <c r="G561" s="195">
        <v>2228.6999999999998</v>
      </c>
      <c r="H561" s="195">
        <v>1867.8</v>
      </c>
      <c r="I561" s="157">
        <f t="shared" si="16"/>
        <v>83.806703459415814</v>
      </c>
      <c r="J561" s="183">
        <f t="shared" si="17"/>
        <v>360.89999999999986</v>
      </c>
    </row>
    <row r="562" spans="1:10" s="141" customFormat="1" ht="33.75" x14ac:dyDescent="0.2">
      <c r="A562" s="190" t="s">
        <v>486</v>
      </c>
      <c r="B562" s="191">
        <v>911</v>
      </c>
      <c r="C562" s="192">
        <v>4</v>
      </c>
      <c r="D562" s="192">
        <v>8</v>
      </c>
      <c r="E562" s="193">
        <v>8900000190</v>
      </c>
      <c r="F562" s="194">
        <v>100</v>
      </c>
      <c r="G562" s="195">
        <v>346.7</v>
      </c>
      <c r="H562" s="195">
        <v>346.7</v>
      </c>
      <c r="I562" s="157">
        <f t="shared" si="16"/>
        <v>100</v>
      </c>
      <c r="J562" s="183">
        <f t="shared" si="17"/>
        <v>0</v>
      </c>
    </row>
    <row r="563" spans="1:10" s="141" customFormat="1" ht="11.25" x14ac:dyDescent="0.2">
      <c r="A563" s="190" t="s">
        <v>490</v>
      </c>
      <c r="B563" s="191">
        <v>911</v>
      </c>
      <c r="C563" s="192">
        <v>4</v>
      </c>
      <c r="D563" s="192">
        <v>8</v>
      </c>
      <c r="E563" s="193">
        <v>8900000190</v>
      </c>
      <c r="F563" s="194">
        <v>200</v>
      </c>
      <c r="G563" s="195">
        <v>1849</v>
      </c>
      <c r="H563" s="195">
        <v>1501.1</v>
      </c>
      <c r="I563" s="157">
        <f t="shared" si="16"/>
        <v>81.184424012979989</v>
      </c>
      <c r="J563" s="183">
        <f t="shared" si="17"/>
        <v>347.90000000000009</v>
      </c>
    </row>
    <row r="564" spans="1:10" s="141" customFormat="1" ht="11.25" x14ac:dyDescent="0.2">
      <c r="A564" s="190" t="s">
        <v>494</v>
      </c>
      <c r="B564" s="191">
        <v>911</v>
      </c>
      <c r="C564" s="192">
        <v>4</v>
      </c>
      <c r="D564" s="192">
        <v>8</v>
      </c>
      <c r="E564" s="193">
        <v>8900000190</v>
      </c>
      <c r="F564" s="194">
        <v>800</v>
      </c>
      <c r="G564" s="195">
        <v>33</v>
      </c>
      <c r="H564" s="195">
        <v>20</v>
      </c>
      <c r="I564" s="157">
        <f t="shared" si="16"/>
        <v>60.606060606060609</v>
      </c>
      <c r="J564" s="183">
        <f t="shared" si="17"/>
        <v>13</v>
      </c>
    </row>
    <row r="565" spans="1:10" s="141" customFormat="1" ht="22.5" x14ac:dyDescent="0.2">
      <c r="A565" s="190" t="s">
        <v>1451</v>
      </c>
      <c r="B565" s="191">
        <v>911</v>
      </c>
      <c r="C565" s="192">
        <v>4</v>
      </c>
      <c r="D565" s="192">
        <v>8</v>
      </c>
      <c r="E565" s="193">
        <v>8900000870</v>
      </c>
      <c r="F565" s="194"/>
      <c r="G565" s="195">
        <v>136.30000000000001</v>
      </c>
      <c r="H565" s="195">
        <v>136.30000000000001</v>
      </c>
      <c r="I565" s="157">
        <f t="shared" si="16"/>
        <v>100</v>
      </c>
      <c r="J565" s="183">
        <f t="shared" si="17"/>
        <v>0</v>
      </c>
    </row>
    <row r="566" spans="1:10" s="141" customFormat="1" ht="33.75" x14ac:dyDescent="0.2">
      <c r="A566" s="190" t="s">
        <v>486</v>
      </c>
      <c r="B566" s="191">
        <v>911</v>
      </c>
      <c r="C566" s="192">
        <v>4</v>
      </c>
      <c r="D566" s="192">
        <v>8</v>
      </c>
      <c r="E566" s="193">
        <v>8900000870</v>
      </c>
      <c r="F566" s="194">
        <v>100</v>
      </c>
      <c r="G566" s="195">
        <v>136.30000000000001</v>
      </c>
      <c r="H566" s="195">
        <v>136.30000000000001</v>
      </c>
      <c r="I566" s="157">
        <f t="shared" si="16"/>
        <v>100</v>
      </c>
      <c r="J566" s="183">
        <f t="shared" si="17"/>
        <v>0</v>
      </c>
    </row>
    <row r="567" spans="1:10" s="141" customFormat="1" ht="22.5" x14ac:dyDescent="0.2">
      <c r="A567" s="190" t="s">
        <v>1152</v>
      </c>
      <c r="B567" s="191">
        <v>911</v>
      </c>
      <c r="C567" s="192">
        <v>4</v>
      </c>
      <c r="D567" s="192">
        <v>8</v>
      </c>
      <c r="E567" s="193">
        <v>8900055490</v>
      </c>
      <c r="F567" s="194"/>
      <c r="G567" s="195">
        <v>1363.3</v>
      </c>
      <c r="H567" s="195">
        <v>1363.3</v>
      </c>
      <c r="I567" s="157">
        <f t="shared" si="16"/>
        <v>100</v>
      </c>
      <c r="J567" s="183">
        <f t="shared" si="17"/>
        <v>0</v>
      </c>
    </row>
    <row r="568" spans="1:10" s="141" customFormat="1" ht="33.75" x14ac:dyDescent="0.2">
      <c r="A568" s="190" t="s">
        <v>486</v>
      </c>
      <c r="B568" s="191">
        <v>911</v>
      </c>
      <c r="C568" s="192">
        <v>4</v>
      </c>
      <c r="D568" s="192">
        <v>8</v>
      </c>
      <c r="E568" s="193">
        <v>8900055490</v>
      </c>
      <c r="F568" s="194">
        <v>100</v>
      </c>
      <c r="G568" s="195">
        <v>1363.3</v>
      </c>
      <c r="H568" s="195">
        <v>1363.3</v>
      </c>
      <c r="I568" s="157">
        <f t="shared" si="16"/>
        <v>100</v>
      </c>
      <c r="J568" s="183">
        <f t="shared" si="17"/>
        <v>0</v>
      </c>
    </row>
    <row r="569" spans="1:10" s="141" customFormat="1" ht="11.25" x14ac:dyDescent="0.2">
      <c r="A569" s="190" t="s">
        <v>659</v>
      </c>
      <c r="B569" s="191">
        <v>911</v>
      </c>
      <c r="C569" s="192">
        <v>4</v>
      </c>
      <c r="D569" s="192">
        <v>9</v>
      </c>
      <c r="E569" s="193"/>
      <c r="F569" s="194"/>
      <c r="G569" s="195">
        <v>3530546.1</v>
      </c>
      <c r="H569" s="195">
        <v>3365250.1</v>
      </c>
      <c r="I569" s="157">
        <f t="shared" si="16"/>
        <v>95.318118066777259</v>
      </c>
      <c r="J569" s="183">
        <f t="shared" si="17"/>
        <v>165296</v>
      </c>
    </row>
    <row r="570" spans="1:10" s="141" customFormat="1" ht="22.5" x14ac:dyDescent="0.2">
      <c r="A570" s="190" t="s">
        <v>1188</v>
      </c>
      <c r="B570" s="191">
        <v>911</v>
      </c>
      <c r="C570" s="192">
        <v>4</v>
      </c>
      <c r="D570" s="192">
        <v>9</v>
      </c>
      <c r="E570" s="193">
        <v>1700000000</v>
      </c>
      <c r="F570" s="194"/>
      <c r="G570" s="195">
        <v>3355546.1</v>
      </c>
      <c r="H570" s="195">
        <v>3190397.6</v>
      </c>
      <c r="I570" s="157">
        <f t="shared" si="16"/>
        <v>95.078342091619604</v>
      </c>
      <c r="J570" s="183">
        <f t="shared" si="17"/>
        <v>165148.5</v>
      </c>
    </row>
    <row r="571" spans="1:10" s="141" customFormat="1" ht="11.25" x14ac:dyDescent="0.2">
      <c r="A571" s="190" t="s">
        <v>1192</v>
      </c>
      <c r="B571" s="191">
        <v>911</v>
      </c>
      <c r="C571" s="192">
        <v>4</v>
      </c>
      <c r="D571" s="192">
        <v>9</v>
      </c>
      <c r="E571" s="193">
        <v>1710000000</v>
      </c>
      <c r="F571" s="194"/>
      <c r="G571" s="195">
        <v>3181258.5</v>
      </c>
      <c r="H571" s="195">
        <v>3047354</v>
      </c>
      <c r="I571" s="157">
        <f t="shared" si="16"/>
        <v>95.79083246457337</v>
      </c>
      <c r="J571" s="183">
        <f t="shared" si="17"/>
        <v>133904.5</v>
      </c>
    </row>
    <row r="572" spans="1:10" s="141" customFormat="1" ht="11.25" x14ac:dyDescent="0.2">
      <c r="A572" s="190" t="s">
        <v>660</v>
      </c>
      <c r="B572" s="191">
        <v>911</v>
      </c>
      <c r="C572" s="192">
        <v>4</v>
      </c>
      <c r="D572" s="192">
        <v>9</v>
      </c>
      <c r="E572" s="193">
        <v>1710100000</v>
      </c>
      <c r="F572" s="194"/>
      <c r="G572" s="195">
        <v>419.9</v>
      </c>
      <c r="H572" s="195">
        <v>419.8</v>
      </c>
      <c r="I572" s="157">
        <f t="shared" si="16"/>
        <v>99.976184805906172</v>
      </c>
      <c r="J572" s="183">
        <f t="shared" si="17"/>
        <v>9.9999999999965894E-2</v>
      </c>
    </row>
    <row r="573" spans="1:10" s="141" customFormat="1" ht="11.25" x14ac:dyDescent="0.2">
      <c r="A573" s="190" t="s">
        <v>661</v>
      </c>
      <c r="B573" s="191">
        <v>911</v>
      </c>
      <c r="C573" s="192">
        <v>4</v>
      </c>
      <c r="D573" s="192">
        <v>9</v>
      </c>
      <c r="E573" s="193">
        <v>1710110610</v>
      </c>
      <c r="F573" s="194"/>
      <c r="G573" s="195">
        <v>419.9</v>
      </c>
      <c r="H573" s="195">
        <v>419.8</v>
      </c>
      <c r="I573" s="157">
        <f t="shared" si="16"/>
        <v>99.976184805906172</v>
      </c>
      <c r="J573" s="183">
        <f t="shared" si="17"/>
        <v>9.9999999999965894E-2</v>
      </c>
    </row>
    <row r="574" spans="1:10" s="141" customFormat="1" ht="11.25" x14ac:dyDescent="0.2">
      <c r="A574" s="190" t="s">
        <v>651</v>
      </c>
      <c r="B574" s="191">
        <v>911</v>
      </c>
      <c r="C574" s="192">
        <v>4</v>
      </c>
      <c r="D574" s="192">
        <v>9</v>
      </c>
      <c r="E574" s="193">
        <v>1710110610</v>
      </c>
      <c r="F574" s="194">
        <v>400</v>
      </c>
      <c r="G574" s="195">
        <v>419.9</v>
      </c>
      <c r="H574" s="195">
        <v>419.8</v>
      </c>
      <c r="I574" s="157">
        <f t="shared" si="16"/>
        <v>99.976184805906172</v>
      </c>
      <c r="J574" s="183">
        <f t="shared" si="17"/>
        <v>9.9999999999965894E-2</v>
      </c>
    </row>
    <row r="575" spans="1:10" s="141" customFormat="1" ht="11.25" x14ac:dyDescent="0.2">
      <c r="A575" s="190" t="s">
        <v>1530</v>
      </c>
      <c r="B575" s="191">
        <v>911</v>
      </c>
      <c r="C575" s="192">
        <v>4</v>
      </c>
      <c r="D575" s="192">
        <v>9</v>
      </c>
      <c r="E575" s="193">
        <v>1710200000</v>
      </c>
      <c r="F575" s="194"/>
      <c r="G575" s="195">
        <v>40833.4</v>
      </c>
      <c r="H575" s="195">
        <v>40776.6</v>
      </c>
      <c r="I575" s="157">
        <f t="shared" si="16"/>
        <v>99.860898186288665</v>
      </c>
      <c r="J575" s="183">
        <f t="shared" si="17"/>
        <v>56.80000000000291</v>
      </c>
    </row>
    <row r="576" spans="1:10" s="141" customFormat="1" ht="11.25" x14ac:dyDescent="0.2">
      <c r="A576" s="190" t="s">
        <v>662</v>
      </c>
      <c r="B576" s="191">
        <v>911</v>
      </c>
      <c r="C576" s="192">
        <v>4</v>
      </c>
      <c r="D576" s="192">
        <v>9</v>
      </c>
      <c r="E576" s="193">
        <v>1710210610</v>
      </c>
      <c r="F576" s="194"/>
      <c r="G576" s="195">
        <v>40833.4</v>
      </c>
      <c r="H576" s="195">
        <v>40776.6</v>
      </c>
      <c r="I576" s="157">
        <f t="shared" si="16"/>
        <v>99.860898186288665</v>
      </c>
      <c r="J576" s="183">
        <f t="shared" si="17"/>
        <v>56.80000000000291</v>
      </c>
    </row>
    <row r="577" spans="1:10" s="141" customFormat="1" ht="11.25" x14ac:dyDescent="0.2">
      <c r="A577" s="190" t="s">
        <v>651</v>
      </c>
      <c r="B577" s="191">
        <v>911</v>
      </c>
      <c r="C577" s="192">
        <v>4</v>
      </c>
      <c r="D577" s="192">
        <v>9</v>
      </c>
      <c r="E577" s="193">
        <v>1710210610</v>
      </c>
      <c r="F577" s="194">
        <v>400</v>
      </c>
      <c r="G577" s="195">
        <v>40833.4</v>
      </c>
      <c r="H577" s="195">
        <v>40776.6</v>
      </c>
      <c r="I577" s="157">
        <f t="shared" si="16"/>
        <v>99.860898186288665</v>
      </c>
      <c r="J577" s="183">
        <f t="shared" si="17"/>
        <v>56.80000000000291</v>
      </c>
    </row>
    <row r="578" spans="1:10" s="141" customFormat="1" ht="11.25" x14ac:dyDescent="0.2">
      <c r="A578" s="190" t="s">
        <v>663</v>
      </c>
      <c r="B578" s="191">
        <v>911</v>
      </c>
      <c r="C578" s="192">
        <v>4</v>
      </c>
      <c r="D578" s="192">
        <v>9</v>
      </c>
      <c r="E578" s="193">
        <v>1710400000</v>
      </c>
      <c r="F578" s="194"/>
      <c r="G578" s="195">
        <v>18942.400000000001</v>
      </c>
      <c r="H578" s="195">
        <v>7370.9</v>
      </c>
      <c r="I578" s="157">
        <f t="shared" si="16"/>
        <v>38.912175859447586</v>
      </c>
      <c r="J578" s="183">
        <f t="shared" si="17"/>
        <v>11571.500000000002</v>
      </c>
    </row>
    <row r="579" spans="1:10" s="141" customFormat="1" ht="33.75" x14ac:dyDescent="0.2">
      <c r="A579" s="190" t="s">
        <v>664</v>
      </c>
      <c r="B579" s="191">
        <v>911</v>
      </c>
      <c r="C579" s="192">
        <v>4</v>
      </c>
      <c r="D579" s="192">
        <v>9</v>
      </c>
      <c r="E579" s="193">
        <v>1710410610</v>
      </c>
      <c r="F579" s="194"/>
      <c r="G579" s="195">
        <v>18942.400000000001</v>
      </c>
      <c r="H579" s="195">
        <v>7370.9</v>
      </c>
      <c r="I579" s="157">
        <f t="shared" si="16"/>
        <v>38.912175859447586</v>
      </c>
      <c r="J579" s="183">
        <f t="shared" si="17"/>
        <v>11571.500000000002</v>
      </c>
    </row>
    <row r="580" spans="1:10" s="141" customFormat="1" ht="11.25" x14ac:dyDescent="0.2">
      <c r="A580" s="190" t="s">
        <v>490</v>
      </c>
      <c r="B580" s="191">
        <v>911</v>
      </c>
      <c r="C580" s="192">
        <v>4</v>
      </c>
      <c r="D580" s="192">
        <v>9</v>
      </c>
      <c r="E580" s="193">
        <v>1710410610</v>
      </c>
      <c r="F580" s="194">
        <v>200</v>
      </c>
      <c r="G580" s="195">
        <v>18942.400000000001</v>
      </c>
      <c r="H580" s="195">
        <v>7370.9</v>
      </c>
      <c r="I580" s="157">
        <f t="shared" si="16"/>
        <v>38.912175859447586</v>
      </c>
      <c r="J580" s="183">
        <f t="shared" si="17"/>
        <v>11571.500000000002</v>
      </c>
    </row>
    <row r="581" spans="1:10" s="141" customFormat="1" ht="11.25" x14ac:dyDescent="0.2">
      <c r="A581" s="190" t="s">
        <v>1193</v>
      </c>
      <c r="B581" s="191">
        <v>911</v>
      </c>
      <c r="C581" s="192">
        <v>4</v>
      </c>
      <c r="D581" s="192">
        <v>9</v>
      </c>
      <c r="E581" s="193">
        <v>1710500000</v>
      </c>
      <c r="F581" s="194"/>
      <c r="G581" s="195">
        <v>66969</v>
      </c>
      <c r="H581" s="195">
        <v>66969</v>
      </c>
      <c r="I581" s="157">
        <f t="shared" si="16"/>
        <v>100</v>
      </c>
      <c r="J581" s="183">
        <f t="shared" si="17"/>
        <v>0</v>
      </c>
    </row>
    <row r="582" spans="1:10" s="141" customFormat="1" ht="22.5" x14ac:dyDescent="0.2">
      <c r="A582" s="190" t="s">
        <v>1194</v>
      </c>
      <c r="B582" s="191">
        <v>911</v>
      </c>
      <c r="C582" s="192">
        <v>4</v>
      </c>
      <c r="D582" s="192">
        <v>9</v>
      </c>
      <c r="E582" s="193">
        <v>1710510610</v>
      </c>
      <c r="F582" s="194"/>
      <c r="G582" s="195">
        <v>66969</v>
      </c>
      <c r="H582" s="195">
        <v>66969</v>
      </c>
      <c r="I582" s="157">
        <f t="shared" si="16"/>
        <v>100</v>
      </c>
      <c r="J582" s="183">
        <f t="shared" si="17"/>
        <v>0</v>
      </c>
    </row>
    <row r="583" spans="1:10" s="141" customFormat="1" ht="11.25" x14ac:dyDescent="0.2">
      <c r="A583" s="190" t="s">
        <v>490</v>
      </c>
      <c r="B583" s="191">
        <v>911</v>
      </c>
      <c r="C583" s="192">
        <v>4</v>
      </c>
      <c r="D583" s="192">
        <v>9</v>
      </c>
      <c r="E583" s="193">
        <v>1710510610</v>
      </c>
      <c r="F583" s="194">
        <v>200</v>
      </c>
      <c r="G583" s="195">
        <v>66969</v>
      </c>
      <c r="H583" s="195">
        <v>66969</v>
      </c>
      <c r="I583" s="157">
        <f t="shared" si="16"/>
        <v>100</v>
      </c>
      <c r="J583" s="183">
        <f t="shared" si="17"/>
        <v>0</v>
      </c>
    </row>
    <row r="584" spans="1:10" s="141" customFormat="1" ht="11.25" x14ac:dyDescent="0.2">
      <c r="A584" s="190" t="s">
        <v>1196</v>
      </c>
      <c r="B584" s="191">
        <v>911</v>
      </c>
      <c r="C584" s="192">
        <v>4</v>
      </c>
      <c r="D584" s="192">
        <v>9</v>
      </c>
      <c r="E584" s="193">
        <v>1710600000</v>
      </c>
      <c r="F584" s="194"/>
      <c r="G584" s="195">
        <v>885904.6</v>
      </c>
      <c r="H584" s="195">
        <v>865558.6</v>
      </c>
      <c r="I584" s="157">
        <f t="shared" si="16"/>
        <v>97.703364448045534</v>
      </c>
      <c r="J584" s="183">
        <f t="shared" si="17"/>
        <v>20346</v>
      </c>
    </row>
    <row r="585" spans="1:10" s="141" customFormat="1" ht="11.25" x14ac:dyDescent="0.2">
      <c r="A585" s="190" t="s">
        <v>1197</v>
      </c>
      <c r="B585" s="191">
        <v>911</v>
      </c>
      <c r="C585" s="192">
        <v>4</v>
      </c>
      <c r="D585" s="192">
        <v>9</v>
      </c>
      <c r="E585" s="193">
        <v>1710610610</v>
      </c>
      <c r="F585" s="194"/>
      <c r="G585" s="195">
        <v>697741.7</v>
      </c>
      <c r="H585" s="195">
        <v>677395.7</v>
      </c>
      <c r="I585" s="157">
        <f t="shared" si="16"/>
        <v>97.084021207274844</v>
      </c>
      <c r="J585" s="183">
        <f t="shared" si="17"/>
        <v>20346</v>
      </c>
    </row>
    <row r="586" spans="1:10" s="141" customFormat="1" ht="11.25" x14ac:dyDescent="0.2">
      <c r="A586" s="190" t="s">
        <v>490</v>
      </c>
      <c r="B586" s="191">
        <v>911</v>
      </c>
      <c r="C586" s="192">
        <v>4</v>
      </c>
      <c r="D586" s="192">
        <v>9</v>
      </c>
      <c r="E586" s="193">
        <v>1710610610</v>
      </c>
      <c r="F586" s="194">
        <v>200</v>
      </c>
      <c r="G586" s="195">
        <v>697741.7</v>
      </c>
      <c r="H586" s="195">
        <v>677395.7</v>
      </c>
      <c r="I586" s="157">
        <f t="shared" si="16"/>
        <v>97.084021207274844</v>
      </c>
      <c r="J586" s="183">
        <f t="shared" si="17"/>
        <v>20346</v>
      </c>
    </row>
    <row r="587" spans="1:10" s="141" customFormat="1" ht="22.5" x14ac:dyDescent="0.2">
      <c r="A587" s="190" t="s">
        <v>1195</v>
      </c>
      <c r="B587" s="191">
        <v>911</v>
      </c>
      <c r="C587" s="192">
        <v>4</v>
      </c>
      <c r="D587" s="192">
        <v>9</v>
      </c>
      <c r="E587" s="193" t="s">
        <v>1531</v>
      </c>
      <c r="F587" s="194"/>
      <c r="G587" s="195">
        <v>188162.9</v>
      </c>
      <c r="H587" s="195">
        <v>188162.9</v>
      </c>
      <c r="I587" s="157">
        <f t="shared" si="16"/>
        <v>100</v>
      </c>
      <c r="J587" s="183">
        <f t="shared" si="17"/>
        <v>0</v>
      </c>
    </row>
    <row r="588" spans="1:10" s="141" customFormat="1" ht="11.25" x14ac:dyDescent="0.2">
      <c r="A588" s="190" t="s">
        <v>490</v>
      </c>
      <c r="B588" s="191">
        <v>911</v>
      </c>
      <c r="C588" s="192">
        <v>4</v>
      </c>
      <c r="D588" s="192">
        <v>9</v>
      </c>
      <c r="E588" s="193" t="s">
        <v>1531</v>
      </c>
      <c r="F588" s="194">
        <v>200</v>
      </c>
      <c r="G588" s="195">
        <v>188162.9</v>
      </c>
      <c r="H588" s="195">
        <v>188162.9</v>
      </c>
      <c r="I588" s="157">
        <f t="shared" si="16"/>
        <v>100</v>
      </c>
      <c r="J588" s="183">
        <f t="shared" si="17"/>
        <v>0</v>
      </c>
    </row>
    <row r="589" spans="1:10" s="141" customFormat="1" ht="11.25" x14ac:dyDescent="0.2">
      <c r="A589" s="190" t="s">
        <v>665</v>
      </c>
      <c r="B589" s="191">
        <v>911</v>
      </c>
      <c r="C589" s="192">
        <v>4</v>
      </c>
      <c r="D589" s="192">
        <v>9</v>
      </c>
      <c r="E589" s="193">
        <v>1710700000</v>
      </c>
      <c r="F589" s="194"/>
      <c r="G589" s="195">
        <v>336921</v>
      </c>
      <c r="H589" s="195">
        <v>322879.09999999998</v>
      </c>
      <c r="I589" s="157">
        <f t="shared" si="16"/>
        <v>95.832287094007199</v>
      </c>
      <c r="J589" s="183">
        <f t="shared" si="17"/>
        <v>14041.900000000023</v>
      </c>
    </row>
    <row r="590" spans="1:10" s="141" customFormat="1" ht="11.25" x14ac:dyDescent="0.2">
      <c r="A590" s="190" t="s">
        <v>666</v>
      </c>
      <c r="B590" s="191">
        <v>911</v>
      </c>
      <c r="C590" s="192">
        <v>4</v>
      </c>
      <c r="D590" s="192">
        <v>9</v>
      </c>
      <c r="E590" s="193">
        <v>1710710610</v>
      </c>
      <c r="F590" s="194"/>
      <c r="G590" s="195">
        <v>336921</v>
      </c>
      <c r="H590" s="195">
        <v>322879.09999999998</v>
      </c>
      <c r="I590" s="157">
        <f t="shared" si="16"/>
        <v>95.832287094007199</v>
      </c>
      <c r="J590" s="183">
        <f t="shared" si="17"/>
        <v>14041.900000000023</v>
      </c>
    </row>
    <row r="591" spans="1:10" s="141" customFormat="1" ht="11.25" x14ac:dyDescent="0.2">
      <c r="A591" s="190" t="s">
        <v>490</v>
      </c>
      <c r="B591" s="191">
        <v>911</v>
      </c>
      <c r="C591" s="192">
        <v>4</v>
      </c>
      <c r="D591" s="192">
        <v>9</v>
      </c>
      <c r="E591" s="193">
        <v>1710710610</v>
      </c>
      <c r="F591" s="194">
        <v>200</v>
      </c>
      <c r="G591" s="195">
        <v>336921</v>
      </c>
      <c r="H591" s="195">
        <v>322879.09999999998</v>
      </c>
      <c r="I591" s="157">
        <f t="shared" ref="I591:I654" si="18">+H591/G591*100</f>
        <v>95.832287094007199</v>
      </c>
      <c r="J591" s="183">
        <f t="shared" ref="J591:J654" si="19">G591-H591</f>
        <v>14041.900000000023</v>
      </c>
    </row>
    <row r="592" spans="1:10" s="141" customFormat="1" ht="11.25" x14ac:dyDescent="0.2">
      <c r="A592" s="190" t="s">
        <v>1198</v>
      </c>
      <c r="B592" s="191">
        <v>911</v>
      </c>
      <c r="C592" s="192">
        <v>4</v>
      </c>
      <c r="D592" s="192">
        <v>9</v>
      </c>
      <c r="E592" s="193">
        <v>1710900000</v>
      </c>
      <c r="F592" s="194"/>
      <c r="G592" s="195">
        <v>3000</v>
      </c>
      <c r="H592" s="195">
        <v>1695.2</v>
      </c>
      <c r="I592" s="157">
        <f t="shared" si="18"/>
        <v>56.506666666666675</v>
      </c>
      <c r="J592" s="183">
        <f t="shared" si="19"/>
        <v>1304.8</v>
      </c>
    </row>
    <row r="593" spans="1:10" s="141" customFormat="1" ht="11.25" x14ac:dyDescent="0.2">
      <c r="A593" s="190" t="s">
        <v>1199</v>
      </c>
      <c r="B593" s="191">
        <v>911</v>
      </c>
      <c r="C593" s="192">
        <v>4</v>
      </c>
      <c r="D593" s="192">
        <v>9</v>
      </c>
      <c r="E593" s="193">
        <v>1710910610</v>
      </c>
      <c r="F593" s="194"/>
      <c r="G593" s="195">
        <v>3000</v>
      </c>
      <c r="H593" s="195">
        <v>1695.2</v>
      </c>
      <c r="I593" s="157">
        <f t="shared" si="18"/>
        <v>56.506666666666675</v>
      </c>
      <c r="J593" s="183">
        <f t="shared" si="19"/>
        <v>1304.8</v>
      </c>
    </row>
    <row r="594" spans="1:10" s="141" customFormat="1" ht="11.25" x14ac:dyDescent="0.2">
      <c r="A594" s="190" t="s">
        <v>490</v>
      </c>
      <c r="B594" s="191">
        <v>911</v>
      </c>
      <c r="C594" s="192">
        <v>4</v>
      </c>
      <c r="D594" s="192">
        <v>9</v>
      </c>
      <c r="E594" s="193">
        <v>1710910610</v>
      </c>
      <c r="F594" s="194">
        <v>200</v>
      </c>
      <c r="G594" s="195">
        <v>3000</v>
      </c>
      <c r="H594" s="195">
        <v>1695.2</v>
      </c>
      <c r="I594" s="157">
        <f t="shared" si="18"/>
        <v>56.506666666666675</v>
      </c>
      <c r="J594" s="183">
        <f t="shared" si="19"/>
        <v>1304.8</v>
      </c>
    </row>
    <row r="595" spans="1:10" s="141" customFormat="1" ht="11.25" x14ac:dyDescent="0.2">
      <c r="A595" s="190" t="s">
        <v>1200</v>
      </c>
      <c r="B595" s="191">
        <v>911</v>
      </c>
      <c r="C595" s="192">
        <v>4</v>
      </c>
      <c r="D595" s="192">
        <v>9</v>
      </c>
      <c r="E595" s="193">
        <v>1711000000</v>
      </c>
      <c r="F595" s="194"/>
      <c r="G595" s="195">
        <v>5493</v>
      </c>
      <c r="H595" s="195">
        <v>5493</v>
      </c>
      <c r="I595" s="157">
        <f t="shared" si="18"/>
        <v>100</v>
      </c>
      <c r="J595" s="183">
        <f t="shared" si="19"/>
        <v>0</v>
      </c>
    </row>
    <row r="596" spans="1:10" s="141" customFormat="1" ht="11.25" x14ac:dyDescent="0.2">
      <c r="A596" s="190" t="s">
        <v>667</v>
      </c>
      <c r="B596" s="191">
        <v>911</v>
      </c>
      <c r="C596" s="192">
        <v>4</v>
      </c>
      <c r="D596" s="192">
        <v>9</v>
      </c>
      <c r="E596" s="193">
        <v>1711010610</v>
      </c>
      <c r="F596" s="194"/>
      <c r="G596" s="195">
        <v>5493</v>
      </c>
      <c r="H596" s="195">
        <v>5493</v>
      </c>
      <c r="I596" s="157">
        <f t="shared" si="18"/>
        <v>100</v>
      </c>
      <c r="J596" s="183">
        <f t="shared" si="19"/>
        <v>0</v>
      </c>
    </row>
    <row r="597" spans="1:10" s="141" customFormat="1" ht="11.25" x14ac:dyDescent="0.2">
      <c r="A597" s="190" t="s">
        <v>490</v>
      </c>
      <c r="B597" s="191">
        <v>911</v>
      </c>
      <c r="C597" s="192">
        <v>4</v>
      </c>
      <c r="D597" s="192">
        <v>9</v>
      </c>
      <c r="E597" s="193">
        <v>1711010610</v>
      </c>
      <c r="F597" s="194">
        <v>200</v>
      </c>
      <c r="G597" s="195">
        <v>5493</v>
      </c>
      <c r="H597" s="195">
        <v>5493</v>
      </c>
      <c r="I597" s="157">
        <f t="shared" si="18"/>
        <v>100</v>
      </c>
      <c r="J597" s="183">
        <f t="shared" si="19"/>
        <v>0</v>
      </c>
    </row>
    <row r="598" spans="1:10" s="141" customFormat="1" ht="22.5" x14ac:dyDescent="0.2">
      <c r="A598" s="190" t="s">
        <v>668</v>
      </c>
      <c r="B598" s="191">
        <v>911</v>
      </c>
      <c r="C598" s="192">
        <v>4</v>
      </c>
      <c r="D598" s="192">
        <v>9</v>
      </c>
      <c r="E598" s="193">
        <v>1711100000</v>
      </c>
      <c r="F598" s="194"/>
      <c r="G598" s="195">
        <v>7796</v>
      </c>
      <c r="H598" s="195">
        <v>5141</v>
      </c>
      <c r="I598" s="157">
        <f t="shared" si="18"/>
        <v>65.944073884043092</v>
      </c>
      <c r="J598" s="183">
        <f t="shared" si="19"/>
        <v>2655</v>
      </c>
    </row>
    <row r="599" spans="1:10" s="141" customFormat="1" ht="22.5" x14ac:dyDescent="0.2">
      <c r="A599" s="190" t="s">
        <v>669</v>
      </c>
      <c r="B599" s="191">
        <v>911</v>
      </c>
      <c r="C599" s="192">
        <v>4</v>
      </c>
      <c r="D599" s="192">
        <v>9</v>
      </c>
      <c r="E599" s="193">
        <v>1711110610</v>
      </c>
      <c r="F599" s="194"/>
      <c r="G599" s="195">
        <v>7796</v>
      </c>
      <c r="H599" s="195">
        <v>5141</v>
      </c>
      <c r="I599" s="157">
        <f t="shared" si="18"/>
        <v>65.944073884043092</v>
      </c>
      <c r="J599" s="183">
        <f t="shared" si="19"/>
        <v>2655</v>
      </c>
    </row>
    <row r="600" spans="1:10" s="141" customFormat="1" ht="11.25" x14ac:dyDescent="0.2">
      <c r="A600" s="190" t="s">
        <v>490</v>
      </c>
      <c r="B600" s="191">
        <v>911</v>
      </c>
      <c r="C600" s="192">
        <v>4</v>
      </c>
      <c r="D600" s="192">
        <v>9</v>
      </c>
      <c r="E600" s="193">
        <v>1711110610</v>
      </c>
      <c r="F600" s="194">
        <v>200</v>
      </c>
      <c r="G600" s="195">
        <v>7796</v>
      </c>
      <c r="H600" s="195">
        <v>5141</v>
      </c>
      <c r="I600" s="157">
        <f t="shared" si="18"/>
        <v>65.944073884043092</v>
      </c>
      <c r="J600" s="183">
        <f t="shared" si="19"/>
        <v>2655</v>
      </c>
    </row>
    <row r="601" spans="1:10" s="141" customFormat="1" ht="22.5" x14ac:dyDescent="0.2">
      <c r="A601" s="190" t="s">
        <v>670</v>
      </c>
      <c r="B601" s="191">
        <v>911</v>
      </c>
      <c r="C601" s="192">
        <v>4</v>
      </c>
      <c r="D601" s="192">
        <v>9</v>
      </c>
      <c r="E601" s="193">
        <v>1711200000</v>
      </c>
      <c r="F601" s="194"/>
      <c r="G601" s="195">
        <v>500</v>
      </c>
      <c r="H601" s="195">
        <v>300</v>
      </c>
      <c r="I601" s="157">
        <f t="shared" si="18"/>
        <v>60</v>
      </c>
      <c r="J601" s="183">
        <f t="shared" si="19"/>
        <v>200</v>
      </c>
    </row>
    <row r="602" spans="1:10" s="141" customFormat="1" ht="22.5" x14ac:dyDescent="0.2">
      <c r="A602" s="190" t="s">
        <v>671</v>
      </c>
      <c r="B602" s="191">
        <v>911</v>
      </c>
      <c r="C602" s="192">
        <v>4</v>
      </c>
      <c r="D602" s="192">
        <v>9</v>
      </c>
      <c r="E602" s="193">
        <v>1711210610</v>
      </c>
      <c r="F602" s="194"/>
      <c r="G602" s="195">
        <v>500</v>
      </c>
      <c r="H602" s="195">
        <v>300</v>
      </c>
      <c r="I602" s="157">
        <f t="shared" si="18"/>
        <v>60</v>
      </c>
      <c r="J602" s="183">
        <f t="shared" si="19"/>
        <v>200</v>
      </c>
    </row>
    <row r="603" spans="1:10" s="141" customFormat="1" ht="11.25" x14ac:dyDescent="0.2">
      <c r="A603" s="190" t="s">
        <v>490</v>
      </c>
      <c r="B603" s="191">
        <v>911</v>
      </c>
      <c r="C603" s="192">
        <v>4</v>
      </c>
      <c r="D603" s="192">
        <v>9</v>
      </c>
      <c r="E603" s="193">
        <v>1711210610</v>
      </c>
      <c r="F603" s="194">
        <v>200</v>
      </c>
      <c r="G603" s="195">
        <v>500</v>
      </c>
      <c r="H603" s="195">
        <v>300</v>
      </c>
      <c r="I603" s="157">
        <f t="shared" si="18"/>
        <v>60</v>
      </c>
      <c r="J603" s="183">
        <f t="shared" si="19"/>
        <v>200</v>
      </c>
    </row>
    <row r="604" spans="1:10" s="141" customFormat="1" ht="11.25" x14ac:dyDescent="0.2">
      <c r="A604" s="190" t="s">
        <v>672</v>
      </c>
      <c r="B604" s="191">
        <v>911</v>
      </c>
      <c r="C604" s="192">
        <v>4</v>
      </c>
      <c r="D604" s="192">
        <v>9</v>
      </c>
      <c r="E604" s="193">
        <v>1711300000</v>
      </c>
      <c r="F604" s="194"/>
      <c r="G604" s="195">
        <v>86557.5</v>
      </c>
      <c r="H604" s="195">
        <v>81944.600000000006</v>
      </c>
      <c r="I604" s="157">
        <f t="shared" si="18"/>
        <v>94.670710221529049</v>
      </c>
      <c r="J604" s="183">
        <f t="shared" si="19"/>
        <v>4612.8999999999942</v>
      </c>
    </row>
    <row r="605" spans="1:10" s="141" customFormat="1" ht="11.25" x14ac:dyDescent="0.2">
      <c r="A605" s="190" t="s">
        <v>673</v>
      </c>
      <c r="B605" s="191">
        <v>911</v>
      </c>
      <c r="C605" s="192">
        <v>4</v>
      </c>
      <c r="D605" s="192">
        <v>9</v>
      </c>
      <c r="E605" s="193">
        <v>1711340650</v>
      </c>
      <c r="F605" s="194"/>
      <c r="G605" s="195">
        <v>86557.5</v>
      </c>
      <c r="H605" s="195">
        <v>81944.600000000006</v>
      </c>
      <c r="I605" s="157">
        <f t="shared" si="18"/>
        <v>94.670710221529049</v>
      </c>
      <c r="J605" s="183">
        <f t="shared" si="19"/>
        <v>4612.8999999999942</v>
      </c>
    </row>
    <row r="606" spans="1:10" s="141" customFormat="1" ht="33.75" x14ac:dyDescent="0.2">
      <c r="A606" s="190" t="s">
        <v>486</v>
      </c>
      <c r="B606" s="191">
        <v>911</v>
      </c>
      <c r="C606" s="192">
        <v>4</v>
      </c>
      <c r="D606" s="192">
        <v>9</v>
      </c>
      <c r="E606" s="193">
        <v>1711340650</v>
      </c>
      <c r="F606" s="194">
        <v>100</v>
      </c>
      <c r="G606" s="195">
        <v>56863.6</v>
      </c>
      <c r="H606" s="195">
        <v>55440.2</v>
      </c>
      <c r="I606" s="157">
        <f t="shared" si="18"/>
        <v>97.496816944407314</v>
      </c>
      <c r="J606" s="183">
        <f t="shared" si="19"/>
        <v>1423.4000000000015</v>
      </c>
    </row>
    <row r="607" spans="1:10" s="141" customFormat="1" ht="11.25" x14ac:dyDescent="0.2">
      <c r="A607" s="190" t="s">
        <v>490</v>
      </c>
      <c r="B607" s="191">
        <v>911</v>
      </c>
      <c r="C607" s="192">
        <v>4</v>
      </c>
      <c r="D607" s="192">
        <v>9</v>
      </c>
      <c r="E607" s="193">
        <v>1711340650</v>
      </c>
      <c r="F607" s="194">
        <v>200</v>
      </c>
      <c r="G607" s="195">
        <v>27235.9</v>
      </c>
      <c r="H607" s="195">
        <v>24943.1</v>
      </c>
      <c r="I607" s="157">
        <f t="shared" si="18"/>
        <v>91.58169915442484</v>
      </c>
      <c r="J607" s="183">
        <f t="shared" si="19"/>
        <v>2292.8000000000029</v>
      </c>
    </row>
    <row r="608" spans="1:10" s="141" customFormat="1" ht="11.25" x14ac:dyDescent="0.2">
      <c r="A608" s="190" t="s">
        <v>494</v>
      </c>
      <c r="B608" s="191">
        <v>911</v>
      </c>
      <c r="C608" s="192">
        <v>4</v>
      </c>
      <c r="D608" s="192">
        <v>9</v>
      </c>
      <c r="E608" s="193">
        <v>1711340650</v>
      </c>
      <c r="F608" s="194">
        <v>800</v>
      </c>
      <c r="G608" s="195">
        <v>2458</v>
      </c>
      <c r="H608" s="195">
        <v>1561.3</v>
      </c>
      <c r="I608" s="157">
        <f t="shared" si="18"/>
        <v>63.519121236777863</v>
      </c>
      <c r="J608" s="183">
        <f t="shared" si="19"/>
        <v>896.7</v>
      </c>
    </row>
    <row r="609" spans="1:10" s="141" customFormat="1" ht="11.25" x14ac:dyDescent="0.2">
      <c r="A609" s="190" t="s">
        <v>1201</v>
      </c>
      <c r="B609" s="191">
        <v>911</v>
      </c>
      <c r="C609" s="192">
        <v>4</v>
      </c>
      <c r="D609" s="192">
        <v>9</v>
      </c>
      <c r="E609" s="193">
        <v>1711400000</v>
      </c>
      <c r="F609" s="194"/>
      <c r="G609" s="195">
        <v>288259.8</v>
      </c>
      <c r="H609" s="195">
        <v>215861.8</v>
      </c>
      <c r="I609" s="157">
        <f t="shared" si="18"/>
        <v>74.884461863915817</v>
      </c>
      <c r="J609" s="183">
        <f t="shared" si="19"/>
        <v>72398</v>
      </c>
    </row>
    <row r="610" spans="1:10" s="141" customFormat="1" ht="22.5" x14ac:dyDescent="0.2">
      <c r="A610" s="190" t="s">
        <v>674</v>
      </c>
      <c r="B610" s="191">
        <v>911</v>
      </c>
      <c r="C610" s="192">
        <v>4</v>
      </c>
      <c r="D610" s="192">
        <v>9</v>
      </c>
      <c r="E610" s="193">
        <v>1711410410</v>
      </c>
      <c r="F610" s="194"/>
      <c r="G610" s="195">
        <v>147925.6</v>
      </c>
      <c r="H610" s="195">
        <v>75527.600000000006</v>
      </c>
      <c r="I610" s="157">
        <f t="shared" si="18"/>
        <v>51.057829070830209</v>
      </c>
      <c r="J610" s="183">
        <f t="shared" si="19"/>
        <v>72398</v>
      </c>
    </row>
    <row r="611" spans="1:10" s="141" customFormat="1" ht="11.25" x14ac:dyDescent="0.2">
      <c r="A611" s="190" t="s">
        <v>490</v>
      </c>
      <c r="B611" s="191">
        <v>911</v>
      </c>
      <c r="C611" s="192">
        <v>4</v>
      </c>
      <c r="D611" s="192">
        <v>9</v>
      </c>
      <c r="E611" s="193">
        <v>1711410410</v>
      </c>
      <c r="F611" s="194">
        <v>200</v>
      </c>
      <c r="G611" s="195">
        <v>147925.6</v>
      </c>
      <c r="H611" s="195">
        <v>75527.600000000006</v>
      </c>
      <c r="I611" s="157">
        <f t="shared" si="18"/>
        <v>51.057829070830209</v>
      </c>
      <c r="J611" s="183">
        <f t="shared" si="19"/>
        <v>72398</v>
      </c>
    </row>
    <row r="612" spans="1:10" s="141" customFormat="1" ht="33.75" x14ac:dyDescent="0.2">
      <c r="A612" s="190" t="s">
        <v>1202</v>
      </c>
      <c r="B612" s="191">
        <v>911</v>
      </c>
      <c r="C612" s="192">
        <v>4</v>
      </c>
      <c r="D612" s="192">
        <v>9</v>
      </c>
      <c r="E612" s="193" t="s">
        <v>1203</v>
      </c>
      <c r="F612" s="194"/>
      <c r="G612" s="195">
        <v>140334.20000000001</v>
      </c>
      <c r="H612" s="195">
        <v>140334.20000000001</v>
      </c>
      <c r="I612" s="157">
        <f t="shared" si="18"/>
        <v>100</v>
      </c>
      <c r="J612" s="183">
        <f t="shared" si="19"/>
        <v>0</v>
      </c>
    </row>
    <row r="613" spans="1:10" s="141" customFormat="1" ht="11.25" x14ac:dyDescent="0.2">
      <c r="A613" s="190" t="s">
        <v>490</v>
      </c>
      <c r="B613" s="191">
        <v>911</v>
      </c>
      <c r="C613" s="192">
        <v>4</v>
      </c>
      <c r="D613" s="192">
        <v>9</v>
      </c>
      <c r="E613" s="193" t="s">
        <v>1203</v>
      </c>
      <c r="F613" s="194">
        <v>200</v>
      </c>
      <c r="G613" s="195">
        <v>140334.20000000001</v>
      </c>
      <c r="H613" s="195">
        <v>140334.20000000001</v>
      </c>
      <c r="I613" s="157">
        <f t="shared" si="18"/>
        <v>100</v>
      </c>
      <c r="J613" s="183">
        <f t="shared" si="19"/>
        <v>0</v>
      </c>
    </row>
    <row r="614" spans="1:10" s="141" customFormat="1" ht="11.25" x14ac:dyDescent="0.2">
      <c r="A614" s="190" t="s">
        <v>1204</v>
      </c>
      <c r="B614" s="191">
        <v>911</v>
      </c>
      <c r="C614" s="192">
        <v>4</v>
      </c>
      <c r="D614" s="192">
        <v>9</v>
      </c>
      <c r="E614" s="193">
        <v>1711500000</v>
      </c>
      <c r="F614" s="194"/>
      <c r="G614" s="195">
        <v>400112</v>
      </c>
      <c r="H614" s="195">
        <v>394355.4</v>
      </c>
      <c r="I614" s="157">
        <f t="shared" si="18"/>
        <v>98.561252849202234</v>
      </c>
      <c r="J614" s="183">
        <f t="shared" si="19"/>
        <v>5756.5999999999767</v>
      </c>
    </row>
    <row r="615" spans="1:10" s="141" customFormat="1" ht="33.75" x14ac:dyDescent="0.2">
      <c r="A615" s="190" t="s">
        <v>1205</v>
      </c>
      <c r="B615" s="191">
        <v>911</v>
      </c>
      <c r="C615" s="192">
        <v>4</v>
      </c>
      <c r="D615" s="192">
        <v>9</v>
      </c>
      <c r="E615" s="193">
        <v>1711575050</v>
      </c>
      <c r="F615" s="194"/>
      <c r="G615" s="195">
        <v>400112</v>
      </c>
      <c r="H615" s="195">
        <v>394355.4</v>
      </c>
      <c r="I615" s="157">
        <f t="shared" si="18"/>
        <v>98.561252849202234</v>
      </c>
      <c r="J615" s="183">
        <f t="shared" si="19"/>
        <v>5756.5999999999767</v>
      </c>
    </row>
    <row r="616" spans="1:10" s="141" customFormat="1" ht="11.25" x14ac:dyDescent="0.2">
      <c r="A616" s="190" t="s">
        <v>499</v>
      </c>
      <c r="B616" s="191">
        <v>911</v>
      </c>
      <c r="C616" s="192">
        <v>4</v>
      </c>
      <c r="D616" s="192">
        <v>9</v>
      </c>
      <c r="E616" s="193">
        <v>1711575050</v>
      </c>
      <c r="F616" s="194">
        <v>500</v>
      </c>
      <c r="G616" s="195">
        <v>400112</v>
      </c>
      <c r="H616" s="195">
        <v>394355.4</v>
      </c>
      <c r="I616" s="157">
        <f t="shared" si="18"/>
        <v>98.561252849202234</v>
      </c>
      <c r="J616" s="183">
        <f t="shared" si="19"/>
        <v>5756.5999999999767</v>
      </c>
    </row>
    <row r="617" spans="1:10" s="141" customFormat="1" ht="33.75" x14ac:dyDescent="0.2">
      <c r="A617" s="190" t="s">
        <v>675</v>
      </c>
      <c r="B617" s="191">
        <v>911</v>
      </c>
      <c r="C617" s="192">
        <v>4</v>
      </c>
      <c r="D617" s="192">
        <v>9</v>
      </c>
      <c r="E617" s="193">
        <v>1711600000</v>
      </c>
      <c r="F617" s="194"/>
      <c r="G617" s="195">
        <v>11900</v>
      </c>
      <c r="H617" s="195">
        <v>10939.1</v>
      </c>
      <c r="I617" s="157">
        <f t="shared" si="18"/>
        <v>91.925210084033608</v>
      </c>
      <c r="J617" s="183">
        <f t="shared" si="19"/>
        <v>960.89999999999964</v>
      </c>
    </row>
    <row r="618" spans="1:10" s="141" customFormat="1" ht="33.75" x14ac:dyDescent="0.2">
      <c r="A618" s="190" t="s">
        <v>676</v>
      </c>
      <c r="B618" s="191">
        <v>911</v>
      </c>
      <c r="C618" s="192">
        <v>4</v>
      </c>
      <c r="D618" s="192">
        <v>9</v>
      </c>
      <c r="E618" s="193">
        <v>1711610000</v>
      </c>
      <c r="F618" s="194"/>
      <c r="G618" s="195">
        <v>11900</v>
      </c>
      <c r="H618" s="195">
        <v>10939.1</v>
      </c>
      <c r="I618" s="157">
        <f t="shared" si="18"/>
        <v>91.925210084033608</v>
      </c>
      <c r="J618" s="183">
        <f t="shared" si="19"/>
        <v>960.89999999999964</v>
      </c>
    </row>
    <row r="619" spans="1:10" s="141" customFormat="1" ht="11.25" x14ac:dyDescent="0.2">
      <c r="A619" s="190" t="s">
        <v>490</v>
      </c>
      <c r="B619" s="191">
        <v>911</v>
      </c>
      <c r="C619" s="192">
        <v>4</v>
      </c>
      <c r="D619" s="192">
        <v>9</v>
      </c>
      <c r="E619" s="193">
        <v>1711610000</v>
      </c>
      <c r="F619" s="194">
        <v>200</v>
      </c>
      <c r="G619" s="195">
        <v>11900</v>
      </c>
      <c r="H619" s="195">
        <v>10939.1</v>
      </c>
      <c r="I619" s="157">
        <f t="shared" si="18"/>
        <v>91.925210084033608</v>
      </c>
      <c r="J619" s="183">
        <f t="shared" si="19"/>
        <v>960.89999999999964</v>
      </c>
    </row>
    <row r="620" spans="1:10" s="141" customFormat="1" ht="11.25" x14ac:dyDescent="0.2">
      <c r="A620" s="190" t="s">
        <v>677</v>
      </c>
      <c r="B620" s="191">
        <v>911</v>
      </c>
      <c r="C620" s="192">
        <v>4</v>
      </c>
      <c r="D620" s="192">
        <v>9</v>
      </c>
      <c r="E620" s="193" t="s">
        <v>678</v>
      </c>
      <c r="F620" s="194"/>
      <c r="G620" s="195">
        <v>1027649.9</v>
      </c>
      <c r="H620" s="195">
        <v>1027649.9</v>
      </c>
      <c r="I620" s="157">
        <f t="shared" si="18"/>
        <v>100</v>
      </c>
      <c r="J620" s="183">
        <f t="shared" si="19"/>
        <v>0</v>
      </c>
    </row>
    <row r="621" spans="1:10" s="141" customFormat="1" ht="22.5" x14ac:dyDescent="0.2">
      <c r="A621" s="190" t="s">
        <v>1532</v>
      </c>
      <c r="B621" s="191">
        <v>911</v>
      </c>
      <c r="C621" s="192">
        <v>4</v>
      </c>
      <c r="D621" s="192">
        <v>9</v>
      </c>
      <c r="E621" s="193" t="s">
        <v>1533</v>
      </c>
      <c r="F621" s="194"/>
      <c r="G621" s="195">
        <v>55540.9</v>
      </c>
      <c r="H621" s="195">
        <v>55540.9</v>
      </c>
      <c r="I621" s="157">
        <f t="shared" si="18"/>
        <v>100</v>
      </c>
      <c r="J621" s="183">
        <f t="shared" si="19"/>
        <v>0</v>
      </c>
    </row>
    <row r="622" spans="1:10" s="141" customFormat="1" ht="11.25" x14ac:dyDescent="0.2">
      <c r="A622" s="190" t="s">
        <v>651</v>
      </c>
      <c r="B622" s="191">
        <v>911</v>
      </c>
      <c r="C622" s="192">
        <v>4</v>
      </c>
      <c r="D622" s="192">
        <v>9</v>
      </c>
      <c r="E622" s="193" t="s">
        <v>1533</v>
      </c>
      <c r="F622" s="194">
        <v>400</v>
      </c>
      <c r="G622" s="195">
        <v>55540.9</v>
      </c>
      <c r="H622" s="195">
        <v>55540.9</v>
      </c>
      <c r="I622" s="157">
        <f t="shared" si="18"/>
        <v>100</v>
      </c>
      <c r="J622" s="183">
        <f t="shared" si="19"/>
        <v>0</v>
      </c>
    </row>
    <row r="623" spans="1:10" s="141" customFormat="1" ht="22.5" x14ac:dyDescent="0.2">
      <c r="A623" s="190" t="s">
        <v>1534</v>
      </c>
      <c r="B623" s="191">
        <v>911</v>
      </c>
      <c r="C623" s="192">
        <v>4</v>
      </c>
      <c r="D623" s="192">
        <v>9</v>
      </c>
      <c r="E623" s="193" t="s">
        <v>1206</v>
      </c>
      <c r="F623" s="194"/>
      <c r="G623" s="195">
        <v>390997.9</v>
      </c>
      <c r="H623" s="195">
        <v>390997.9</v>
      </c>
      <c r="I623" s="157">
        <f t="shared" si="18"/>
        <v>100</v>
      </c>
      <c r="J623" s="183">
        <f t="shared" si="19"/>
        <v>0</v>
      </c>
    </row>
    <row r="624" spans="1:10" s="141" customFormat="1" ht="11.25" x14ac:dyDescent="0.2">
      <c r="A624" s="190" t="s">
        <v>490</v>
      </c>
      <c r="B624" s="191">
        <v>911</v>
      </c>
      <c r="C624" s="192">
        <v>4</v>
      </c>
      <c r="D624" s="192">
        <v>9</v>
      </c>
      <c r="E624" s="193" t="s">
        <v>1206</v>
      </c>
      <c r="F624" s="194">
        <v>200</v>
      </c>
      <c r="G624" s="195">
        <v>59382.9</v>
      </c>
      <c r="H624" s="195">
        <v>59382.9</v>
      </c>
      <c r="I624" s="157">
        <f t="shared" si="18"/>
        <v>100</v>
      </c>
      <c r="J624" s="183">
        <f t="shared" si="19"/>
        <v>0</v>
      </c>
    </row>
    <row r="625" spans="1:10" s="141" customFormat="1" ht="11.25" x14ac:dyDescent="0.2">
      <c r="A625" s="190" t="s">
        <v>499</v>
      </c>
      <c r="B625" s="191">
        <v>911</v>
      </c>
      <c r="C625" s="192">
        <v>4</v>
      </c>
      <c r="D625" s="192">
        <v>9</v>
      </c>
      <c r="E625" s="193" t="s">
        <v>1206</v>
      </c>
      <c r="F625" s="194">
        <v>500</v>
      </c>
      <c r="G625" s="195">
        <v>331615</v>
      </c>
      <c r="H625" s="195">
        <v>331615</v>
      </c>
      <c r="I625" s="157">
        <f t="shared" si="18"/>
        <v>100</v>
      </c>
      <c r="J625" s="183">
        <f t="shared" si="19"/>
        <v>0</v>
      </c>
    </row>
    <row r="626" spans="1:10" s="141" customFormat="1" ht="22.5" x14ac:dyDescent="0.2">
      <c r="A626" s="190" t="s">
        <v>1535</v>
      </c>
      <c r="B626" s="191">
        <v>911</v>
      </c>
      <c r="C626" s="192">
        <v>4</v>
      </c>
      <c r="D626" s="192">
        <v>9</v>
      </c>
      <c r="E626" s="193" t="s">
        <v>1536</v>
      </c>
      <c r="F626" s="194"/>
      <c r="G626" s="195">
        <v>581111.1</v>
      </c>
      <c r="H626" s="195">
        <v>581111.1</v>
      </c>
      <c r="I626" s="157">
        <f t="shared" si="18"/>
        <v>100</v>
      </c>
      <c r="J626" s="183">
        <f t="shared" si="19"/>
        <v>0</v>
      </c>
    </row>
    <row r="627" spans="1:10" s="141" customFormat="1" ht="11.25" x14ac:dyDescent="0.2">
      <c r="A627" s="190" t="s">
        <v>490</v>
      </c>
      <c r="B627" s="191">
        <v>911</v>
      </c>
      <c r="C627" s="192">
        <v>4</v>
      </c>
      <c r="D627" s="192">
        <v>9</v>
      </c>
      <c r="E627" s="193" t="s">
        <v>1536</v>
      </c>
      <c r="F627" s="194">
        <v>200</v>
      </c>
      <c r="G627" s="195">
        <v>493210.7</v>
      </c>
      <c r="H627" s="195">
        <v>493210.7</v>
      </c>
      <c r="I627" s="157">
        <f t="shared" si="18"/>
        <v>100</v>
      </c>
      <c r="J627" s="183">
        <f t="shared" si="19"/>
        <v>0</v>
      </c>
    </row>
    <row r="628" spans="1:10" s="141" customFormat="1" ht="11.25" x14ac:dyDescent="0.2">
      <c r="A628" s="190" t="s">
        <v>499</v>
      </c>
      <c r="B628" s="191">
        <v>911</v>
      </c>
      <c r="C628" s="192">
        <v>4</v>
      </c>
      <c r="D628" s="192">
        <v>9</v>
      </c>
      <c r="E628" s="193" t="s">
        <v>1536</v>
      </c>
      <c r="F628" s="194">
        <v>500</v>
      </c>
      <c r="G628" s="195">
        <v>87900.4</v>
      </c>
      <c r="H628" s="195">
        <v>87900.4</v>
      </c>
      <c r="I628" s="157">
        <f t="shared" si="18"/>
        <v>100</v>
      </c>
      <c r="J628" s="183">
        <f t="shared" si="19"/>
        <v>0</v>
      </c>
    </row>
    <row r="629" spans="1:10" s="141" customFormat="1" ht="11.25" x14ac:dyDescent="0.2">
      <c r="A629" s="190" t="s">
        <v>1207</v>
      </c>
      <c r="B629" s="191">
        <v>911</v>
      </c>
      <c r="C629" s="192">
        <v>4</v>
      </c>
      <c r="D629" s="192">
        <v>9</v>
      </c>
      <c r="E629" s="193">
        <v>1730000000</v>
      </c>
      <c r="F629" s="194"/>
      <c r="G629" s="195">
        <v>174287.6</v>
      </c>
      <c r="H629" s="195">
        <v>143043.6</v>
      </c>
      <c r="I629" s="157">
        <f t="shared" si="18"/>
        <v>82.07330871502046</v>
      </c>
      <c r="J629" s="183">
        <f t="shared" si="19"/>
        <v>31244</v>
      </c>
    </row>
    <row r="630" spans="1:10" s="141" customFormat="1" ht="22.5" x14ac:dyDescent="0.2">
      <c r="A630" s="190" t="s">
        <v>1208</v>
      </c>
      <c r="B630" s="191">
        <v>911</v>
      </c>
      <c r="C630" s="192">
        <v>4</v>
      </c>
      <c r="D630" s="192">
        <v>9</v>
      </c>
      <c r="E630" s="193">
        <v>1730100000</v>
      </c>
      <c r="F630" s="194"/>
      <c r="G630" s="195">
        <v>122966</v>
      </c>
      <c r="H630" s="195">
        <v>91722</v>
      </c>
      <c r="I630" s="157">
        <f t="shared" si="18"/>
        <v>74.591350454597205</v>
      </c>
      <c r="J630" s="183">
        <f t="shared" si="19"/>
        <v>31244</v>
      </c>
    </row>
    <row r="631" spans="1:10" s="141" customFormat="1" ht="22.5" x14ac:dyDescent="0.2">
      <c r="A631" s="190" t="s">
        <v>679</v>
      </c>
      <c r="B631" s="191">
        <v>911</v>
      </c>
      <c r="C631" s="192">
        <v>4</v>
      </c>
      <c r="D631" s="192">
        <v>9</v>
      </c>
      <c r="E631" s="193">
        <v>1730160310</v>
      </c>
      <c r="F631" s="194"/>
      <c r="G631" s="195">
        <v>122966</v>
      </c>
      <c r="H631" s="195">
        <v>91722</v>
      </c>
      <c r="I631" s="157">
        <f t="shared" si="18"/>
        <v>74.591350454597205</v>
      </c>
      <c r="J631" s="183">
        <f t="shared" si="19"/>
        <v>31244</v>
      </c>
    </row>
    <row r="632" spans="1:10" s="141" customFormat="1" ht="11.25" x14ac:dyDescent="0.2">
      <c r="A632" s="190" t="s">
        <v>490</v>
      </c>
      <c r="B632" s="191">
        <v>911</v>
      </c>
      <c r="C632" s="192">
        <v>4</v>
      </c>
      <c r="D632" s="192">
        <v>9</v>
      </c>
      <c r="E632" s="193">
        <v>1730160310</v>
      </c>
      <c r="F632" s="194">
        <v>200</v>
      </c>
      <c r="G632" s="195">
        <v>8157.5</v>
      </c>
      <c r="H632" s="195">
        <v>7969.5</v>
      </c>
      <c r="I632" s="157">
        <f t="shared" si="18"/>
        <v>97.695372356726935</v>
      </c>
      <c r="J632" s="183">
        <f t="shared" si="19"/>
        <v>188</v>
      </c>
    </row>
    <row r="633" spans="1:10" s="141" customFormat="1" ht="11.25" x14ac:dyDescent="0.2">
      <c r="A633" s="190" t="s">
        <v>494</v>
      </c>
      <c r="B633" s="191">
        <v>911</v>
      </c>
      <c r="C633" s="192">
        <v>4</v>
      </c>
      <c r="D633" s="192">
        <v>9</v>
      </c>
      <c r="E633" s="193">
        <v>1730160310</v>
      </c>
      <c r="F633" s="194">
        <v>800</v>
      </c>
      <c r="G633" s="195">
        <v>114808.5</v>
      </c>
      <c r="H633" s="195">
        <v>83752.5</v>
      </c>
      <c r="I633" s="157">
        <f t="shared" si="18"/>
        <v>72.949738042043919</v>
      </c>
      <c r="J633" s="183">
        <f t="shared" si="19"/>
        <v>31056</v>
      </c>
    </row>
    <row r="634" spans="1:10" s="141" customFormat="1" ht="22.5" x14ac:dyDescent="0.2">
      <c r="A634" s="190" t="s">
        <v>1209</v>
      </c>
      <c r="B634" s="191">
        <v>911</v>
      </c>
      <c r="C634" s="192">
        <v>4</v>
      </c>
      <c r="D634" s="192">
        <v>9</v>
      </c>
      <c r="E634" s="193">
        <v>1730300000</v>
      </c>
      <c r="F634" s="194"/>
      <c r="G634" s="195">
        <v>51321.599999999999</v>
      </c>
      <c r="H634" s="195">
        <v>51321.599999999999</v>
      </c>
      <c r="I634" s="157">
        <f t="shared" si="18"/>
        <v>100</v>
      </c>
      <c r="J634" s="183">
        <f t="shared" si="19"/>
        <v>0</v>
      </c>
    </row>
    <row r="635" spans="1:10" s="141" customFormat="1" ht="11.25" x14ac:dyDescent="0.2">
      <c r="A635" s="190" t="s">
        <v>680</v>
      </c>
      <c r="B635" s="191">
        <v>911</v>
      </c>
      <c r="C635" s="192">
        <v>4</v>
      </c>
      <c r="D635" s="192">
        <v>9</v>
      </c>
      <c r="E635" s="193">
        <v>1730310640</v>
      </c>
      <c r="F635" s="194"/>
      <c r="G635" s="195">
        <v>51321.599999999999</v>
      </c>
      <c r="H635" s="195">
        <v>51321.599999999999</v>
      </c>
      <c r="I635" s="157">
        <f t="shared" si="18"/>
        <v>100</v>
      </c>
      <c r="J635" s="183">
        <f t="shared" si="19"/>
        <v>0</v>
      </c>
    </row>
    <row r="636" spans="1:10" s="141" customFormat="1" ht="11.25" x14ac:dyDescent="0.2">
      <c r="A636" s="190" t="s">
        <v>490</v>
      </c>
      <c r="B636" s="191">
        <v>911</v>
      </c>
      <c r="C636" s="192">
        <v>4</v>
      </c>
      <c r="D636" s="192">
        <v>9</v>
      </c>
      <c r="E636" s="193">
        <v>1730310640</v>
      </c>
      <c r="F636" s="194">
        <v>200</v>
      </c>
      <c r="G636" s="195">
        <v>51321.599999999999</v>
      </c>
      <c r="H636" s="195">
        <v>51321.599999999999</v>
      </c>
      <c r="I636" s="157">
        <f t="shared" si="18"/>
        <v>100</v>
      </c>
      <c r="J636" s="183">
        <f t="shared" si="19"/>
        <v>0</v>
      </c>
    </row>
    <row r="637" spans="1:10" s="141" customFormat="1" ht="11.25" x14ac:dyDescent="0.2">
      <c r="A637" s="190" t="s">
        <v>655</v>
      </c>
      <c r="B637" s="191">
        <v>911</v>
      </c>
      <c r="C637" s="192">
        <v>4</v>
      </c>
      <c r="D637" s="192">
        <v>9</v>
      </c>
      <c r="E637" s="193">
        <v>8400000000</v>
      </c>
      <c r="F637" s="194"/>
      <c r="G637" s="195">
        <v>175000</v>
      </c>
      <c r="H637" s="195">
        <v>174852.5</v>
      </c>
      <c r="I637" s="157">
        <f t="shared" si="18"/>
        <v>99.915714285714287</v>
      </c>
      <c r="J637" s="183">
        <f t="shared" si="19"/>
        <v>147.5</v>
      </c>
    </row>
    <row r="638" spans="1:10" s="141" customFormat="1" ht="11.25" x14ac:dyDescent="0.2">
      <c r="A638" s="190" t="s">
        <v>655</v>
      </c>
      <c r="B638" s="191">
        <v>911</v>
      </c>
      <c r="C638" s="192">
        <v>4</v>
      </c>
      <c r="D638" s="192">
        <v>9</v>
      </c>
      <c r="E638" s="193">
        <v>8400100000</v>
      </c>
      <c r="F638" s="194"/>
      <c r="G638" s="195">
        <v>175000</v>
      </c>
      <c r="H638" s="195">
        <v>174852.5</v>
      </c>
      <c r="I638" s="157">
        <f t="shared" si="18"/>
        <v>99.915714285714287</v>
      </c>
      <c r="J638" s="183">
        <f t="shared" si="19"/>
        <v>147.5</v>
      </c>
    </row>
    <row r="639" spans="1:10" s="141" customFormat="1" ht="33.75" x14ac:dyDescent="0.2">
      <c r="A639" s="190" t="s">
        <v>1537</v>
      </c>
      <c r="B639" s="191">
        <v>911</v>
      </c>
      <c r="C639" s="192">
        <v>4</v>
      </c>
      <c r="D639" s="192">
        <v>9</v>
      </c>
      <c r="E639" s="193">
        <v>8400110050</v>
      </c>
      <c r="F639" s="194"/>
      <c r="G639" s="195">
        <v>77500</v>
      </c>
      <c r="H639" s="195">
        <v>77352.5</v>
      </c>
      <c r="I639" s="157">
        <f t="shared" si="18"/>
        <v>99.809677419354841</v>
      </c>
      <c r="J639" s="183">
        <f t="shared" si="19"/>
        <v>147.5</v>
      </c>
    </row>
    <row r="640" spans="1:10" s="141" customFormat="1" ht="11.25" x14ac:dyDescent="0.2">
      <c r="A640" s="190" t="s">
        <v>490</v>
      </c>
      <c r="B640" s="191">
        <v>911</v>
      </c>
      <c r="C640" s="192">
        <v>4</v>
      </c>
      <c r="D640" s="192">
        <v>9</v>
      </c>
      <c r="E640" s="193">
        <v>8400110050</v>
      </c>
      <c r="F640" s="194">
        <v>200</v>
      </c>
      <c r="G640" s="195">
        <v>77500</v>
      </c>
      <c r="H640" s="195">
        <v>77352.5</v>
      </c>
      <c r="I640" s="157">
        <f t="shared" si="18"/>
        <v>99.809677419354841</v>
      </c>
      <c r="J640" s="183">
        <f t="shared" si="19"/>
        <v>147.5</v>
      </c>
    </row>
    <row r="641" spans="1:10" s="141" customFormat="1" ht="11.25" x14ac:dyDescent="0.2">
      <c r="A641" s="190" t="s">
        <v>1210</v>
      </c>
      <c r="B641" s="191">
        <v>911</v>
      </c>
      <c r="C641" s="192">
        <v>4</v>
      </c>
      <c r="D641" s="192">
        <v>9</v>
      </c>
      <c r="E641" s="193">
        <v>8400168040</v>
      </c>
      <c r="F641" s="194"/>
      <c r="G641" s="195">
        <v>97500</v>
      </c>
      <c r="H641" s="195">
        <v>97500</v>
      </c>
      <c r="I641" s="157">
        <f t="shared" si="18"/>
        <v>100</v>
      </c>
      <c r="J641" s="183">
        <f t="shared" si="19"/>
        <v>0</v>
      </c>
    </row>
    <row r="642" spans="1:10" s="141" customFormat="1" ht="11.25" x14ac:dyDescent="0.2">
      <c r="A642" s="190" t="s">
        <v>494</v>
      </c>
      <c r="B642" s="191">
        <v>911</v>
      </c>
      <c r="C642" s="192">
        <v>4</v>
      </c>
      <c r="D642" s="192">
        <v>9</v>
      </c>
      <c r="E642" s="193">
        <v>8400168040</v>
      </c>
      <c r="F642" s="194">
        <v>800</v>
      </c>
      <c r="G642" s="195">
        <v>97500</v>
      </c>
      <c r="H642" s="195">
        <v>97500</v>
      </c>
      <c r="I642" s="157">
        <f t="shared" si="18"/>
        <v>100</v>
      </c>
      <c r="J642" s="183">
        <f t="shared" si="19"/>
        <v>0</v>
      </c>
    </row>
    <row r="643" spans="1:10" s="141" customFormat="1" ht="11.25" x14ac:dyDescent="0.2">
      <c r="A643" s="190" t="s">
        <v>683</v>
      </c>
      <c r="B643" s="191">
        <v>911</v>
      </c>
      <c r="C643" s="192">
        <v>4</v>
      </c>
      <c r="D643" s="192">
        <v>10</v>
      </c>
      <c r="E643" s="193"/>
      <c r="F643" s="194"/>
      <c r="G643" s="195">
        <v>27.1</v>
      </c>
      <c r="H643" s="195">
        <v>21.7</v>
      </c>
      <c r="I643" s="157">
        <f t="shared" si="18"/>
        <v>80.073800738007378</v>
      </c>
      <c r="J643" s="183">
        <f t="shared" si="19"/>
        <v>5.4000000000000021</v>
      </c>
    </row>
    <row r="644" spans="1:10" s="141" customFormat="1" ht="22.5" x14ac:dyDescent="0.2">
      <c r="A644" s="190" t="s">
        <v>584</v>
      </c>
      <c r="B644" s="191">
        <v>911</v>
      </c>
      <c r="C644" s="192">
        <v>4</v>
      </c>
      <c r="D644" s="192">
        <v>10</v>
      </c>
      <c r="E644" s="193">
        <v>1200000000</v>
      </c>
      <c r="F644" s="194"/>
      <c r="G644" s="195">
        <v>27.1</v>
      </c>
      <c r="H644" s="195">
        <v>21.7</v>
      </c>
      <c r="I644" s="157">
        <f t="shared" si="18"/>
        <v>80.073800738007378</v>
      </c>
      <c r="J644" s="183">
        <f t="shared" si="19"/>
        <v>5.4000000000000021</v>
      </c>
    </row>
    <row r="645" spans="1:10" s="141" customFormat="1" ht="22.5" x14ac:dyDescent="0.2">
      <c r="A645" s="190" t="s">
        <v>684</v>
      </c>
      <c r="B645" s="191">
        <v>911</v>
      </c>
      <c r="C645" s="192">
        <v>4</v>
      </c>
      <c r="D645" s="192">
        <v>10</v>
      </c>
      <c r="E645" s="193">
        <v>1210000000</v>
      </c>
      <c r="F645" s="194"/>
      <c r="G645" s="195">
        <v>27.1</v>
      </c>
      <c r="H645" s="195">
        <v>21.7</v>
      </c>
      <c r="I645" s="157">
        <f t="shared" si="18"/>
        <v>80.073800738007378</v>
      </c>
      <c r="J645" s="183">
        <f t="shared" si="19"/>
        <v>5.4000000000000021</v>
      </c>
    </row>
    <row r="646" spans="1:10" s="141" customFormat="1" ht="11.25" x14ac:dyDescent="0.2">
      <c r="A646" s="190" t="s">
        <v>685</v>
      </c>
      <c r="B646" s="191">
        <v>911</v>
      </c>
      <c r="C646" s="192">
        <v>4</v>
      </c>
      <c r="D646" s="192">
        <v>10</v>
      </c>
      <c r="E646" s="193">
        <v>1210100000</v>
      </c>
      <c r="F646" s="194"/>
      <c r="G646" s="195">
        <v>27.1</v>
      </c>
      <c r="H646" s="195">
        <v>21.7</v>
      </c>
      <c r="I646" s="157">
        <f t="shared" si="18"/>
        <v>80.073800738007378</v>
      </c>
      <c r="J646" s="183">
        <f t="shared" si="19"/>
        <v>5.4000000000000021</v>
      </c>
    </row>
    <row r="647" spans="1:10" s="141" customFormat="1" ht="22.5" x14ac:dyDescent="0.2">
      <c r="A647" s="190" t="s">
        <v>692</v>
      </c>
      <c r="B647" s="191">
        <v>911</v>
      </c>
      <c r="C647" s="192">
        <v>4</v>
      </c>
      <c r="D647" s="192">
        <v>10</v>
      </c>
      <c r="E647" s="193">
        <v>1210100071</v>
      </c>
      <c r="F647" s="194"/>
      <c r="G647" s="195">
        <v>27.1</v>
      </c>
      <c r="H647" s="195">
        <v>21.7</v>
      </c>
      <c r="I647" s="157">
        <f t="shared" si="18"/>
        <v>80.073800738007378</v>
      </c>
      <c r="J647" s="183">
        <f t="shared" si="19"/>
        <v>5.4000000000000021</v>
      </c>
    </row>
    <row r="648" spans="1:10" s="141" customFormat="1" ht="11.25" x14ac:dyDescent="0.2">
      <c r="A648" s="190" t="s">
        <v>490</v>
      </c>
      <c r="B648" s="191">
        <v>911</v>
      </c>
      <c r="C648" s="192">
        <v>4</v>
      </c>
      <c r="D648" s="192">
        <v>10</v>
      </c>
      <c r="E648" s="193">
        <v>1210100071</v>
      </c>
      <c r="F648" s="194">
        <v>200</v>
      </c>
      <c r="G648" s="195">
        <v>27.1</v>
      </c>
      <c r="H648" s="195">
        <v>21.7</v>
      </c>
      <c r="I648" s="157">
        <f t="shared" si="18"/>
        <v>80.073800738007378</v>
      </c>
      <c r="J648" s="183">
        <f t="shared" si="19"/>
        <v>5.4000000000000021</v>
      </c>
    </row>
    <row r="649" spans="1:10" s="141" customFormat="1" ht="11.25" x14ac:dyDescent="0.2">
      <c r="A649" s="184" t="s">
        <v>387</v>
      </c>
      <c r="B649" s="185">
        <v>912</v>
      </c>
      <c r="C649" s="186"/>
      <c r="D649" s="186"/>
      <c r="E649" s="187"/>
      <c r="F649" s="188"/>
      <c r="G649" s="189">
        <v>831131.7</v>
      </c>
      <c r="H649" s="189">
        <v>822137.1</v>
      </c>
      <c r="I649" s="151">
        <f t="shared" si="18"/>
        <v>98.917788841407457</v>
      </c>
      <c r="J649" s="183">
        <f t="shared" si="19"/>
        <v>8994.5999999999767</v>
      </c>
    </row>
    <row r="650" spans="1:10" s="141" customFormat="1" ht="11.25" x14ac:dyDescent="0.2">
      <c r="A650" s="190" t="s">
        <v>572</v>
      </c>
      <c r="B650" s="191">
        <v>912</v>
      </c>
      <c r="C650" s="192">
        <v>4</v>
      </c>
      <c r="D650" s="192"/>
      <c r="E650" s="193"/>
      <c r="F650" s="194"/>
      <c r="G650" s="195">
        <v>790384.9</v>
      </c>
      <c r="H650" s="195">
        <v>787232.9</v>
      </c>
      <c r="I650" s="157">
        <f t="shared" si="18"/>
        <v>99.601206956256377</v>
      </c>
      <c r="J650" s="183">
        <f t="shared" si="19"/>
        <v>3152</v>
      </c>
    </row>
    <row r="651" spans="1:10" s="141" customFormat="1" ht="11.25" x14ac:dyDescent="0.2">
      <c r="A651" s="190" t="s">
        <v>573</v>
      </c>
      <c r="B651" s="191">
        <v>912</v>
      </c>
      <c r="C651" s="192">
        <v>4</v>
      </c>
      <c r="D651" s="192">
        <v>1</v>
      </c>
      <c r="E651" s="193"/>
      <c r="F651" s="194"/>
      <c r="G651" s="195">
        <v>15969.9</v>
      </c>
      <c r="H651" s="195">
        <v>14710.3</v>
      </c>
      <c r="I651" s="157">
        <f t="shared" si="18"/>
        <v>92.112661945284572</v>
      </c>
      <c r="J651" s="183">
        <f t="shared" si="19"/>
        <v>1259.6000000000004</v>
      </c>
    </row>
    <row r="652" spans="1:10" s="141" customFormat="1" ht="22.5" x14ac:dyDescent="0.2">
      <c r="A652" s="190" t="s">
        <v>1163</v>
      </c>
      <c r="B652" s="191">
        <v>912</v>
      </c>
      <c r="C652" s="192">
        <v>4</v>
      </c>
      <c r="D652" s="192">
        <v>1</v>
      </c>
      <c r="E652" s="193">
        <v>400000000</v>
      </c>
      <c r="F652" s="194"/>
      <c r="G652" s="195">
        <v>59.2</v>
      </c>
      <c r="H652" s="195">
        <v>59.2</v>
      </c>
      <c r="I652" s="157">
        <f t="shared" si="18"/>
        <v>100</v>
      </c>
      <c r="J652" s="183">
        <f t="shared" si="19"/>
        <v>0</v>
      </c>
    </row>
    <row r="653" spans="1:10" s="141" customFormat="1" ht="11.25" x14ac:dyDescent="0.2">
      <c r="A653" s="190" t="s">
        <v>574</v>
      </c>
      <c r="B653" s="191">
        <v>912</v>
      </c>
      <c r="C653" s="192">
        <v>4</v>
      </c>
      <c r="D653" s="192">
        <v>1</v>
      </c>
      <c r="E653" s="193">
        <v>420000000</v>
      </c>
      <c r="F653" s="194"/>
      <c r="G653" s="195">
        <v>59.2</v>
      </c>
      <c r="H653" s="195">
        <v>59.2</v>
      </c>
      <c r="I653" s="157">
        <f t="shared" si="18"/>
        <v>100</v>
      </c>
      <c r="J653" s="183">
        <f t="shared" si="19"/>
        <v>0</v>
      </c>
    </row>
    <row r="654" spans="1:10" s="141" customFormat="1" ht="11.25" x14ac:dyDescent="0.2">
      <c r="A654" s="190" t="s">
        <v>575</v>
      </c>
      <c r="B654" s="191">
        <v>912</v>
      </c>
      <c r="C654" s="192">
        <v>4</v>
      </c>
      <c r="D654" s="192">
        <v>1</v>
      </c>
      <c r="E654" s="193">
        <v>420042260</v>
      </c>
      <c r="F654" s="194"/>
      <c r="G654" s="195">
        <v>59.2</v>
      </c>
      <c r="H654" s="195">
        <v>59.2</v>
      </c>
      <c r="I654" s="157">
        <f t="shared" si="18"/>
        <v>100</v>
      </c>
      <c r="J654" s="183">
        <f t="shared" si="19"/>
        <v>0</v>
      </c>
    </row>
    <row r="655" spans="1:10" s="141" customFormat="1" ht="11.25" x14ac:dyDescent="0.2">
      <c r="A655" s="190" t="s">
        <v>490</v>
      </c>
      <c r="B655" s="191">
        <v>912</v>
      </c>
      <c r="C655" s="192">
        <v>4</v>
      </c>
      <c r="D655" s="192">
        <v>1</v>
      </c>
      <c r="E655" s="193">
        <v>420042260</v>
      </c>
      <c r="F655" s="194">
        <v>200</v>
      </c>
      <c r="G655" s="195">
        <v>59.2</v>
      </c>
      <c r="H655" s="195">
        <v>59.2</v>
      </c>
      <c r="I655" s="157">
        <f t="shared" ref="I655:I718" si="20">+H655/G655*100</f>
        <v>100</v>
      </c>
      <c r="J655" s="183">
        <f t="shared" ref="J655:J718" si="21">G655-H655</f>
        <v>0</v>
      </c>
    </row>
    <row r="656" spans="1:10" s="141" customFormat="1" ht="11.25" x14ac:dyDescent="0.2">
      <c r="A656" s="190" t="s">
        <v>487</v>
      </c>
      <c r="B656" s="191">
        <v>912</v>
      </c>
      <c r="C656" s="192">
        <v>4</v>
      </c>
      <c r="D656" s="192">
        <v>1</v>
      </c>
      <c r="E656" s="193">
        <v>8900000000</v>
      </c>
      <c r="F656" s="194"/>
      <c r="G656" s="195">
        <v>15910.7</v>
      </c>
      <c r="H656" s="195">
        <v>14651.1</v>
      </c>
      <c r="I656" s="157">
        <f t="shared" si="20"/>
        <v>92.083315001854089</v>
      </c>
      <c r="J656" s="183">
        <f t="shared" si="21"/>
        <v>1259.6000000000004</v>
      </c>
    </row>
    <row r="657" spans="1:10" s="141" customFormat="1" ht="11.25" x14ac:dyDescent="0.2">
      <c r="A657" s="190" t="s">
        <v>487</v>
      </c>
      <c r="B657" s="191">
        <v>912</v>
      </c>
      <c r="C657" s="192">
        <v>4</v>
      </c>
      <c r="D657" s="192">
        <v>1</v>
      </c>
      <c r="E657" s="193">
        <v>8900000110</v>
      </c>
      <c r="F657" s="194"/>
      <c r="G657" s="195">
        <v>12486</v>
      </c>
      <c r="H657" s="195">
        <v>12457.4</v>
      </c>
      <c r="I657" s="157">
        <f t="shared" si="20"/>
        <v>99.770943456671475</v>
      </c>
      <c r="J657" s="183">
        <f t="shared" si="21"/>
        <v>28.600000000000364</v>
      </c>
    </row>
    <row r="658" spans="1:10" s="141" customFormat="1" ht="33.75" x14ac:dyDescent="0.2">
      <c r="A658" s="190" t="s">
        <v>486</v>
      </c>
      <c r="B658" s="191">
        <v>912</v>
      </c>
      <c r="C658" s="192">
        <v>4</v>
      </c>
      <c r="D658" s="192">
        <v>1</v>
      </c>
      <c r="E658" s="193">
        <v>8900000110</v>
      </c>
      <c r="F658" s="194">
        <v>100</v>
      </c>
      <c r="G658" s="195">
        <v>12486</v>
      </c>
      <c r="H658" s="195">
        <v>12457.4</v>
      </c>
      <c r="I658" s="157">
        <f t="shared" si="20"/>
        <v>99.770943456671475</v>
      </c>
      <c r="J658" s="183">
        <f t="shared" si="21"/>
        <v>28.600000000000364</v>
      </c>
    </row>
    <row r="659" spans="1:10" s="141" customFormat="1" ht="11.25" x14ac:dyDescent="0.2">
      <c r="A659" s="190" t="s">
        <v>487</v>
      </c>
      <c r="B659" s="191">
        <v>912</v>
      </c>
      <c r="C659" s="192">
        <v>4</v>
      </c>
      <c r="D659" s="192">
        <v>1</v>
      </c>
      <c r="E659" s="193">
        <v>8900000190</v>
      </c>
      <c r="F659" s="194"/>
      <c r="G659" s="195">
        <v>2378.6999999999998</v>
      </c>
      <c r="H659" s="195">
        <v>1164.4000000000001</v>
      </c>
      <c r="I659" s="157">
        <f t="shared" si="20"/>
        <v>48.951107747929548</v>
      </c>
      <c r="J659" s="183">
        <f t="shared" si="21"/>
        <v>1214.2999999999997</v>
      </c>
    </row>
    <row r="660" spans="1:10" s="141" customFormat="1" ht="33.75" x14ac:dyDescent="0.2">
      <c r="A660" s="190" t="s">
        <v>486</v>
      </c>
      <c r="B660" s="191">
        <v>912</v>
      </c>
      <c r="C660" s="192">
        <v>4</v>
      </c>
      <c r="D660" s="192">
        <v>1</v>
      </c>
      <c r="E660" s="193">
        <v>8900000190</v>
      </c>
      <c r="F660" s="194">
        <v>100</v>
      </c>
      <c r="G660" s="195">
        <v>661.5</v>
      </c>
      <c r="H660" s="195">
        <v>327.8</v>
      </c>
      <c r="I660" s="157">
        <f t="shared" si="20"/>
        <v>49.55404383975813</v>
      </c>
      <c r="J660" s="183">
        <f t="shared" si="21"/>
        <v>333.7</v>
      </c>
    </row>
    <row r="661" spans="1:10" s="141" customFormat="1" ht="11.25" x14ac:dyDescent="0.2">
      <c r="A661" s="190" t="s">
        <v>490</v>
      </c>
      <c r="B661" s="191">
        <v>912</v>
      </c>
      <c r="C661" s="192">
        <v>4</v>
      </c>
      <c r="D661" s="192">
        <v>1</v>
      </c>
      <c r="E661" s="193">
        <v>8900000190</v>
      </c>
      <c r="F661" s="194">
        <v>200</v>
      </c>
      <c r="G661" s="195">
        <v>1612.2</v>
      </c>
      <c r="H661" s="195">
        <v>834.9</v>
      </c>
      <c r="I661" s="157">
        <f t="shared" si="20"/>
        <v>51.786378861183465</v>
      </c>
      <c r="J661" s="183">
        <f t="shared" si="21"/>
        <v>777.30000000000007</v>
      </c>
    </row>
    <row r="662" spans="1:10" s="141" customFormat="1" ht="11.25" x14ac:dyDescent="0.2">
      <c r="A662" s="190" t="s">
        <v>494</v>
      </c>
      <c r="B662" s="191">
        <v>912</v>
      </c>
      <c r="C662" s="192">
        <v>4</v>
      </c>
      <c r="D662" s="192">
        <v>1</v>
      </c>
      <c r="E662" s="193">
        <v>8900000190</v>
      </c>
      <c r="F662" s="194">
        <v>800</v>
      </c>
      <c r="G662" s="195">
        <v>105</v>
      </c>
      <c r="H662" s="195">
        <v>1.7</v>
      </c>
      <c r="I662" s="157">
        <f t="shared" si="20"/>
        <v>1.6190476190476188</v>
      </c>
      <c r="J662" s="183">
        <f t="shared" si="21"/>
        <v>103.3</v>
      </c>
    </row>
    <row r="663" spans="1:10" s="141" customFormat="1" ht="22.5" x14ac:dyDescent="0.2">
      <c r="A663" s="190" t="s">
        <v>1451</v>
      </c>
      <c r="B663" s="191">
        <v>912</v>
      </c>
      <c r="C663" s="192">
        <v>4</v>
      </c>
      <c r="D663" s="192">
        <v>1</v>
      </c>
      <c r="E663" s="193">
        <v>8900000870</v>
      </c>
      <c r="F663" s="194"/>
      <c r="G663" s="195">
        <v>138</v>
      </c>
      <c r="H663" s="195">
        <v>121.7</v>
      </c>
      <c r="I663" s="157">
        <f t="shared" si="20"/>
        <v>88.188405797101453</v>
      </c>
      <c r="J663" s="183">
        <f t="shared" si="21"/>
        <v>16.299999999999997</v>
      </c>
    </row>
    <row r="664" spans="1:10" s="141" customFormat="1" ht="33.75" x14ac:dyDescent="0.2">
      <c r="A664" s="190" t="s">
        <v>486</v>
      </c>
      <c r="B664" s="191">
        <v>912</v>
      </c>
      <c r="C664" s="192">
        <v>4</v>
      </c>
      <c r="D664" s="192">
        <v>1</v>
      </c>
      <c r="E664" s="193">
        <v>8900000870</v>
      </c>
      <c r="F664" s="194">
        <v>100</v>
      </c>
      <c r="G664" s="195">
        <v>138</v>
      </c>
      <c r="H664" s="195">
        <v>121.7</v>
      </c>
      <c r="I664" s="157">
        <f t="shared" si="20"/>
        <v>88.188405797101453</v>
      </c>
      <c r="J664" s="183">
        <f t="shared" si="21"/>
        <v>16.299999999999997</v>
      </c>
    </row>
    <row r="665" spans="1:10" s="141" customFormat="1" ht="22.5" x14ac:dyDescent="0.2">
      <c r="A665" s="190" t="s">
        <v>1152</v>
      </c>
      <c r="B665" s="191">
        <v>912</v>
      </c>
      <c r="C665" s="192">
        <v>4</v>
      </c>
      <c r="D665" s="192">
        <v>1</v>
      </c>
      <c r="E665" s="193">
        <v>8900055490</v>
      </c>
      <c r="F665" s="194"/>
      <c r="G665" s="195">
        <v>908</v>
      </c>
      <c r="H665" s="195">
        <v>907.6</v>
      </c>
      <c r="I665" s="157">
        <f t="shared" si="20"/>
        <v>99.955947136563879</v>
      </c>
      <c r="J665" s="183">
        <f t="shared" si="21"/>
        <v>0.39999999999997726</v>
      </c>
    </row>
    <row r="666" spans="1:10" s="141" customFormat="1" ht="33.75" x14ac:dyDescent="0.2">
      <c r="A666" s="190" t="s">
        <v>486</v>
      </c>
      <c r="B666" s="191">
        <v>912</v>
      </c>
      <c r="C666" s="192">
        <v>4</v>
      </c>
      <c r="D666" s="192">
        <v>1</v>
      </c>
      <c r="E666" s="193">
        <v>8900055490</v>
      </c>
      <c r="F666" s="194">
        <v>100</v>
      </c>
      <c r="G666" s="195">
        <v>908</v>
      </c>
      <c r="H666" s="195">
        <v>907.6</v>
      </c>
      <c r="I666" s="157">
        <f t="shared" si="20"/>
        <v>99.955947136563879</v>
      </c>
      <c r="J666" s="183">
        <f t="shared" si="21"/>
        <v>0.39999999999997726</v>
      </c>
    </row>
    <row r="667" spans="1:10" s="141" customFormat="1" ht="11.25" x14ac:dyDescent="0.2">
      <c r="A667" s="190" t="s">
        <v>598</v>
      </c>
      <c r="B667" s="191">
        <v>912</v>
      </c>
      <c r="C667" s="192">
        <v>4</v>
      </c>
      <c r="D667" s="192">
        <v>5</v>
      </c>
      <c r="E667" s="193"/>
      <c r="F667" s="194"/>
      <c r="G667" s="195">
        <v>1064</v>
      </c>
      <c r="H667" s="195">
        <v>1064</v>
      </c>
      <c r="I667" s="157">
        <f t="shared" si="20"/>
        <v>100</v>
      </c>
      <c r="J667" s="183">
        <f t="shared" si="21"/>
        <v>0</v>
      </c>
    </row>
    <row r="668" spans="1:10" s="141" customFormat="1" ht="11.25" x14ac:dyDescent="0.2">
      <c r="A668" s="190" t="s">
        <v>487</v>
      </c>
      <c r="B668" s="191">
        <v>912</v>
      </c>
      <c r="C668" s="192">
        <v>4</v>
      </c>
      <c r="D668" s="192">
        <v>5</v>
      </c>
      <c r="E668" s="193">
        <v>8900000000</v>
      </c>
      <c r="F668" s="194"/>
      <c r="G668" s="195">
        <v>1064</v>
      </c>
      <c r="H668" s="195">
        <v>1064</v>
      </c>
      <c r="I668" s="157">
        <f t="shared" si="20"/>
        <v>100</v>
      </c>
      <c r="J668" s="183">
        <f t="shared" si="21"/>
        <v>0</v>
      </c>
    </row>
    <row r="669" spans="1:10" s="141" customFormat="1" ht="11.25" x14ac:dyDescent="0.2">
      <c r="A669" s="190" t="s">
        <v>487</v>
      </c>
      <c r="B669" s="191">
        <v>912</v>
      </c>
      <c r="C669" s="192">
        <v>4</v>
      </c>
      <c r="D669" s="192">
        <v>5</v>
      </c>
      <c r="E669" s="193">
        <v>8900000110</v>
      </c>
      <c r="F669" s="194"/>
      <c r="G669" s="195">
        <v>1064</v>
      </c>
      <c r="H669" s="195">
        <v>1064</v>
      </c>
      <c r="I669" s="157">
        <f t="shared" si="20"/>
        <v>100</v>
      </c>
      <c r="J669" s="183">
        <f t="shared" si="21"/>
        <v>0</v>
      </c>
    </row>
    <row r="670" spans="1:10" s="141" customFormat="1" ht="33.75" x14ac:dyDescent="0.2">
      <c r="A670" s="190" t="s">
        <v>486</v>
      </c>
      <c r="B670" s="191">
        <v>912</v>
      </c>
      <c r="C670" s="192">
        <v>4</v>
      </c>
      <c r="D670" s="192">
        <v>5</v>
      </c>
      <c r="E670" s="193">
        <v>8900000110</v>
      </c>
      <c r="F670" s="194">
        <v>100</v>
      </c>
      <c r="G670" s="195">
        <v>1064</v>
      </c>
      <c r="H670" s="195">
        <v>1064</v>
      </c>
      <c r="I670" s="157">
        <f t="shared" si="20"/>
        <v>100</v>
      </c>
      <c r="J670" s="183">
        <f t="shared" si="21"/>
        <v>0</v>
      </c>
    </row>
    <row r="671" spans="1:10" s="141" customFormat="1" ht="11.25" x14ac:dyDescent="0.2">
      <c r="A671" s="190" t="s">
        <v>633</v>
      </c>
      <c r="B671" s="191">
        <v>912</v>
      </c>
      <c r="C671" s="192">
        <v>4</v>
      </c>
      <c r="D671" s="192">
        <v>6</v>
      </c>
      <c r="E671" s="193"/>
      <c r="F671" s="194"/>
      <c r="G671" s="195">
        <v>130891.8</v>
      </c>
      <c r="H671" s="195">
        <v>130890.1</v>
      </c>
      <c r="I671" s="157">
        <f t="shared" si="20"/>
        <v>99.998701217341349</v>
      </c>
      <c r="J671" s="183">
        <f t="shared" si="21"/>
        <v>1.6999999999970896</v>
      </c>
    </row>
    <row r="672" spans="1:10" s="141" customFormat="1" ht="22.5" x14ac:dyDescent="0.2">
      <c r="A672" s="190" t="s">
        <v>634</v>
      </c>
      <c r="B672" s="191">
        <v>912</v>
      </c>
      <c r="C672" s="192">
        <v>4</v>
      </c>
      <c r="D672" s="192">
        <v>6</v>
      </c>
      <c r="E672" s="193">
        <v>600000000</v>
      </c>
      <c r="F672" s="194"/>
      <c r="G672" s="195">
        <v>125090.7</v>
      </c>
      <c r="H672" s="195">
        <v>125089</v>
      </c>
      <c r="I672" s="157">
        <f t="shared" si="20"/>
        <v>99.998640986100483</v>
      </c>
      <c r="J672" s="183">
        <f t="shared" si="21"/>
        <v>1.6999999999970896</v>
      </c>
    </row>
    <row r="673" spans="1:10" s="141" customFormat="1" ht="22.5" x14ac:dyDescent="0.2">
      <c r="A673" s="190" t="s">
        <v>635</v>
      </c>
      <c r="B673" s="191">
        <v>912</v>
      </c>
      <c r="C673" s="192">
        <v>4</v>
      </c>
      <c r="D673" s="192">
        <v>6</v>
      </c>
      <c r="E673" s="193">
        <v>610000000</v>
      </c>
      <c r="F673" s="194"/>
      <c r="G673" s="195">
        <v>125090.7</v>
      </c>
      <c r="H673" s="195">
        <v>125089</v>
      </c>
      <c r="I673" s="157">
        <f t="shared" si="20"/>
        <v>99.998640986100483</v>
      </c>
      <c r="J673" s="183">
        <f t="shared" si="21"/>
        <v>1.6999999999970896</v>
      </c>
    </row>
    <row r="674" spans="1:10" s="141" customFormat="1" ht="11.25" x14ac:dyDescent="0.2">
      <c r="A674" s="190" t="s">
        <v>1181</v>
      </c>
      <c r="B674" s="191">
        <v>912</v>
      </c>
      <c r="C674" s="192">
        <v>4</v>
      </c>
      <c r="D674" s="192">
        <v>6</v>
      </c>
      <c r="E674" s="193">
        <v>610100000</v>
      </c>
      <c r="F674" s="194"/>
      <c r="G674" s="195">
        <v>125090.7</v>
      </c>
      <c r="H674" s="195">
        <v>125089</v>
      </c>
      <c r="I674" s="157">
        <f t="shared" si="20"/>
        <v>99.998640986100483</v>
      </c>
      <c r="J674" s="183">
        <f t="shared" si="21"/>
        <v>1.6999999999970896</v>
      </c>
    </row>
    <row r="675" spans="1:10" s="141" customFormat="1" ht="22.5" x14ac:dyDescent="0.2">
      <c r="A675" s="190" t="s">
        <v>1182</v>
      </c>
      <c r="B675" s="191">
        <v>912</v>
      </c>
      <c r="C675" s="192">
        <v>4</v>
      </c>
      <c r="D675" s="192">
        <v>6</v>
      </c>
      <c r="E675" s="193" t="s">
        <v>1183</v>
      </c>
      <c r="F675" s="194"/>
      <c r="G675" s="195">
        <v>49415.7</v>
      </c>
      <c r="H675" s="195">
        <v>49413.9</v>
      </c>
      <c r="I675" s="157">
        <f t="shared" si="20"/>
        <v>99.996357432961602</v>
      </c>
      <c r="J675" s="183">
        <f t="shared" si="21"/>
        <v>1.7999999999956344</v>
      </c>
    </row>
    <row r="676" spans="1:10" s="141" customFormat="1" ht="11.25" x14ac:dyDescent="0.2">
      <c r="A676" s="190" t="s">
        <v>490</v>
      </c>
      <c r="B676" s="191">
        <v>912</v>
      </c>
      <c r="C676" s="192">
        <v>4</v>
      </c>
      <c r="D676" s="192">
        <v>6</v>
      </c>
      <c r="E676" s="193" t="s">
        <v>1183</v>
      </c>
      <c r="F676" s="194">
        <v>200</v>
      </c>
      <c r="G676" s="195">
        <v>49415.7</v>
      </c>
      <c r="H676" s="195">
        <v>49413.9</v>
      </c>
      <c r="I676" s="157">
        <f t="shared" si="20"/>
        <v>99.996357432961602</v>
      </c>
      <c r="J676" s="183">
        <f t="shared" si="21"/>
        <v>1.7999999999956344</v>
      </c>
    </row>
    <row r="677" spans="1:10" s="141" customFormat="1" ht="33.75" x14ac:dyDescent="0.2">
      <c r="A677" s="190" t="s">
        <v>1526</v>
      </c>
      <c r="B677" s="191">
        <v>912</v>
      </c>
      <c r="C677" s="192">
        <v>4</v>
      </c>
      <c r="D677" s="192">
        <v>6</v>
      </c>
      <c r="E677" s="193" t="s">
        <v>1527</v>
      </c>
      <c r="F677" s="194"/>
      <c r="G677" s="195">
        <v>75675.100000000006</v>
      </c>
      <c r="H677" s="195">
        <v>75675.100000000006</v>
      </c>
      <c r="I677" s="157">
        <f t="shared" si="20"/>
        <v>100</v>
      </c>
      <c r="J677" s="183">
        <f t="shared" si="21"/>
        <v>0</v>
      </c>
    </row>
    <row r="678" spans="1:10" s="141" customFormat="1" ht="11.25" x14ac:dyDescent="0.2">
      <c r="A678" s="190" t="s">
        <v>490</v>
      </c>
      <c r="B678" s="191">
        <v>912</v>
      </c>
      <c r="C678" s="192">
        <v>4</v>
      </c>
      <c r="D678" s="192">
        <v>6</v>
      </c>
      <c r="E678" s="193" t="s">
        <v>1527</v>
      </c>
      <c r="F678" s="194">
        <v>200</v>
      </c>
      <c r="G678" s="195">
        <v>75675.100000000006</v>
      </c>
      <c r="H678" s="195">
        <v>75675.100000000006</v>
      </c>
      <c r="I678" s="157">
        <f t="shared" si="20"/>
        <v>100</v>
      </c>
      <c r="J678" s="183">
        <f t="shared" si="21"/>
        <v>0</v>
      </c>
    </row>
    <row r="679" spans="1:10" s="141" customFormat="1" ht="11.25" x14ac:dyDescent="0.2">
      <c r="A679" s="190" t="s">
        <v>636</v>
      </c>
      <c r="B679" s="191">
        <v>912</v>
      </c>
      <c r="C679" s="192">
        <v>4</v>
      </c>
      <c r="D679" s="192">
        <v>6</v>
      </c>
      <c r="E679" s="193">
        <v>8100000000</v>
      </c>
      <c r="F679" s="194"/>
      <c r="G679" s="195">
        <v>5801.1</v>
      </c>
      <c r="H679" s="195">
        <v>5801.1</v>
      </c>
      <c r="I679" s="157">
        <f t="shared" si="20"/>
        <v>100</v>
      </c>
      <c r="J679" s="183">
        <f t="shared" si="21"/>
        <v>0</v>
      </c>
    </row>
    <row r="680" spans="1:10" s="141" customFormat="1" ht="11.25" x14ac:dyDescent="0.2">
      <c r="A680" s="190" t="s">
        <v>637</v>
      </c>
      <c r="B680" s="191">
        <v>912</v>
      </c>
      <c r="C680" s="192">
        <v>4</v>
      </c>
      <c r="D680" s="192">
        <v>6</v>
      </c>
      <c r="E680" s="193">
        <v>8100051280</v>
      </c>
      <c r="F680" s="194"/>
      <c r="G680" s="195">
        <v>5801.1</v>
      </c>
      <c r="H680" s="195">
        <v>5801.1</v>
      </c>
      <c r="I680" s="157">
        <f t="shared" si="20"/>
        <v>100</v>
      </c>
      <c r="J680" s="183">
        <f t="shared" si="21"/>
        <v>0</v>
      </c>
    </row>
    <row r="681" spans="1:10" s="141" customFormat="1" ht="11.25" x14ac:dyDescent="0.2">
      <c r="A681" s="190" t="s">
        <v>490</v>
      </c>
      <c r="B681" s="191">
        <v>912</v>
      </c>
      <c r="C681" s="192">
        <v>4</v>
      </c>
      <c r="D681" s="192">
        <v>6</v>
      </c>
      <c r="E681" s="193">
        <v>8100051280</v>
      </c>
      <c r="F681" s="194">
        <v>200</v>
      </c>
      <c r="G681" s="195">
        <v>5801.1</v>
      </c>
      <c r="H681" s="195">
        <v>5801.1</v>
      </c>
      <c r="I681" s="157">
        <f t="shared" si="20"/>
        <v>100</v>
      </c>
      <c r="J681" s="183">
        <f t="shared" si="21"/>
        <v>0</v>
      </c>
    </row>
    <row r="682" spans="1:10" s="141" customFormat="1" ht="11.25" x14ac:dyDescent="0.2">
      <c r="A682" s="190" t="s">
        <v>638</v>
      </c>
      <c r="B682" s="191">
        <v>912</v>
      </c>
      <c r="C682" s="192">
        <v>4</v>
      </c>
      <c r="D682" s="192">
        <v>7</v>
      </c>
      <c r="E682" s="193"/>
      <c r="F682" s="194"/>
      <c r="G682" s="195">
        <v>642459.19999999995</v>
      </c>
      <c r="H682" s="195">
        <v>640568.5</v>
      </c>
      <c r="I682" s="157">
        <f t="shared" si="20"/>
        <v>99.705708938404186</v>
      </c>
      <c r="J682" s="183">
        <f t="shared" si="21"/>
        <v>1890.6999999999534</v>
      </c>
    </row>
    <row r="683" spans="1:10" s="141" customFormat="1" ht="22.5" x14ac:dyDescent="0.2">
      <c r="A683" s="190" t="s">
        <v>634</v>
      </c>
      <c r="B683" s="191">
        <v>912</v>
      </c>
      <c r="C683" s="192">
        <v>4</v>
      </c>
      <c r="D683" s="192">
        <v>7</v>
      </c>
      <c r="E683" s="193">
        <v>600000000</v>
      </c>
      <c r="F683" s="194"/>
      <c r="G683" s="195">
        <v>637849.9</v>
      </c>
      <c r="H683" s="195">
        <v>637849.80000000005</v>
      </c>
      <c r="I683" s="157">
        <f t="shared" si="20"/>
        <v>99.999984322330377</v>
      </c>
      <c r="J683" s="183">
        <f t="shared" si="21"/>
        <v>9.9999999976716936E-2</v>
      </c>
    </row>
    <row r="684" spans="1:10" s="141" customFormat="1" ht="11.25" x14ac:dyDescent="0.2">
      <c r="A684" s="190" t="s">
        <v>639</v>
      </c>
      <c r="B684" s="191">
        <v>912</v>
      </c>
      <c r="C684" s="192">
        <v>4</v>
      </c>
      <c r="D684" s="192">
        <v>7</v>
      </c>
      <c r="E684" s="193">
        <v>620000000</v>
      </c>
      <c r="F684" s="194"/>
      <c r="G684" s="195">
        <v>637849.9</v>
      </c>
      <c r="H684" s="195">
        <v>637849.80000000005</v>
      </c>
      <c r="I684" s="157">
        <f t="shared" si="20"/>
        <v>99.999984322330377</v>
      </c>
      <c r="J684" s="183">
        <f t="shared" si="21"/>
        <v>9.9999999976716936E-2</v>
      </c>
    </row>
    <row r="685" spans="1:10" s="141" customFormat="1" ht="22.5" x14ac:dyDescent="0.2">
      <c r="A685" s="190" t="s">
        <v>640</v>
      </c>
      <c r="B685" s="191">
        <v>912</v>
      </c>
      <c r="C685" s="192">
        <v>4</v>
      </c>
      <c r="D685" s="192">
        <v>7</v>
      </c>
      <c r="E685" s="193">
        <v>620100000</v>
      </c>
      <c r="F685" s="194"/>
      <c r="G685" s="195">
        <v>325103.40000000002</v>
      </c>
      <c r="H685" s="195">
        <v>325103.40000000002</v>
      </c>
      <c r="I685" s="157">
        <f t="shared" si="20"/>
        <v>100</v>
      </c>
      <c r="J685" s="183">
        <f t="shared" si="21"/>
        <v>0</v>
      </c>
    </row>
    <row r="686" spans="1:10" s="141" customFormat="1" ht="11.25" x14ac:dyDescent="0.2">
      <c r="A686" s="190" t="s">
        <v>1184</v>
      </c>
      <c r="B686" s="191">
        <v>912</v>
      </c>
      <c r="C686" s="192">
        <v>4</v>
      </c>
      <c r="D686" s="192">
        <v>7</v>
      </c>
      <c r="E686" s="193">
        <v>620153450</v>
      </c>
      <c r="F686" s="194"/>
      <c r="G686" s="195">
        <v>294998.90000000002</v>
      </c>
      <c r="H686" s="195">
        <v>294998.90000000002</v>
      </c>
      <c r="I686" s="157">
        <f t="shared" si="20"/>
        <v>100</v>
      </c>
      <c r="J686" s="183">
        <f t="shared" si="21"/>
        <v>0</v>
      </c>
    </row>
    <row r="687" spans="1:10" s="141" customFormat="1" ht="22.5" x14ac:dyDescent="0.2">
      <c r="A687" s="190" t="s">
        <v>507</v>
      </c>
      <c r="B687" s="191">
        <v>912</v>
      </c>
      <c r="C687" s="192">
        <v>4</v>
      </c>
      <c r="D687" s="192">
        <v>7</v>
      </c>
      <c r="E687" s="193">
        <v>620153450</v>
      </c>
      <c r="F687" s="194">
        <v>600</v>
      </c>
      <c r="G687" s="195">
        <v>294998.90000000002</v>
      </c>
      <c r="H687" s="195">
        <v>294998.90000000002</v>
      </c>
      <c r="I687" s="157">
        <f t="shared" si="20"/>
        <v>100</v>
      </c>
      <c r="J687" s="183">
        <f t="shared" si="21"/>
        <v>0</v>
      </c>
    </row>
    <row r="688" spans="1:10" s="141" customFormat="1" ht="22.5" x14ac:dyDescent="0.2">
      <c r="A688" s="190" t="s">
        <v>1185</v>
      </c>
      <c r="B688" s="191">
        <v>912</v>
      </c>
      <c r="C688" s="192">
        <v>4</v>
      </c>
      <c r="D688" s="192">
        <v>7</v>
      </c>
      <c r="E688" s="193" t="s">
        <v>1186</v>
      </c>
      <c r="F688" s="194"/>
      <c r="G688" s="195">
        <v>30104.5</v>
      </c>
      <c r="H688" s="195">
        <v>30104.5</v>
      </c>
      <c r="I688" s="157">
        <f t="shared" si="20"/>
        <v>100</v>
      </c>
      <c r="J688" s="183">
        <f t="shared" si="21"/>
        <v>0</v>
      </c>
    </row>
    <row r="689" spans="1:10" s="141" customFormat="1" ht="22.5" x14ac:dyDescent="0.2">
      <c r="A689" s="190" t="s">
        <v>507</v>
      </c>
      <c r="B689" s="191">
        <v>912</v>
      </c>
      <c r="C689" s="192">
        <v>4</v>
      </c>
      <c r="D689" s="192">
        <v>7</v>
      </c>
      <c r="E689" s="193" t="s">
        <v>1186</v>
      </c>
      <c r="F689" s="194">
        <v>600</v>
      </c>
      <c r="G689" s="195">
        <v>30104.5</v>
      </c>
      <c r="H689" s="195">
        <v>30104.5</v>
      </c>
      <c r="I689" s="157">
        <f t="shared" si="20"/>
        <v>100</v>
      </c>
      <c r="J689" s="183">
        <f t="shared" si="21"/>
        <v>0</v>
      </c>
    </row>
    <row r="690" spans="1:10" s="141" customFormat="1" ht="11.25" x14ac:dyDescent="0.2">
      <c r="A690" s="190" t="s">
        <v>642</v>
      </c>
      <c r="B690" s="191">
        <v>912</v>
      </c>
      <c r="C690" s="192">
        <v>4</v>
      </c>
      <c r="D690" s="192">
        <v>7</v>
      </c>
      <c r="E690" s="193">
        <v>620200000</v>
      </c>
      <c r="F690" s="194"/>
      <c r="G690" s="195">
        <v>244628.7</v>
      </c>
      <c r="H690" s="195">
        <v>244628.6</v>
      </c>
      <c r="I690" s="157">
        <f t="shared" si="20"/>
        <v>99.999959121722014</v>
      </c>
      <c r="J690" s="183">
        <f t="shared" si="21"/>
        <v>0.10000000000582077</v>
      </c>
    </row>
    <row r="691" spans="1:10" s="141" customFormat="1" ht="11.25" x14ac:dyDescent="0.2">
      <c r="A691" s="190" t="s">
        <v>641</v>
      </c>
      <c r="B691" s="191">
        <v>912</v>
      </c>
      <c r="C691" s="192">
        <v>4</v>
      </c>
      <c r="D691" s="192">
        <v>7</v>
      </c>
      <c r="E691" s="193">
        <v>620251290</v>
      </c>
      <c r="F691" s="194"/>
      <c r="G691" s="195">
        <v>169448.8</v>
      </c>
      <c r="H691" s="195">
        <v>169448.7</v>
      </c>
      <c r="I691" s="157">
        <f t="shared" si="20"/>
        <v>99.999940985123544</v>
      </c>
      <c r="J691" s="183">
        <f t="shared" si="21"/>
        <v>9.9999999976716936E-2</v>
      </c>
    </row>
    <row r="692" spans="1:10" s="141" customFormat="1" ht="33.75" x14ac:dyDescent="0.2">
      <c r="A692" s="190" t="s">
        <v>486</v>
      </c>
      <c r="B692" s="191">
        <v>912</v>
      </c>
      <c r="C692" s="192">
        <v>4</v>
      </c>
      <c r="D692" s="192">
        <v>7</v>
      </c>
      <c r="E692" s="193">
        <v>620251290</v>
      </c>
      <c r="F692" s="194">
        <v>100</v>
      </c>
      <c r="G692" s="195">
        <v>150915.70000000001</v>
      </c>
      <c r="H692" s="195">
        <v>150915.6</v>
      </c>
      <c r="I692" s="157">
        <f t="shared" si="20"/>
        <v>99.999933737841715</v>
      </c>
      <c r="J692" s="183">
        <f t="shared" si="21"/>
        <v>0.10000000000582077</v>
      </c>
    </row>
    <row r="693" spans="1:10" s="141" customFormat="1" ht="11.25" x14ac:dyDescent="0.2">
      <c r="A693" s="190" t="s">
        <v>490</v>
      </c>
      <c r="B693" s="191">
        <v>912</v>
      </c>
      <c r="C693" s="192">
        <v>4</v>
      </c>
      <c r="D693" s="192">
        <v>7</v>
      </c>
      <c r="E693" s="193">
        <v>620251290</v>
      </c>
      <c r="F693" s="194">
        <v>200</v>
      </c>
      <c r="G693" s="195">
        <v>18533.099999999999</v>
      </c>
      <c r="H693" s="195">
        <v>18533.099999999999</v>
      </c>
      <c r="I693" s="157">
        <f t="shared" si="20"/>
        <v>100</v>
      </c>
      <c r="J693" s="183">
        <f t="shared" si="21"/>
        <v>0</v>
      </c>
    </row>
    <row r="694" spans="1:10" s="141" customFormat="1" ht="22.5" x14ac:dyDescent="0.2">
      <c r="A694" s="190" t="s">
        <v>643</v>
      </c>
      <c r="B694" s="191">
        <v>912</v>
      </c>
      <c r="C694" s="192">
        <v>4</v>
      </c>
      <c r="D694" s="192">
        <v>7</v>
      </c>
      <c r="E694" s="193">
        <v>620251291</v>
      </c>
      <c r="F694" s="194"/>
      <c r="G694" s="195">
        <v>75179.899999999994</v>
      </c>
      <c r="H694" s="195">
        <v>75179.899999999994</v>
      </c>
      <c r="I694" s="157">
        <f t="shared" si="20"/>
        <v>100</v>
      </c>
      <c r="J694" s="183">
        <f t="shared" si="21"/>
        <v>0</v>
      </c>
    </row>
    <row r="695" spans="1:10" s="141" customFormat="1" ht="33.75" x14ac:dyDescent="0.2">
      <c r="A695" s="190" t="s">
        <v>486</v>
      </c>
      <c r="B695" s="191">
        <v>912</v>
      </c>
      <c r="C695" s="192">
        <v>4</v>
      </c>
      <c r="D695" s="192">
        <v>7</v>
      </c>
      <c r="E695" s="193">
        <v>620251291</v>
      </c>
      <c r="F695" s="194">
        <v>100</v>
      </c>
      <c r="G695" s="195">
        <v>41449.800000000003</v>
      </c>
      <c r="H695" s="195">
        <v>41449.800000000003</v>
      </c>
      <c r="I695" s="157">
        <f t="shared" si="20"/>
        <v>100</v>
      </c>
      <c r="J695" s="183">
        <f t="shared" si="21"/>
        <v>0</v>
      </c>
    </row>
    <row r="696" spans="1:10" s="141" customFormat="1" ht="11.25" x14ac:dyDescent="0.2">
      <c r="A696" s="190" t="s">
        <v>490</v>
      </c>
      <c r="B696" s="191">
        <v>912</v>
      </c>
      <c r="C696" s="192">
        <v>4</v>
      </c>
      <c r="D696" s="192">
        <v>7</v>
      </c>
      <c r="E696" s="193">
        <v>620251291</v>
      </c>
      <c r="F696" s="194">
        <v>200</v>
      </c>
      <c r="G696" s="195">
        <v>24246.1</v>
      </c>
      <c r="H696" s="195">
        <v>24246.1</v>
      </c>
      <c r="I696" s="157">
        <f t="shared" si="20"/>
        <v>100</v>
      </c>
      <c r="J696" s="183">
        <f t="shared" si="21"/>
        <v>0</v>
      </c>
    </row>
    <row r="697" spans="1:10" s="141" customFormat="1" ht="22.5" x14ac:dyDescent="0.2">
      <c r="A697" s="190" t="s">
        <v>507</v>
      </c>
      <c r="B697" s="191">
        <v>912</v>
      </c>
      <c r="C697" s="192">
        <v>4</v>
      </c>
      <c r="D697" s="192">
        <v>7</v>
      </c>
      <c r="E697" s="193">
        <v>620251291</v>
      </c>
      <c r="F697" s="194">
        <v>600</v>
      </c>
      <c r="G697" s="195">
        <v>9484</v>
      </c>
      <c r="H697" s="195">
        <v>9484</v>
      </c>
      <c r="I697" s="157">
        <f t="shared" si="20"/>
        <v>100</v>
      </c>
      <c r="J697" s="183">
        <f t="shared" si="21"/>
        <v>0</v>
      </c>
    </row>
    <row r="698" spans="1:10" s="141" customFormat="1" ht="11.25" x14ac:dyDescent="0.2">
      <c r="A698" s="190" t="s">
        <v>644</v>
      </c>
      <c r="B698" s="191">
        <v>912</v>
      </c>
      <c r="C698" s="192">
        <v>4</v>
      </c>
      <c r="D698" s="192">
        <v>7</v>
      </c>
      <c r="E698" s="193" t="s">
        <v>645</v>
      </c>
      <c r="F698" s="194"/>
      <c r="G698" s="195">
        <v>68117.8</v>
      </c>
      <c r="H698" s="195">
        <v>68117.8</v>
      </c>
      <c r="I698" s="157">
        <f t="shared" si="20"/>
        <v>100</v>
      </c>
      <c r="J698" s="183">
        <f t="shared" si="21"/>
        <v>0</v>
      </c>
    </row>
    <row r="699" spans="1:10" s="141" customFormat="1" ht="11.25" x14ac:dyDescent="0.2">
      <c r="A699" s="190" t="s">
        <v>646</v>
      </c>
      <c r="B699" s="191">
        <v>912</v>
      </c>
      <c r="C699" s="192">
        <v>4</v>
      </c>
      <c r="D699" s="192">
        <v>7</v>
      </c>
      <c r="E699" s="193" t="s">
        <v>647</v>
      </c>
      <c r="F699" s="194"/>
      <c r="G699" s="195">
        <v>40399.199999999997</v>
      </c>
      <c r="H699" s="195">
        <v>40399.199999999997</v>
      </c>
      <c r="I699" s="157">
        <f t="shared" si="20"/>
        <v>100</v>
      </c>
      <c r="J699" s="183">
        <f t="shared" si="21"/>
        <v>0</v>
      </c>
    </row>
    <row r="700" spans="1:10" s="141" customFormat="1" ht="22.5" x14ac:dyDescent="0.2">
      <c r="A700" s="190" t="s">
        <v>507</v>
      </c>
      <c r="B700" s="191">
        <v>912</v>
      </c>
      <c r="C700" s="192">
        <v>4</v>
      </c>
      <c r="D700" s="192">
        <v>7</v>
      </c>
      <c r="E700" s="193" t="s">
        <v>647</v>
      </c>
      <c r="F700" s="194">
        <v>600</v>
      </c>
      <c r="G700" s="195">
        <v>40399.199999999997</v>
      </c>
      <c r="H700" s="195">
        <v>40399.199999999997</v>
      </c>
      <c r="I700" s="157">
        <f t="shared" si="20"/>
        <v>100</v>
      </c>
      <c r="J700" s="183">
        <f t="shared" si="21"/>
        <v>0</v>
      </c>
    </row>
    <row r="701" spans="1:10" s="141" customFormat="1" ht="11.25" x14ac:dyDescent="0.2">
      <c r="A701" s="190" t="s">
        <v>1528</v>
      </c>
      <c r="B701" s="191">
        <v>912</v>
      </c>
      <c r="C701" s="192">
        <v>4</v>
      </c>
      <c r="D701" s="192">
        <v>7</v>
      </c>
      <c r="E701" s="193" t="s">
        <v>1529</v>
      </c>
      <c r="F701" s="194"/>
      <c r="G701" s="195">
        <v>82.2</v>
      </c>
      <c r="H701" s="195">
        <v>82.2</v>
      </c>
      <c r="I701" s="157">
        <f t="shared" si="20"/>
        <v>100</v>
      </c>
      <c r="J701" s="183">
        <f t="shared" si="21"/>
        <v>0</v>
      </c>
    </row>
    <row r="702" spans="1:10" s="141" customFormat="1" ht="22.5" x14ac:dyDescent="0.2">
      <c r="A702" s="190" t="s">
        <v>507</v>
      </c>
      <c r="B702" s="191">
        <v>912</v>
      </c>
      <c r="C702" s="192">
        <v>4</v>
      </c>
      <c r="D702" s="192">
        <v>7</v>
      </c>
      <c r="E702" s="193" t="s">
        <v>1529</v>
      </c>
      <c r="F702" s="194">
        <v>600</v>
      </c>
      <c r="G702" s="195">
        <v>82.2</v>
      </c>
      <c r="H702" s="195">
        <v>82.2</v>
      </c>
      <c r="I702" s="157">
        <f t="shared" si="20"/>
        <v>100</v>
      </c>
      <c r="J702" s="183">
        <f t="shared" si="21"/>
        <v>0</v>
      </c>
    </row>
    <row r="703" spans="1:10" s="141" customFormat="1" ht="33.75" x14ac:dyDescent="0.2">
      <c r="A703" s="190" t="s">
        <v>1187</v>
      </c>
      <c r="B703" s="191">
        <v>912</v>
      </c>
      <c r="C703" s="192">
        <v>4</v>
      </c>
      <c r="D703" s="192">
        <v>7</v>
      </c>
      <c r="E703" s="193" t="s">
        <v>648</v>
      </c>
      <c r="F703" s="194"/>
      <c r="G703" s="195">
        <v>27636.400000000001</v>
      </c>
      <c r="H703" s="195">
        <v>27636.400000000001</v>
      </c>
      <c r="I703" s="157">
        <f t="shared" si="20"/>
        <v>100</v>
      </c>
      <c r="J703" s="183">
        <f t="shared" si="21"/>
        <v>0</v>
      </c>
    </row>
    <row r="704" spans="1:10" s="141" customFormat="1" ht="11.25" x14ac:dyDescent="0.2">
      <c r="A704" s="190" t="s">
        <v>490</v>
      </c>
      <c r="B704" s="191">
        <v>912</v>
      </c>
      <c r="C704" s="192">
        <v>4</v>
      </c>
      <c r="D704" s="192">
        <v>7</v>
      </c>
      <c r="E704" s="193" t="s">
        <v>648</v>
      </c>
      <c r="F704" s="194">
        <v>200</v>
      </c>
      <c r="G704" s="195">
        <v>27636.400000000001</v>
      </c>
      <c r="H704" s="195">
        <v>27636.400000000001</v>
      </c>
      <c r="I704" s="157">
        <f t="shared" si="20"/>
        <v>100</v>
      </c>
      <c r="J704" s="183">
        <f t="shared" si="21"/>
        <v>0</v>
      </c>
    </row>
    <row r="705" spans="1:10" s="141" customFormat="1" ht="11.25" x14ac:dyDescent="0.2">
      <c r="A705" s="190" t="s">
        <v>649</v>
      </c>
      <c r="B705" s="191">
        <v>912</v>
      </c>
      <c r="C705" s="192">
        <v>4</v>
      </c>
      <c r="D705" s="192">
        <v>7</v>
      </c>
      <c r="E705" s="193">
        <v>8500000000</v>
      </c>
      <c r="F705" s="194"/>
      <c r="G705" s="195">
        <v>3490.3</v>
      </c>
      <c r="H705" s="195">
        <v>1599.7</v>
      </c>
      <c r="I705" s="157">
        <f t="shared" si="20"/>
        <v>45.832736440993607</v>
      </c>
      <c r="J705" s="183">
        <f t="shared" si="21"/>
        <v>1890.6000000000001</v>
      </c>
    </row>
    <row r="706" spans="1:10" s="141" customFormat="1" ht="22.5" x14ac:dyDescent="0.2">
      <c r="A706" s="190" t="s">
        <v>1152</v>
      </c>
      <c r="B706" s="191">
        <v>912</v>
      </c>
      <c r="C706" s="192">
        <v>4</v>
      </c>
      <c r="D706" s="192">
        <v>7</v>
      </c>
      <c r="E706" s="193">
        <v>8500055490</v>
      </c>
      <c r="F706" s="194"/>
      <c r="G706" s="195">
        <v>40</v>
      </c>
      <c r="H706" s="195">
        <v>40</v>
      </c>
      <c r="I706" s="157">
        <f t="shared" si="20"/>
        <v>100</v>
      </c>
      <c r="J706" s="183">
        <f t="shared" si="21"/>
        <v>0</v>
      </c>
    </row>
    <row r="707" spans="1:10" s="141" customFormat="1" ht="33.75" x14ac:dyDescent="0.2">
      <c r="A707" s="190" t="s">
        <v>486</v>
      </c>
      <c r="B707" s="191">
        <v>912</v>
      </c>
      <c r="C707" s="192">
        <v>4</v>
      </c>
      <c r="D707" s="192">
        <v>7</v>
      </c>
      <c r="E707" s="193">
        <v>8500055490</v>
      </c>
      <c r="F707" s="194">
        <v>100</v>
      </c>
      <c r="G707" s="195">
        <v>40</v>
      </c>
      <c r="H707" s="195">
        <v>40</v>
      </c>
      <c r="I707" s="157">
        <f t="shared" si="20"/>
        <v>100</v>
      </c>
      <c r="J707" s="183">
        <f t="shared" si="21"/>
        <v>0</v>
      </c>
    </row>
    <row r="708" spans="1:10" s="141" customFormat="1" ht="11.25" x14ac:dyDescent="0.2">
      <c r="A708" s="190" t="s">
        <v>650</v>
      </c>
      <c r="B708" s="191">
        <v>912</v>
      </c>
      <c r="C708" s="192">
        <v>4</v>
      </c>
      <c r="D708" s="192">
        <v>7</v>
      </c>
      <c r="E708" s="193">
        <v>8500095000</v>
      </c>
      <c r="F708" s="194"/>
      <c r="G708" s="195">
        <v>3450.3</v>
      </c>
      <c r="H708" s="195">
        <v>1559.7</v>
      </c>
      <c r="I708" s="157">
        <f t="shared" si="20"/>
        <v>45.204764803060606</v>
      </c>
      <c r="J708" s="183">
        <f t="shared" si="21"/>
        <v>1890.6000000000001</v>
      </c>
    </row>
    <row r="709" spans="1:10" s="141" customFormat="1" ht="11.25" x14ac:dyDescent="0.2">
      <c r="A709" s="190" t="s">
        <v>490</v>
      </c>
      <c r="B709" s="191">
        <v>912</v>
      </c>
      <c r="C709" s="192">
        <v>4</v>
      </c>
      <c r="D709" s="192">
        <v>7</v>
      </c>
      <c r="E709" s="193">
        <v>8500095000</v>
      </c>
      <c r="F709" s="194">
        <v>200</v>
      </c>
      <c r="G709" s="195">
        <v>1116.2</v>
      </c>
      <c r="H709" s="195">
        <v>1062.3</v>
      </c>
      <c r="I709" s="157">
        <f t="shared" si="20"/>
        <v>95.171116287403677</v>
      </c>
      <c r="J709" s="183">
        <f t="shared" si="21"/>
        <v>53.900000000000091</v>
      </c>
    </row>
    <row r="710" spans="1:10" s="141" customFormat="1" ht="22.5" x14ac:dyDescent="0.2">
      <c r="A710" s="190" t="s">
        <v>507</v>
      </c>
      <c r="B710" s="191">
        <v>912</v>
      </c>
      <c r="C710" s="192">
        <v>4</v>
      </c>
      <c r="D710" s="192">
        <v>7</v>
      </c>
      <c r="E710" s="193">
        <v>8500095000</v>
      </c>
      <c r="F710" s="194">
        <v>600</v>
      </c>
      <c r="G710" s="195">
        <v>1660.4</v>
      </c>
      <c r="H710" s="195">
        <v>0</v>
      </c>
      <c r="I710" s="157">
        <f t="shared" si="20"/>
        <v>0</v>
      </c>
      <c r="J710" s="183">
        <f t="shared" si="21"/>
        <v>1660.4</v>
      </c>
    </row>
    <row r="711" spans="1:10" s="141" customFormat="1" ht="11.25" x14ac:dyDescent="0.2">
      <c r="A711" s="190" t="s">
        <v>494</v>
      </c>
      <c r="B711" s="191">
        <v>912</v>
      </c>
      <c r="C711" s="192">
        <v>4</v>
      </c>
      <c r="D711" s="192">
        <v>7</v>
      </c>
      <c r="E711" s="193">
        <v>8500095000</v>
      </c>
      <c r="F711" s="194">
        <v>800</v>
      </c>
      <c r="G711" s="195">
        <v>673.7</v>
      </c>
      <c r="H711" s="195">
        <v>497.4</v>
      </c>
      <c r="I711" s="157">
        <f t="shared" si="20"/>
        <v>73.831082084013644</v>
      </c>
      <c r="J711" s="183">
        <f t="shared" si="21"/>
        <v>176.30000000000007</v>
      </c>
    </row>
    <row r="712" spans="1:10" s="141" customFormat="1" ht="11.25" x14ac:dyDescent="0.2">
      <c r="A712" s="190" t="s">
        <v>487</v>
      </c>
      <c r="B712" s="191">
        <v>912</v>
      </c>
      <c r="C712" s="192">
        <v>4</v>
      </c>
      <c r="D712" s="192">
        <v>7</v>
      </c>
      <c r="E712" s="193">
        <v>8900000000</v>
      </c>
      <c r="F712" s="194"/>
      <c r="G712" s="195">
        <v>1119</v>
      </c>
      <c r="H712" s="195">
        <v>1119</v>
      </c>
      <c r="I712" s="157">
        <f t="shared" si="20"/>
        <v>100</v>
      </c>
      <c r="J712" s="183">
        <f t="shared" si="21"/>
        <v>0</v>
      </c>
    </row>
    <row r="713" spans="1:10" s="141" customFormat="1" ht="22.5" x14ac:dyDescent="0.2">
      <c r="A713" s="190" t="s">
        <v>1152</v>
      </c>
      <c r="B713" s="191">
        <v>912</v>
      </c>
      <c r="C713" s="192">
        <v>4</v>
      </c>
      <c r="D713" s="192">
        <v>7</v>
      </c>
      <c r="E713" s="193">
        <v>8900055490</v>
      </c>
      <c r="F713" s="194"/>
      <c r="G713" s="195">
        <v>1119</v>
      </c>
      <c r="H713" s="195">
        <v>1119</v>
      </c>
      <c r="I713" s="157">
        <f t="shared" si="20"/>
        <v>100</v>
      </c>
      <c r="J713" s="183">
        <f t="shared" si="21"/>
        <v>0</v>
      </c>
    </row>
    <row r="714" spans="1:10" s="141" customFormat="1" ht="33.75" x14ac:dyDescent="0.2">
      <c r="A714" s="190" t="s">
        <v>486</v>
      </c>
      <c r="B714" s="191">
        <v>912</v>
      </c>
      <c r="C714" s="192">
        <v>4</v>
      </c>
      <c r="D714" s="192">
        <v>7</v>
      </c>
      <c r="E714" s="193">
        <v>8900055490</v>
      </c>
      <c r="F714" s="194">
        <v>100</v>
      </c>
      <c r="G714" s="195">
        <v>1119</v>
      </c>
      <c r="H714" s="195">
        <v>1119</v>
      </c>
      <c r="I714" s="157">
        <f t="shared" si="20"/>
        <v>100</v>
      </c>
      <c r="J714" s="183">
        <f t="shared" si="21"/>
        <v>0</v>
      </c>
    </row>
    <row r="715" spans="1:10" s="141" customFormat="1" ht="11.25" x14ac:dyDescent="0.2">
      <c r="A715" s="190" t="s">
        <v>753</v>
      </c>
      <c r="B715" s="191">
        <v>912</v>
      </c>
      <c r="C715" s="192">
        <v>6</v>
      </c>
      <c r="D715" s="192"/>
      <c r="E715" s="193"/>
      <c r="F715" s="194"/>
      <c r="G715" s="195">
        <v>39042.800000000003</v>
      </c>
      <c r="H715" s="195">
        <v>33200.199999999997</v>
      </c>
      <c r="I715" s="157">
        <f t="shared" si="20"/>
        <v>85.035397051440967</v>
      </c>
      <c r="J715" s="183">
        <f t="shared" si="21"/>
        <v>5842.6000000000058</v>
      </c>
    </row>
    <row r="716" spans="1:10" s="141" customFormat="1" ht="11.25" x14ac:dyDescent="0.2">
      <c r="A716" s="190" t="s">
        <v>754</v>
      </c>
      <c r="B716" s="191">
        <v>912</v>
      </c>
      <c r="C716" s="192">
        <v>6</v>
      </c>
      <c r="D716" s="192">
        <v>3</v>
      </c>
      <c r="E716" s="193"/>
      <c r="F716" s="194"/>
      <c r="G716" s="195">
        <v>39042.800000000003</v>
      </c>
      <c r="H716" s="195">
        <v>33200.199999999997</v>
      </c>
      <c r="I716" s="157">
        <f t="shared" si="20"/>
        <v>85.035397051440967</v>
      </c>
      <c r="J716" s="183">
        <f t="shared" si="21"/>
        <v>5842.6000000000058</v>
      </c>
    </row>
    <row r="717" spans="1:10" s="141" customFormat="1" ht="22.5" x14ac:dyDescent="0.2">
      <c r="A717" s="190" t="s">
        <v>634</v>
      </c>
      <c r="B717" s="191">
        <v>912</v>
      </c>
      <c r="C717" s="192">
        <v>6</v>
      </c>
      <c r="D717" s="192">
        <v>3</v>
      </c>
      <c r="E717" s="193">
        <v>600000000</v>
      </c>
      <c r="F717" s="194"/>
      <c r="G717" s="195">
        <v>1752.9</v>
      </c>
      <c r="H717" s="195">
        <v>1750.7</v>
      </c>
      <c r="I717" s="157">
        <f t="shared" si="20"/>
        <v>99.874493696160656</v>
      </c>
      <c r="J717" s="183">
        <f t="shared" si="21"/>
        <v>2.2000000000000455</v>
      </c>
    </row>
    <row r="718" spans="1:10" s="141" customFormat="1" ht="11.25" x14ac:dyDescent="0.2">
      <c r="A718" s="190" t="s">
        <v>1600</v>
      </c>
      <c r="B718" s="191">
        <v>912</v>
      </c>
      <c r="C718" s="192">
        <v>6</v>
      </c>
      <c r="D718" s="192">
        <v>3</v>
      </c>
      <c r="E718" s="193">
        <v>640000000</v>
      </c>
      <c r="F718" s="194"/>
      <c r="G718" s="195">
        <v>1752.9</v>
      </c>
      <c r="H718" s="195">
        <v>1750.7</v>
      </c>
      <c r="I718" s="157">
        <f t="shared" si="20"/>
        <v>99.874493696160656</v>
      </c>
      <c r="J718" s="183">
        <f t="shared" si="21"/>
        <v>2.2000000000000455</v>
      </c>
    </row>
    <row r="719" spans="1:10" s="141" customFormat="1" ht="11.25" x14ac:dyDescent="0.2">
      <c r="A719" s="190" t="s">
        <v>1250</v>
      </c>
      <c r="B719" s="191">
        <v>912</v>
      </c>
      <c r="C719" s="192">
        <v>6</v>
      </c>
      <c r="D719" s="192">
        <v>3</v>
      </c>
      <c r="E719" s="193">
        <v>640100000</v>
      </c>
      <c r="F719" s="194"/>
      <c r="G719" s="195">
        <v>490.2</v>
      </c>
      <c r="H719" s="195">
        <v>488</v>
      </c>
      <c r="I719" s="157">
        <f t="shared" ref="I719:I782" si="22">+H719/G719*100</f>
        <v>99.551203590371287</v>
      </c>
      <c r="J719" s="183">
        <f t="shared" ref="J719:J782" si="23">G719-H719</f>
        <v>2.1999999999999886</v>
      </c>
    </row>
    <row r="720" spans="1:10" s="141" customFormat="1" ht="11.25" x14ac:dyDescent="0.2">
      <c r="A720" s="190" t="s">
        <v>1251</v>
      </c>
      <c r="B720" s="191">
        <v>912</v>
      </c>
      <c r="C720" s="192">
        <v>6</v>
      </c>
      <c r="D720" s="192">
        <v>3</v>
      </c>
      <c r="E720" s="193" t="s">
        <v>1601</v>
      </c>
      <c r="F720" s="194"/>
      <c r="G720" s="195">
        <v>490.2</v>
      </c>
      <c r="H720" s="195">
        <v>488</v>
      </c>
      <c r="I720" s="157">
        <f t="shared" si="22"/>
        <v>99.551203590371287</v>
      </c>
      <c r="J720" s="183">
        <f t="shared" si="23"/>
        <v>2.1999999999999886</v>
      </c>
    </row>
    <row r="721" spans="1:10" s="141" customFormat="1" ht="11.25" x14ac:dyDescent="0.2">
      <c r="A721" s="190" t="s">
        <v>490</v>
      </c>
      <c r="B721" s="191">
        <v>912</v>
      </c>
      <c r="C721" s="192">
        <v>6</v>
      </c>
      <c r="D721" s="192">
        <v>3</v>
      </c>
      <c r="E721" s="193" t="s">
        <v>1601</v>
      </c>
      <c r="F721" s="194">
        <v>200</v>
      </c>
      <c r="G721" s="195">
        <v>490.2</v>
      </c>
      <c r="H721" s="195">
        <v>488</v>
      </c>
      <c r="I721" s="157">
        <f t="shared" si="22"/>
        <v>99.551203590371287</v>
      </c>
      <c r="J721" s="183">
        <f t="shared" si="23"/>
        <v>2.1999999999999886</v>
      </c>
    </row>
    <row r="722" spans="1:10" s="141" customFormat="1" ht="22.5" x14ac:dyDescent="0.2">
      <c r="A722" s="190" t="s">
        <v>757</v>
      </c>
      <c r="B722" s="191">
        <v>912</v>
      </c>
      <c r="C722" s="192">
        <v>6</v>
      </c>
      <c r="D722" s="192">
        <v>3</v>
      </c>
      <c r="E722" s="193">
        <v>640300000</v>
      </c>
      <c r="F722" s="194"/>
      <c r="G722" s="195">
        <v>1262.7</v>
      </c>
      <c r="H722" s="195">
        <v>1262.7</v>
      </c>
      <c r="I722" s="157">
        <f t="shared" si="22"/>
        <v>100</v>
      </c>
      <c r="J722" s="183">
        <f t="shared" si="23"/>
        <v>0</v>
      </c>
    </row>
    <row r="723" spans="1:10" s="141" customFormat="1" ht="22.5" x14ac:dyDescent="0.2">
      <c r="A723" s="190" t="s">
        <v>758</v>
      </c>
      <c r="B723" s="191">
        <v>912</v>
      </c>
      <c r="C723" s="192">
        <v>6</v>
      </c>
      <c r="D723" s="192">
        <v>3</v>
      </c>
      <c r="E723" s="193">
        <v>640302080</v>
      </c>
      <c r="F723" s="194"/>
      <c r="G723" s="195">
        <v>1262.7</v>
      </c>
      <c r="H723" s="195">
        <v>1262.7</v>
      </c>
      <c r="I723" s="157">
        <f t="shared" si="22"/>
        <v>100</v>
      </c>
      <c r="J723" s="183">
        <f t="shared" si="23"/>
        <v>0</v>
      </c>
    </row>
    <row r="724" spans="1:10" s="141" customFormat="1" ht="11.25" x14ac:dyDescent="0.2">
      <c r="A724" s="190" t="s">
        <v>490</v>
      </c>
      <c r="B724" s="191">
        <v>912</v>
      </c>
      <c r="C724" s="192">
        <v>6</v>
      </c>
      <c r="D724" s="192">
        <v>3</v>
      </c>
      <c r="E724" s="193">
        <v>640302080</v>
      </c>
      <c r="F724" s="194">
        <v>200</v>
      </c>
      <c r="G724" s="195">
        <v>1262.7</v>
      </c>
      <c r="H724" s="195">
        <v>1262.7</v>
      </c>
      <c r="I724" s="157">
        <f t="shared" si="22"/>
        <v>100</v>
      </c>
      <c r="J724" s="183">
        <f t="shared" si="23"/>
        <v>0</v>
      </c>
    </row>
    <row r="725" spans="1:10" s="141" customFormat="1" ht="33.75" x14ac:dyDescent="0.2">
      <c r="A725" s="190" t="s">
        <v>759</v>
      </c>
      <c r="B725" s="191">
        <v>912</v>
      </c>
      <c r="C725" s="192">
        <v>6</v>
      </c>
      <c r="D725" s="192">
        <v>3</v>
      </c>
      <c r="E725" s="193">
        <v>2100000000</v>
      </c>
      <c r="F725" s="194"/>
      <c r="G725" s="195">
        <v>15100</v>
      </c>
      <c r="H725" s="195">
        <v>10500</v>
      </c>
      <c r="I725" s="157">
        <f t="shared" si="22"/>
        <v>69.536423841059602</v>
      </c>
      <c r="J725" s="183">
        <f t="shared" si="23"/>
        <v>4600</v>
      </c>
    </row>
    <row r="726" spans="1:10" s="141" customFormat="1" ht="22.5" x14ac:dyDescent="0.2">
      <c r="A726" s="190" t="s">
        <v>1602</v>
      </c>
      <c r="B726" s="191">
        <v>912</v>
      </c>
      <c r="C726" s="192">
        <v>6</v>
      </c>
      <c r="D726" s="192">
        <v>3</v>
      </c>
      <c r="E726" s="193">
        <v>2100400000</v>
      </c>
      <c r="F726" s="194"/>
      <c r="G726" s="195">
        <v>15100</v>
      </c>
      <c r="H726" s="195">
        <v>10500</v>
      </c>
      <c r="I726" s="157">
        <f t="shared" si="22"/>
        <v>69.536423841059602</v>
      </c>
      <c r="J726" s="183">
        <f t="shared" si="23"/>
        <v>4600</v>
      </c>
    </row>
    <row r="727" spans="1:10" s="141" customFormat="1" ht="11.25" x14ac:dyDescent="0.2">
      <c r="A727" s="190" t="s">
        <v>1603</v>
      </c>
      <c r="B727" s="191">
        <v>912</v>
      </c>
      <c r="C727" s="192">
        <v>6</v>
      </c>
      <c r="D727" s="192">
        <v>3</v>
      </c>
      <c r="E727" s="193">
        <v>2100402350</v>
      </c>
      <c r="F727" s="194"/>
      <c r="G727" s="195">
        <v>15100</v>
      </c>
      <c r="H727" s="195">
        <v>10500</v>
      </c>
      <c r="I727" s="157">
        <f t="shared" si="22"/>
        <v>69.536423841059602</v>
      </c>
      <c r="J727" s="183">
        <f t="shared" si="23"/>
        <v>4600</v>
      </c>
    </row>
    <row r="728" spans="1:10" s="141" customFormat="1" ht="11.25" x14ac:dyDescent="0.2">
      <c r="A728" s="190" t="s">
        <v>494</v>
      </c>
      <c r="B728" s="191">
        <v>912</v>
      </c>
      <c r="C728" s="192">
        <v>6</v>
      </c>
      <c r="D728" s="192">
        <v>3</v>
      </c>
      <c r="E728" s="193">
        <v>2100402350</v>
      </c>
      <c r="F728" s="194">
        <v>800</v>
      </c>
      <c r="G728" s="195">
        <v>15100</v>
      </c>
      <c r="H728" s="195">
        <v>10500</v>
      </c>
      <c r="I728" s="157">
        <f t="shared" si="22"/>
        <v>69.536423841059602</v>
      </c>
      <c r="J728" s="183">
        <f t="shared" si="23"/>
        <v>4600</v>
      </c>
    </row>
    <row r="729" spans="1:10" s="141" customFormat="1" ht="22.5" x14ac:dyDescent="0.2">
      <c r="A729" s="190" t="s">
        <v>760</v>
      </c>
      <c r="B729" s="191">
        <v>912</v>
      </c>
      <c r="C729" s="192">
        <v>6</v>
      </c>
      <c r="D729" s="192">
        <v>3</v>
      </c>
      <c r="E729" s="193">
        <v>7600000000</v>
      </c>
      <c r="F729" s="194"/>
      <c r="G729" s="195">
        <v>22189.9</v>
      </c>
      <c r="H729" s="195">
        <v>20949.5</v>
      </c>
      <c r="I729" s="157">
        <f t="shared" si="22"/>
        <v>94.410069446009217</v>
      </c>
      <c r="J729" s="183">
        <f t="shared" si="23"/>
        <v>1240.4000000000015</v>
      </c>
    </row>
    <row r="730" spans="1:10" s="141" customFormat="1" ht="33.75" x14ac:dyDescent="0.2">
      <c r="A730" s="190" t="s">
        <v>761</v>
      </c>
      <c r="B730" s="191">
        <v>912</v>
      </c>
      <c r="C730" s="192">
        <v>6</v>
      </c>
      <c r="D730" s="192">
        <v>3</v>
      </c>
      <c r="E730" s="193">
        <v>7600040595</v>
      </c>
      <c r="F730" s="194"/>
      <c r="G730" s="195">
        <v>16686.7</v>
      </c>
      <c r="H730" s="195">
        <v>16600.5</v>
      </c>
      <c r="I730" s="157">
        <f t="shared" si="22"/>
        <v>99.483420928044481</v>
      </c>
      <c r="J730" s="183">
        <f t="shared" si="23"/>
        <v>86.200000000000728</v>
      </c>
    </row>
    <row r="731" spans="1:10" s="141" customFormat="1" ht="22.5" x14ac:dyDescent="0.2">
      <c r="A731" s="190" t="s">
        <v>507</v>
      </c>
      <c r="B731" s="191">
        <v>912</v>
      </c>
      <c r="C731" s="192">
        <v>6</v>
      </c>
      <c r="D731" s="192">
        <v>3</v>
      </c>
      <c r="E731" s="193">
        <v>7600040595</v>
      </c>
      <c r="F731" s="194">
        <v>600</v>
      </c>
      <c r="G731" s="195">
        <v>16686.7</v>
      </c>
      <c r="H731" s="195">
        <v>16600.5</v>
      </c>
      <c r="I731" s="157">
        <f t="shared" si="22"/>
        <v>99.483420928044481</v>
      </c>
      <c r="J731" s="183">
        <f t="shared" si="23"/>
        <v>86.200000000000728</v>
      </c>
    </row>
    <row r="732" spans="1:10" s="141" customFormat="1" ht="22.5" x14ac:dyDescent="0.2">
      <c r="A732" s="190" t="s">
        <v>1597</v>
      </c>
      <c r="B732" s="191">
        <v>912</v>
      </c>
      <c r="C732" s="192">
        <v>6</v>
      </c>
      <c r="D732" s="192">
        <v>3</v>
      </c>
      <c r="E732" s="193" t="s">
        <v>1604</v>
      </c>
      <c r="F732" s="194"/>
      <c r="G732" s="195">
        <v>5503.2</v>
      </c>
      <c r="H732" s="195">
        <v>4349</v>
      </c>
      <c r="I732" s="157">
        <f t="shared" si="22"/>
        <v>79.026748073847941</v>
      </c>
      <c r="J732" s="183">
        <f t="shared" si="23"/>
        <v>1154.1999999999998</v>
      </c>
    </row>
    <row r="733" spans="1:10" s="141" customFormat="1" ht="22.5" x14ac:dyDescent="0.2">
      <c r="A733" s="190" t="s">
        <v>507</v>
      </c>
      <c r="B733" s="191">
        <v>912</v>
      </c>
      <c r="C733" s="192">
        <v>6</v>
      </c>
      <c r="D733" s="192">
        <v>3</v>
      </c>
      <c r="E733" s="193" t="s">
        <v>1604</v>
      </c>
      <c r="F733" s="194">
        <v>600</v>
      </c>
      <c r="G733" s="195">
        <v>5503.2</v>
      </c>
      <c r="H733" s="195">
        <v>4349</v>
      </c>
      <c r="I733" s="157">
        <f t="shared" si="22"/>
        <v>79.026748073847941</v>
      </c>
      <c r="J733" s="183">
        <f t="shared" si="23"/>
        <v>1154.1999999999998</v>
      </c>
    </row>
    <row r="734" spans="1:10" s="141" customFormat="1" ht="11.25" x14ac:dyDescent="0.2">
      <c r="A734" s="190" t="s">
        <v>953</v>
      </c>
      <c r="B734" s="191">
        <v>912</v>
      </c>
      <c r="C734" s="192">
        <v>10</v>
      </c>
      <c r="D734" s="192"/>
      <c r="E734" s="193"/>
      <c r="F734" s="194"/>
      <c r="G734" s="195">
        <v>1704</v>
      </c>
      <c r="H734" s="195">
        <v>1704</v>
      </c>
      <c r="I734" s="157">
        <f t="shared" si="22"/>
        <v>100</v>
      </c>
      <c r="J734" s="183">
        <f t="shared" si="23"/>
        <v>0</v>
      </c>
    </row>
    <row r="735" spans="1:10" s="141" customFormat="1" ht="11.25" x14ac:dyDescent="0.2">
      <c r="A735" s="190" t="s">
        <v>992</v>
      </c>
      <c r="B735" s="191">
        <v>912</v>
      </c>
      <c r="C735" s="192">
        <v>10</v>
      </c>
      <c r="D735" s="192">
        <v>4</v>
      </c>
      <c r="E735" s="193"/>
      <c r="F735" s="194"/>
      <c r="G735" s="195">
        <v>1704</v>
      </c>
      <c r="H735" s="195">
        <v>1704</v>
      </c>
      <c r="I735" s="157">
        <f t="shared" si="22"/>
        <v>100</v>
      </c>
      <c r="J735" s="183">
        <f t="shared" si="23"/>
        <v>0</v>
      </c>
    </row>
    <row r="736" spans="1:10" s="141" customFormat="1" ht="11.25" x14ac:dyDescent="0.2">
      <c r="A736" s="190" t="s">
        <v>649</v>
      </c>
      <c r="B736" s="191">
        <v>912</v>
      </c>
      <c r="C736" s="192">
        <v>10</v>
      </c>
      <c r="D736" s="192">
        <v>4</v>
      </c>
      <c r="E736" s="193">
        <v>8500000000</v>
      </c>
      <c r="F736" s="194"/>
      <c r="G736" s="195">
        <v>1704</v>
      </c>
      <c r="H736" s="195">
        <v>1704</v>
      </c>
      <c r="I736" s="157">
        <f t="shared" si="22"/>
        <v>100</v>
      </c>
      <c r="J736" s="183">
        <f t="shared" si="23"/>
        <v>0</v>
      </c>
    </row>
    <row r="737" spans="1:10" s="141" customFormat="1" ht="56.25" x14ac:dyDescent="0.2">
      <c r="A737" s="190" t="s">
        <v>1005</v>
      </c>
      <c r="B737" s="191">
        <v>912</v>
      </c>
      <c r="C737" s="192">
        <v>10</v>
      </c>
      <c r="D737" s="192">
        <v>4</v>
      </c>
      <c r="E737" s="193">
        <v>8500085010</v>
      </c>
      <c r="F737" s="194"/>
      <c r="G737" s="195">
        <v>1704</v>
      </c>
      <c r="H737" s="195">
        <v>1704</v>
      </c>
      <c r="I737" s="157">
        <f t="shared" si="22"/>
        <v>100</v>
      </c>
      <c r="J737" s="183">
        <f t="shared" si="23"/>
        <v>0</v>
      </c>
    </row>
    <row r="738" spans="1:10" s="141" customFormat="1" ht="11.25" x14ac:dyDescent="0.2">
      <c r="A738" s="190" t="s">
        <v>501</v>
      </c>
      <c r="B738" s="191">
        <v>912</v>
      </c>
      <c r="C738" s="192">
        <v>10</v>
      </c>
      <c r="D738" s="192">
        <v>4</v>
      </c>
      <c r="E738" s="193">
        <v>8500085010</v>
      </c>
      <c r="F738" s="194">
        <v>300</v>
      </c>
      <c r="G738" s="195">
        <v>1704</v>
      </c>
      <c r="H738" s="195">
        <v>1704</v>
      </c>
      <c r="I738" s="157">
        <f t="shared" si="22"/>
        <v>100</v>
      </c>
      <c r="J738" s="183">
        <f t="shared" si="23"/>
        <v>0</v>
      </c>
    </row>
    <row r="739" spans="1:10" s="141" customFormat="1" ht="11.25" x14ac:dyDescent="0.2">
      <c r="A739" s="184" t="s">
        <v>408</v>
      </c>
      <c r="B739" s="185">
        <v>913</v>
      </c>
      <c r="C739" s="186"/>
      <c r="D739" s="186"/>
      <c r="E739" s="187"/>
      <c r="F739" s="188"/>
      <c r="G739" s="189">
        <v>46663.4</v>
      </c>
      <c r="H739" s="189">
        <v>46528.2</v>
      </c>
      <c r="I739" s="151">
        <f t="shared" si="22"/>
        <v>99.710265432866009</v>
      </c>
      <c r="J739" s="183">
        <f t="shared" si="23"/>
        <v>135.20000000000437</v>
      </c>
    </row>
    <row r="740" spans="1:10" s="141" customFormat="1" ht="11.25" x14ac:dyDescent="0.2">
      <c r="A740" s="190" t="s">
        <v>572</v>
      </c>
      <c r="B740" s="191">
        <v>913</v>
      </c>
      <c r="C740" s="192">
        <v>4</v>
      </c>
      <c r="D740" s="192"/>
      <c r="E740" s="193"/>
      <c r="F740" s="194"/>
      <c r="G740" s="195">
        <v>151.30000000000001</v>
      </c>
      <c r="H740" s="195">
        <v>151.30000000000001</v>
      </c>
      <c r="I740" s="157">
        <f t="shared" si="22"/>
        <v>100</v>
      </c>
      <c r="J740" s="183">
        <f t="shared" si="23"/>
        <v>0</v>
      </c>
    </row>
    <row r="741" spans="1:10" s="141" customFormat="1" ht="11.25" x14ac:dyDescent="0.2">
      <c r="A741" s="190" t="s">
        <v>683</v>
      </c>
      <c r="B741" s="191">
        <v>913</v>
      </c>
      <c r="C741" s="192">
        <v>4</v>
      </c>
      <c r="D741" s="192">
        <v>10</v>
      </c>
      <c r="E741" s="193"/>
      <c r="F741" s="194"/>
      <c r="G741" s="195">
        <v>151.30000000000001</v>
      </c>
      <c r="H741" s="195">
        <v>151.30000000000001</v>
      </c>
      <c r="I741" s="157">
        <f t="shared" si="22"/>
        <v>100</v>
      </c>
      <c r="J741" s="183">
        <f t="shared" si="23"/>
        <v>0</v>
      </c>
    </row>
    <row r="742" spans="1:10" s="141" customFormat="1" ht="22.5" x14ac:dyDescent="0.2">
      <c r="A742" s="190" t="s">
        <v>584</v>
      </c>
      <c r="B742" s="191">
        <v>913</v>
      </c>
      <c r="C742" s="192">
        <v>4</v>
      </c>
      <c r="D742" s="192">
        <v>10</v>
      </c>
      <c r="E742" s="193">
        <v>1200000000</v>
      </c>
      <c r="F742" s="194"/>
      <c r="G742" s="195">
        <v>151.30000000000001</v>
      </c>
      <c r="H742" s="195">
        <v>151.30000000000001</v>
      </c>
      <c r="I742" s="157">
        <f t="shared" si="22"/>
        <v>100</v>
      </c>
      <c r="J742" s="183">
        <f t="shared" si="23"/>
        <v>0</v>
      </c>
    </row>
    <row r="743" spans="1:10" s="141" customFormat="1" ht="22.5" x14ac:dyDescent="0.2">
      <c r="A743" s="190" t="s">
        <v>684</v>
      </c>
      <c r="B743" s="191">
        <v>913</v>
      </c>
      <c r="C743" s="192">
        <v>4</v>
      </c>
      <c r="D743" s="192">
        <v>10</v>
      </c>
      <c r="E743" s="193">
        <v>1210000000</v>
      </c>
      <c r="F743" s="194"/>
      <c r="G743" s="195">
        <v>151.30000000000001</v>
      </c>
      <c r="H743" s="195">
        <v>151.30000000000001</v>
      </c>
      <c r="I743" s="157">
        <f t="shared" si="22"/>
        <v>100</v>
      </c>
      <c r="J743" s="183">
        <f t="shared" si="23"/>
        <v>0</v>
      </c>
    </row>
    <row r="744" spans="1:10" s="141" customFormat="1" ht="11.25" x14ac:dyDescent="0.2">
      <c r="A744" s="190" t="s">
        <v>685</v>
      </c>
      <c r="B744" s="191">
        <v>913</v>
      </c>
      <c r="C744" s="192">
        <v>4</v>
      </c>
      <c r="D744" s="192">
        <v>10</v>
      </c>
      <c r="E744" s="193">
        <v>1210100000</v>
      </c>
      <c r="F744" s="194"/>
      <c r="G744" s="195">
        <v>151.30000000000001</v>
      </c>
      <c r="H744" s="195">
        <v>151.30000000000001</v>
      </c>
      <c r="I744" s="157">
        <f t="shared" si="22"/>
        <v>100</v>
      </c>
      <c r="J744" s="183">
        <f t="shared" si="23"/>
        <v>0</v>
      </c>
    </row>
    <row r="745" spans="1:10" s="141" customFormat="1" ht="22.5" x14ac:dyDescent="0.2">
      <c r="A745" s="190" t="s">
        <v>692</v>
      </c>
      <c r="B745" s="191">
        <v>913</v>
      </c>
      <c r="C745" s="192">
        <v>4</v>
      </c>
      <c r="D745" s="192">
        <v>10</v>
      </c>
      <c r="E745" s="193">
        <v>1210100071</v>
      </c>
      <c r="F745" s="194"/>
      <c r="G745" s="195">
        <v>151.30000000000001</v>
      </c>
      <c r="H745" s="195">
        <v>151.30000000000001</v>
      </c>
      <c r="I745" s="157">
        <f t="shared" si="22"/>
        <v>100</v>
      </c>
      <c r="J745" s="183">
        <f t="shared" si="23"/>
        <v>0</v>
      </c>
    </row>
    <row r="746" spans="1:10" s="141" customFormat="1" ht="11.25" x14ac:dyDescent="0.2">
      <c r="A746" s="190" t="s">
        <v>490</v>
      </c>
      <c r="B746" s="191">
        <v>913</v>
      </c>
      <c r="C746" s="192">
        <v>4</v>
      </c>
      <c r="D746" s="192">
        <v>10</v>
      </c>
      <c r="E746" s="193">
        <v>1210100071</v>
      </c>
      <c r="F746" s="194">
        <v>200</v>
      </c>
      <c r="G746" s="195">
        <v>151.30000000000001</v>
      </c>
      <c r="H746" s="195">
        <v>151.30000000000001</v>
      </c>
      <c r="I746" s="157">
        <f t="shared" si="22"/>
        <v>100</v>
      </c>
      <c r="J746" s="183">
        <f t="shared" si="23"/>
        <v>0</v>
      </c>
    </row>
    <row r="747" spans="1:10" s="141" customFormat="1" ht="11.25" x14ac:dyDescent="0.2">
      <c r="A747" s="190" t="s">
        <v>860</v>
      </c>
      <c r="B747" s="191">
        <v>913</v>
      </c>
      <c r="C747" s="192">
        <v>8</v>
      </c>
      <c r="D747" s="192"/>
      <c r="E747" s="193"/>
      <c r="F747" s="194"/>
      <c r="G747" s="195">
        <v>46512.1</v>
      </c>
      <c r="H747" s="195">
        <v>46376.9</v>
      </c>
      <c r="I747" s="157">
        <f t="shared" si="22"/>
        <v>99.709322950372055</v>
      </c>
      <c r="J747" s="183">
        <f t="shared" si="23"/>
        <v>135.19999999999709</v>
      </c>
    </row>
    <row r="748" spans="1:10" s="141" customFormat="1" ht="11.25" x14ac:dyDescent="0.2">
      <c r="A748" s="190" t="s">
        <v>861</v>
      </c>
      <c r="B748" s="191">
        <v>913</v>
      </c>
      <c r="C748" s="192">
        <v>8</v>
      </c>
      <c r="D748" s="192">
        <v>1</v>
      </c>
      <c r="E748" s="193"/>
      <c r="F748" s="194"/>
      <c r="G748" s="195">
        <v>34768.5</v>
      </c>
      <c r="H748" s="195">
        <v>34714.300000000003</v>
      </c>
      <c r="I748" s="157">
        <f t="shared" si="22"/>
        <v>99.844111767835841</v>
      </c>
      <c r="J748" s="183">
        <f t="shared" si="23"/>
        <v>54.19999999999709</v>
      </c>
    </row>
    <row r="749" spans="1:10" s="141" customFormat="1" ht="22.5" x14ac:dyDescent="0.2">
      <c r="A749" s="190" t="s">
        <v>1622</v>
      </c>
      <c r="B749" s="191">
        <v>913</v>
      </c>
      <c r="C749" s="192">
        <v>8</v>
      </c>
      <c r="D749" s="192">
        <v>1</v>
      </c>
      <c r="E749" s="193">
        <v>800000000</v>
      </c>
      <c r="F749" s="194"/>
      <c r="G749" s="195">
        <v>11754.6</v>
      </c>
      <c r="H749" s="195">
        <v>11720.5</v>
      </c>
      <c r="I749" s="157">
        <f t="shared" si="22"/>
        <v>99.709900804791303</v>
      </c>
      <c r="J749" s="183">
        <f t="shared" si="23"/>
        <v>34.100000000000364</v>
      </c>
    </row>
    <row r="750" spans="1:10" s="141" customFormat="1" ht="11.25" x14ac:dyDescent="0.2">
      <c r="A750" s="190" t="s">
        <v>862</v>
      </c>
      <c r="B750" s="191">
        <v>913</v>
      </c>
      <c r="C750" s="192">
        <v>8</v>
      </c>
      <c r="D750" s="192">
        <v>1</v>
      </c>
      <c r="E750" s="193">
        <v>810000000</v>
      </c>
      <c r="F750" s="194"/>
      <c r="G750" s="195">
        <v>11754.6</v>
      </c>
      <c r="H750" s="195">
        <v>11720.5</v>
      </c>
      <c r="I750" s="157">
        <f t="shared" si="22"/>
        <v>99.709900804791303</v>
      </c>
      <c r="J750" s="183">
        <f t="shared" si="23"/>
        <v>34.100000000000364</v>
      </c>
    </row>
    <row r="751" spans="1:10" s="141" customFormat="1" ht="22.5" x14ac:dyDescent="0.2">
      <c r="A751" s="190" t="s">
        <v>867</v>
      </c>
      <c r="B751" s="191">
        <v>913</v>
      </c>
      <c r="C751" s="192">
        <v>8</v>
      </c>
      <c r="D751" s="192">
        <v>1</v>
      </c>
      <c r="E751" s="193">
        <v>810300000</v>
      </c>
      <c r="F751" s="194"/>
      <c r="G751" s="195">
        <v>11754.6</v>
      </c>
      <c r="H751" s="195">
        <v>11720.5</v>
      </c>
      <c r="I751" s="157">
        <f t="shared" si="22"/>
        <v>99.709900804791303</v>
      </c>
      <c r="J751" s="183">
        <f t="shared" si="23"/>
        <v>34.100000000000364</v>
      </c>
    </row>
    <row r="752" spans="1:10" s="141" customFormat="1" ht="11.25" x14ac:dyDescent="0.2">
      <c r="A752" s="190" t="s">
        <v>866</v>
      </c>
      <c r="B752" s="191">
        <v>913</v>
      </c>
      <c r="C752" s="192">
        <v>8</v>
      </c>
      <c r="D752" s="192">
        <v>1</v>
      </c>
      <c r="E752" s="193">
        <v>810344200</v>
      </c>
      <c r="F752" s="194"/>
      <c r="G752" s="195">
        <v>11754.6</v>
      </c>
      <c r="H752" s="195">
        <v>11720.5</v>
      </c>
      <c r="I752" s="157">
        <f t="shared" si="22"/>
        <v>99.709900804791303</v>
      </c>
      <c r="J752" s="183">
        <f t="shared" si="23"/>
        <v>34.100000000000364</v>
      </c>
    </row>
    <row r="753" spans="1:10" s="141" customFormat="1" ht="22.5" x14ac:dyDescent="0.2">
      <c r="A753" s="190" t="s">
        <v>507</v>
      </c>
      <c r="B753" s="191">
        <v>913</v>
      </c>
      <c r="C753" s="192">
        <v>8</v>
      </c>
      <c r="D753" s="192">
        <v>1</v>
      </c>
      <c r="E753" s="193">
        <v>810344200</v>
      </c>
      <c r="F753" s="194">
        <v>600</v>
      </c>
      <c r="G753" s="195">
        <v>11754.6</v>
      </c>
      <c r="H753" s="195">
        <v>11720.5</v>
      </c>
      <c r="I753" s="157">
        <f t="shared" si="22"/>
        <v>99.709900804791303</v>
      </c>
      <c r="J753" s="183">
        <f t="shared" si="23"/>
        <v>34.100000000000364</v>
      </c>
    </row>
    <row r="754" spans="1:10" s="141" customFormat="1" ht="22.5" x14ac:dyDescent="0.2">
      <c r="A754" s="190" t="s">
        <v>892</v>
      </c>
      <c r="B754" s="191">
        <v>913</v>
      </c>
      <c r="C754" s="192">
        <v>8</v>
      </c>
      <c r="D754" s="192">
        <v>1</v>
      </c>
      <c r="E754" s="193">
        <v>2700000000</v>
      </c>
      <c r="F754" s="194"/>
      <c r="G754" s="195">
        <v>23013.9</v>
      </c>
      <c r="H754" s="195">
        <v>22993.8</v>
      </c>
      <c r="I754" s="157">
        <f t="shared" si="22"/>
        <v>99.912661478497768</v>
      </c>
      <c r="J754" s="183">
        <f t="shared" si="23"/>
        <v>20.100000000002183</v>
      </c>
    </row>
    <row r="755" spans="1:10" s="141" customFormat="1" ht="22.5" x14ac:dyDescent="0.2">
      <c r="A755" s="190" t="s">
        <v>893</v>
      </c>
      <c r="B755" s="191">
        <v>913</v>
      </c>
      <c r="C755" s="192">
        <v>8</v>
      </c>
      <c r="D755" s="192">
        <v>1</v>
      </c>
      <c r="E755" s="193">
        <v>2700100000</v>
      </c>
      <c r="F755" s="194"/>
      <c r="G755" s="195">
        <v>9859.6</v>
      </c>
      <c r="H755" s="195">
        <v>9859.2000000000007</v>
      </c>
      <c r="I755" s="157">
        <f t="shared" si="22"/>
        <v>99.995943040285624</v>
      </c>
      <c r="J755" s="183">
        <f t="shared" si="23"/>
        <v>0.3999999999996362</v>
      </c>
    </row>
    <row r="756" spans="1:10" s="141" customFormat="1" ht="22.5" x14ac:dyDescent="0.2">
      <c r="A756" s="190" t="s">
        <v>893</v>
      </c>
      <c r="B756" s="191">
        <v>913</v>
      </c>
      <c r="C756" s="192">
        <v>8</v>
      </c>
      <c r="D756" s="192">
        <v>1</v>
      </c>
      <c r="E756" s="193">
        <v>2700100000</v>
      </c>
      <c r="F756" s="194"/>
      <c r="G756" s="195">
        <v>527.6</v>
      </c>
      <c r="H756" s="195">
        <v>527.6</v>
      </c>
      <c r="I756" s="157">
        <f t="shared" si="22"/>
        <v>100</v>
      </c>
      <c r="J756" s="183">
        <f t="shared" si="23"/>
        <v>0</v>
      </c>
    </row>
    <row r="757" spans="1:10" s="141" customFormat="1" ht="22.5" x14ac:dyDescent="0.2">
      <c r="A757" s="190" t="s">
        <v>507</v>
      </c>
      <c r="B757" s="191">
        <v>913</v>
      </c>
      <c r="C757" s="192">
        <v>8</v>
      </c>
      <c r="D757" s="192">
        <v>1</v>
      </c>
      <c r="E757" s="193">
        <v>2700100000</v>
      </c>
      <c r="F757" s="194">
        <v>600</v>
      </c>
      <c r="G757" s="195">
        <v>527.6</v>
      </c>
      <c r="H757" s="195">
        <v>527.6</v>
      </c>
      <c r="I757" s="157">
        <f t="shared" si="22"/>
        <v>100</v>
      </c>
      <c r="J757" s="183">
        <f t="shared" si="23"/>
        <v>0</v>
      </c>
    </row>
    <row r="758" spans="1:10" s="141" customFormat="1" ht="22.5" x14ac:dyDescent="0.2">
      <c r="A758" s="190" t="s">
        <v>1302</v>
      </c>
      <c r="B758" s="191">
        <v>913</v>
      </c>
      <c r="C758" s="192">
        <v>8</v>
      </c>
      <c r="D758" s="192">
        <v>1</v>
      </c>
      <c r="E758" s="193" t="s">
        <v>894</v>
      </c>
      <c r="F758" s="194"/>
      <c r="G758" s="195">
        <v>9332</v>
      </c>
      <c r="H758" s="195">
        <v>9331.6</v>
      </c>
      <c r="I758" s="157">
        <f t="shared" si="22"/>
        <v>99.995713673381914</v>
      </c>
      <c r="J758" s="183">
        <f t="shared" si="23"/>
        <v>0.3999999999996362</v>
      </c>
    </row>
    <row r="759" spans="1:10" s="141" customFormat="1" ht="11.25" x14ac:dyDescent="0.2">
      <c r="A759" s="190" t="s">
        <v>499</v>
      </c>
      <c r="B759" s="191">
        <v>913</v>
      </c>
      <c r="C759" s="192">
        <v>8</v>
      </c>
      <c r="D759" s="192">
        <v>1</v>
      </c>
      <c r="E759" s="193" t="s">
        <v>894</v>
      </c>
      <c r="F759" s="194">
        <v>500</v>
      </c>
      <c r="G759" s="195">
        <v>262.7</v>
      </c>
      <c r="H759" s="195">
        <v>262.7</v>
      </c>
      <c r="I759" s="157">
        <f t="shared" si="22"/>
        <v>100</v>
      </c>
      <c r="J759" s="183">
        <f t="shared" si="23"/>
        <v>0</v>
      </c>
    </row>
    <row r="760" spans="1:10" s="141" customFormat="1" ht="22.5" x14ac:dyDescent="0.2">
      <c r="A760" s="190" t="s">
        <v>507</v>
      </c>
      <c r="B760" s="191">
        <v>913</v>
      </c>
      <c r="C760" s="192">
        <v>8</v>
      </c>
      <c r="D760" s="192">
        <v>1</v>
      </c>
      <c r="E760" s="193" t="s">
        <v>894</v>
      </c>
      <c r="F760" s="194">
        <v>600</v>
      </c>
      <c r="G760" s="195">
        <v>9069.2999999999993</v>
      </c>
      <c r="H760" s="195">
        <v>9068.9</v>
      </c>
      <c r="I760" s="157">
        <f t="shared" si="22"/>
        <v>99.995589516280205</v>
      </c>
      <c r="J760" s="183">
        <f t="shared" si="23"/>
        <v>0.3999999999996362</v>
      </c>
    </row>
    <row r="761" spans="1:10" s="141" customFormat="1" ht="22.5" x14ac:dyDescent="0.2">
      <c r="A761" s="190" t="s">
        <v>895</v>
      </c>
      <c r="B761" s="191">
        <v>913</v>
      </c>
      <c r="C761" s="192">
        <v>8</v>
      </c>
      <c r="D761" s="192">
        <v>1</v>
      </c>
      <c r="E761" s="193">
        <v>2700400000</v>
      </c>
      <c r="F761" s="194"/>
      <c r="G761" s="195">
        <v>1842.5</v>
      </c>
      <c r="H761" s="195">
        <v>1841.7</v>
      </c>
      <c r="I761" s="157">
        <f t="shared" si="22"/>
        <v>99.956580732700147</v>
      </c>
      <c r="J761" s="183">
        <f t="shared" si="23"/>
        <v>0.79999999999995453</v>
      </c>
    </row>
    <row r="762" spans="1:10" s="141" customFormat="1" ht="22.5" x14ac:dyDescent="0.2">
      <c r="A762" s="190" t="s">
        <v>1651</v>
      </c>
      <c r="B762" s="191">
        <v>913</v>
      </c>
      <c r="C762" s="192">
        <v>8</v>
      </c>
      <c r="D762" s="192">
        <v>1</v>
      </c>
      <c r="E762" s="193" t="s">
        <v>896</v>
      </c>
      <c r="F762" s="194"/>
      <c r="G762" s="195">
        <v>1842.5</v>
      </c>
      <c r="H762" s="195">
        <v>1841.7</v>
      </c>
      <c r="I762" s="157">
        <f t="shared" si="22"/>
        <v>99.956580732700147</v>
      </c>
      <c r="J762" s="183">
        <f t="shared" si="23"/>
        <v>0.79999999999995453</v>
      </c>
    </row>
    <row r="763" spans="1:10" s="141" customFormat="1" ht="22.5" x14ac:dyDescent="0.2">
      <c r="A763" s="190" t="s">
        <v>507</v>
      </c>
      <c r="B763" s="191">
        <v>913</v>
      </c>
      <c r="C763" s="192">
        <v>8</v>
      </c>
      <c r="D763" s="192">
        <v>1</v>
      </c>
      <c r="E763" s="193" t="s">
        <v>896</v>
      </c>
      <c r="F763" s="194">
        <v>600</v>
      </c>
      <c r="G763" s="195">
        <v>1842.5</v>
      </c>
      <c r="H763" s="195">
        <v>1841.7</v>
      </c>
      <c r="I763" s="157">
        <f t="shared" si="22"/>
        <v>99.956580732700147</v>
      </c>
      <c r="J763" s="183">
        <f t="shared" si="23"/>
        <v>0.79999999999995453</v>
      </c>
    </row>
    <row r="764" spans="1:10" s="141" customFormat="1" ht="11.25" x14ac:dyDescent="0.2">
      <c r="A764" s="190" t="s">
        <v>897</v>
      </c>
      <c r="B764" s="191">
        <v>913</v>
      </c>
      <c r="C764" s="192">
        <v>8</v>
      </c>
      <c r="D764" s="192">
        <v>1</v>
      </c>
      <c r="E764" s="193">
        <v>2700500000</v>
      </c>
      <c r="F764" s="194"/>
      <c r="G764" s="195">
        <v>11311.8</v>
      </c>
      <c r="H764" s="195">
        <v>11292.9</v>
      </c>
      <c r="I764" s="157">
        <f t="shared" si="22"/>
        <v>99.832917838009877</v>
      </c>
      <c r="J764" s="183">
        <f t="shared" si="23"/>
        <v>18.899999999999636</v>
      </c>
    </row>
    <row r="765" spans="1:10" s="141" customFormat="1" ht="11.25" x14ac:dyDescent="0.2">
      <c r="A765" s="190" t="s">
        <v>898</v>
      </c>
      <c r="B765" s="191">
        <v>913</v>
      </c>
      <c r="C765" s="192">
        <v>8</v>
      </c>
      <c r="D765" s="192">
        <v>1</v>
      </c>
      <c r="E765" s="193">
        <v>2700503000</v>
      </c>
      <c r="F765" s="194"/>
      <c r="G765" s="195">
        <v>11311.8</v>
      </c>
      <c r="H765" s="195">
        <v>11292.9</v>
      </c>
      <c r="I765" s="157">
        <f t="shared" si="22"/>
        <v>99.832917838009877</v>
      </c>
      <c r="J765" s="183">
        <f t="shared" si="23"/>
        <v>18.899999999999636</v>
      </c>
    </row>
    <row r="766" spans="1:10" s="141" customFormat="1" ht="22.5" x14ac:dyDescent="0.2">
      <c r="A766" s="190" t="s">
        <v>507</v>
      </c>
      <c r="B766" s="191">
        <v>913</v>
      </c>
      <c r="C766" s="192">
        <v>8</v>
      </c>
      <c r="D766" s="192">
        <v>1</v>
      </c>
      <c r="E766" s="193">
        <v>2700503000</v>
      </c>
      <c r="F766" s="194">
        <v>600</v>
      </c>
      <c r="G766" s="195">
        <v>11311.8</v>
      </c>
      <c r="H766" s="195">
        <v>11292.9</v>
      </c>
      <c r="I766" s="157">
        <f t="shared" si="22"/>
        <v>99.832917838009877</v>
      </c>
      <c r="J766" s="183">
        <f t="shared" si="23"/>
        <v>18.899999999999636</v>
      </c>
    </row>
    <row r="767" spans="1:10" s="141" customFormat="1" ht="11.25" x14ac:dyDescent="0.2">
      <c r="A767" s="190" t="s">
        <v>900</v>
      </c>
      <c r="B767" s="191">
        <v>913</v>
      </c>
      <c r="C767" s="192">
        <v>8</v>
      </c>
      <c r="D767" s="192">
        <v>4</v>
      </c>
      <c r="E767" s="193"/>
      <c r="F767" s="194"/>
      <c r="G767" s="195">
        <v>11743.6</v>
      </c>
      <c r="H767" s="195">
        <v>11662.6</v>
      </c>
      <c r="I767" s="157">
        <f t="shared" si="22"/>
        <v>99.310262611124358</v>
      </c>
      <c r="J767" s="183">
        <f t="shared" si="23"/>
        <v>81</v>
      </c>
    </row>
    <row r="768" spans="1:10" s="141" customFormat="1" ht="11.25" x14ac:dyDescent="0.2">
      <c r="A768" s="190" t="s">
        <v>487</v>
      </c>
      <c r="B768" s="191">
        <v>913</v>
      </c>
      <c r="C768" s="192">
        <v>8</v>
      </c>
      <c r="D768" s="192">
        <v>4</v>
      </c>
      <c r="E768" s="193">
        <v>8900000000</v>
      </c>
      <c r="F768" s="194"/>
      <c r="G768" s="195">
        <v>11743.6</v>
      </c>
      <c r="H768" s="195">
        <v>11662.6</v>
      </c>
      <c r="I768" s="157">
        <f t="shared" si="22"/>
        <v>99.310262611124358</v>
      </c>
      <c r="J768" s="183">
        <f t="shared" si="23"/>
        <v>81</v>
      </c>
    </row>
    <row r="769" spans="1:10" s="141" customFormat="1" ht="11.25" x14ac:dyDescent="0.2">
      <c r="A769" s="190" t="s">
        <v>487</v>
      </c>
      <c r="B769" s="191">
        <v>913</v>
      </c>
      <c r="C769" s="192">
        <v>8</v>
      </c>
      <c r="D769" s="192">
        <v>4</v>
      </c>
      <c r="E769" s="193">
        <v>8900000110</v>
      </c>
      <c r="F769" s="194"/>
      <c r="G769" s="195">
        <v>10326.700000000001</v>
      </c>
      <c r="H769" s="195">
        <v>10326.700000000001</v>
      </c>
      <c r="I769" s="157">
        <f t="shared" si="22"/>
        <v>100</v>
      </c>
      <c r="J769" s="183">
        <f t="shared" si="23"/>
        <v>0</v>
      </c>
    </row>
    <row r="770" spans="1:10" s="141" customFormat="1" ht="33.75" x14ac:dyDescent="0.2">
      <c r="A770" s="190" t="s">
        <v>486</v>
      </c>
      <c r="B770" s="191">
        <v>913</v>
      </c>
      <c r="C770" s="192">
        <v>8</v>
      </c>
      <c r="D770" s="192">
        <v>4</v>
      </c>
      <c r="E770" s="193">
        <v>8900000110</v>
      </c>
      <c r="F770" s="194">
        <v>100</v>
      </c>
      <c r="G770" s="195">
        <v>10326.700000000001</v>
      </c>
      <c r="H770" s="195">
        <v>10326.700000000001</v>
      </c>
      <c r="I770" s="157">
        <f t="shared" si="22"/>
        <v>100</v>
      </c>
      <c r="J770" s="183">
        <f t="shared" si="23"/>
        <v>0</v>
      </c>
    </row>
    <row r="771" spans="1:10" s="141" customFormat="1" ht="11.25" x14ac:dyDescent="0.2">
      <c r="A771" s="190" t="s">
        <v>487</v>
      </c>
      <c r="B771" s="191">
        <v>913</v>
      </c>
      <c r="C771" s="192">
        <v>8</v>
      </c>
      <c r="D771" s="192">
        <v>4</v>
      </c>
      <c r="E771" s="193">
        <v>8900000190</v>
      </c>
      <c r="F771" s="194"/>
      <c r="G771" s="195">
        <v>836.9</v>
      </c>
      <c r="H771" s="195">
        <v>755.9</v>
      </c>
      <c r="I771" s="157">
        <f t="shared" si="22"/>
        <v>90.321424303978972</v>
      </c>
      <c r="J771" s="183">
        <f t="shared" si="23"/>
        <v>81</v>
      </c>
    </row>
    <row r="772" spans="1:10" s="141" customFormat="1" ht="33.75" x14ac:dyDescent="0.2">
      <c r="A772" s="190" t="s">
        <v>486</v>
      </c>
      <c r="B772" s="191">
        <v>913</v>
      </c>
      <c r="C772" s="192">
        <v>8</v>
      </c>
      <c r="D772" s="192">
        <v>4</v>
      </c>
      <c r="E772" s="193">
        <v>8900000190</v>
      </c>
      <c r="F772" s="194">
        <v>100</v>
      </c>
      <c r="G772" s="195">
        <v>585.4</v>
      </c>
      <c r="H772" s="195">
        <v>569.5</v>
      </c>
      <c r="I772" s="157">
        <f t="shared" si="22"/>
        <v>97.283908438674416</v>
      </c>
      <c r="J772" s="183">
        <f t="shared" si="23"/>
        <v>15.899999999999977</v>
      </c>
    </row>
    <row r="773" spans="1:10" s="141" customFormat="1" ht="11.25" x14ac:dyDescent="0.2">
      <c r="A773" s="190" t="s">
        <v>490</v>
      </c>
      <c r="B773" s="191">
        <v>913</v>
      </c>
      <c r="C773" s="192">
        <v>8</v>
      </c>
      <c r="D773" s="192">
        <v>4</v>
      </c>
      <c r="E773" s="193">
        <v>8900000190</v>
      </c>
      <c r="F773" s="194">
        <v>200</v>
      </c>
      <c r="G773" s="195">
        <v>246</v>
      </c>
      <c r="H773" s="195">
        <v>180.9</v>
      </c>
      <c r="I773" s="157">
        <f t="shared" si="22"/>
        <v>73.536585365853654</v>
      </c>
      <c r="J773" s="183">
        <f t="shared" si="23"/>
        <v>65.099999999999994</v>
      </c>
    </row>
    <row r="774" spans="1:10" s="141" customFormat="1" ht="11.25" x14ac:dyDescent="0.2">
      <c r="A774" s="190" t="s">
        <v>494</v>
      </c>
      <c r="B774" s="191">
        <v>913</v>
      </c>
      <c r="C774" s="192">
        <v>8</v>
      </c>
      <c r="D774" s="192">
        <v>4</v>
      </c>
      <c r="E774" s="193">
        <v>8900000190</v>
      </c>
      <c r="F774" s="194">
        <v>800</v>
      </c>
      <c r="G774" s="195">
        <v>5.5</v>
      </c>
      <c r="H774" s="195">
        <v>5.5</v>
      </c>
      <c r="I774" s="157">
        <f t="shared" si="22"/>
        <v>100</v>
      </c>
      <c r="J774" s="183">
        <f t="shared" si="23"/>
        <v>0</v>
      </c>
    </row>
    <row r="775" spans="1:10" s="141" customFormat="1" ht="22.5" x14ac:dyDescent="0.2">
      <c r="A775" s="190" t="s">
        <v>1152</v>
      </c>
      <c r="B775" s="191">
        <v>913</v>
      </c>
      <c r="C775" s="192">
        <v>8</v>
      </c>
      <c r="D775" s="192">
        <v>4</v>
      </c>
      <c r="E775" s="193">
        <v>8900055490</v>
      </c>
      <c r="F775" s="194"/>
      <c r="G775" s="195">
        <v>580</v>
      </c>
      <c r="H775" s="195">
        <v>580</v>
      </c>
      <c r="I775" s="157">
        <f t="shared" si="22"/>
        <v>100</v>
      </c>
      <c r="J775" s="183">
        <f t="shared" si="23"/>
        <v>0</v>
      </c>
    </row>
    <row r="776" spans="1:10" s="141" customFormat="1" ht="33.75" x14ac:dyDescent="0.2">
      <c r="A776" s="190" t="s">
        <v>486</v>
      </c>
      <c r="B776" s="191">
        <v>913</v>
      </c>
      <c r="C776" s="192">
        <v>8</v>
      </c>
      <c r="D776" s="192">
        <v>4</v>
      </c>
      <c r="E776" s="193">
        <v>8900055490</v>
      </c>
      <c r="F776" s="194">
        <v>100</v>
      </c>
      <c r="G776" s="195">
        <v>580</v>
      </c>
      <c r="H776" s="195">
        <v>580</v>
      </c>
      <c r="I776" s="157">
        <f t="shared" si="22"/>
        <v>100</v>
      </c>
      <c r="J776" s="183">
        <f t="shared" si="23"/>
        <v>0</v>
      </c>
    </row>
    <row r="777" spans="1:10" s="141" customFormat="1" ht="11.25" x14ac:dyDescent="0.2">
      <c r="A777" s="184" t="s">
        <v>1072</v>
      </c>
      <c r="B777" s="185">
        <v>914</v>
      </c>
      <c r="C777" s="186"/>
      <c r="D777" s="186"/>
      <c r="E777" s="187"/>
      <c r="F777" s="188"/>
      <c r="G777" s="189">
        <v>7142964.2000000002</v>
      </c>
      <c r="H777" s="189">
        <v>7112976.2999999998</v>
      </c>
      <c r="I777" s="151">
        <f t="shared" si="22"/>
        <v>99.580175692326719</v>
      </c>
      <c r="J777" s="183">
        <f t="shared" si="23"/>
        <v>29987.900000000373</v>
      </c>
    </row>
    <row r="778" spans="1:10" s="141" customFormat="1" ht="11.25" x14ac:dyDescent="0.2">
      <c r="A778" s="190" t="s">
        <v>521</v>
      </c>
      <c r="B778" s="191">
        <v>914</v>
      </c>
      <c r="C778" s="192">
        <v>3</v>
      </c>
      <c r="D778" s="192"/>
      <c r="E778" s="193"/>
      <c r="F778" s="194"/>
      <c r="G778" s="195">
        <v>2000</v>
      </c>
      <c r="H778" s="195">
        <v>2000</v>
      </c>
      <c r="I778" s="157">
        <f t="shared" si="22"/>
        <v>100</v>
      </c>
      <c r="J778" s="183">
        <f t="shared" si="23"/>
        <v>0</v>
      </c>
    </row>
    <row r="779" spans="1:10" s="141" customFormat="1" ht="11.25" x14ac:dyDescent="0.2">
      <c r="A779" s="190" t="s">
        <v>1471</v>
      </c>
      <c r="B779" s="191">
        <v>914</v>
      </c>
      <c r="C779" s="192">
        <v>3</v>
      </c>
      <c r="D779" s="192">
        <v>9</v>
      </c>
      <c r="E779" s="193"/>
      <c r="F779" s="194"/>
      <c r="G779" s="195">
        <v>2000</v>
      </c>
      <c r="H779" s="195">
        <v>2000</v>
      </c>
      <c r="I779" s="157">
        <f t="shared" si="22"/>
        <v>100</v>
      </c>
      <c r="J779" s="183">
        <f t="shared" si="23"/>
        <v>0</v>
      </c>
    </row>
    <row r="780" spans="1:10" s="141" customFormat="1" ht="22.5" x14ac:dyDescent="0.2">
      <c r="A780" s="190" t="s">
        <v>525</v>
      </c>
      <c r="B780" s="191">
        <v>914</v>
      </c>
      <c r="C780" s="192">
        <v>3</v>
      </c>
      <c r="D780" s="192">
        <v>9</v>
      </c>
      <c r="E780" s="193">
        <v>7700000000</v>
      </c>
      <c r="F780" s="194"/>
      <c r="G780" s="195">
        <v>2000</v>
      </c>
      <c r="H780" s="195">
        <v>2000</v>
      </c>
      <c r="I780" s="157">
        <f t="shared" si="22"/>
        <v>100</v>
      </c>
      <c r="J780" s="183">
        <f t="shared" si="23"/>
        <v>0</v>
      </c>
    </row>
    <row r="781" spans="1:10" s="141" customFormat="1" ht="11.25" x14ac:dyDescent="0.2">
      <c r="A781" s="190" t="s">
        <v>1472</v>
      </c>
      <c r="B781" s="191">
        <v>914</v>
      </c>
      <c r="C781" s="192">
        <v>3</v>
      </c>
      <c r="D781" s="192">
        <v>9</v>
      </c>
      <c r="E781" s="193">
        <v>7700020010</v>
      </c>
      <c r="F781" s="194"/>
      <c r="G781" s="195">
        <v>2000</v>
      </c>
      <c r="H781" s="195">
        <v>2000</v>
      </c>
      <c r="I781" s="157">
        <f t="shared" si="22"/>
        <v>100</v>
      </c>
      <c r="J781" s="183">
        <f t="shared" si="23"/>
        <v>0</v>
      </c>
    </row>
    <row r="782" spans="1:10" s="141" customFormat="1" ht="11.25" x14ac:dyDescent="0.2">
      <c r="A782" s="190" t="s">
        <v>490</v>
      </c>
      <c r="B782" s="191">
        <v>914</v>
      </c>
      <c r="C782" s="192">
        <v>3</v>
      </c>
      <c r="D782" s="192">
        <v>9</v>
      </c>
      <c r="E782" s="193">
        <v>7700020010</v>
      </c>
      <c r="F782" s="194">
        <v>200</v>
      </c>
      <c r="G782" s="195">
        <v>2000</v>
      </c>
      <c r="H782" s="195">
        <v>2000</v>
      </c>
      <c r="I782" s="157">
        <f t="shared" si="22"/>
        <v>100</v>
      </c>
      <c r="J782" s="183">
        <f t="shared" si="23"/>
        <v>0</v>
      </c>
    </row>
    <row r="783" spans="1:10" s="141" customFormat="1" ht="11.25" x14ac:dyDescent="0.2">
      <c r="A783" s="190" t="s">
        <v>572</v>
      </c>
      <c r="B783" s="191">
        <v>914</v>
      </c>
      <c r="C783" s="192">
        <v>4</v>
      </c>
      <c r="D783" s="192"/>
      <c r="E783" s="193"/>
      <c r="F783" s="194"/>
      <c r="G783" s="195">
        <v>710.9</v>
      </c>
      <c r="H783" s="195">
        <v>710.9</v>
      </c>
      <c r="I783" s="157">
        <f t="shared" ref="I783:I846" si="24">+H783/G783*100</f>
        <v>100</v>
      </c>
      <c r="J783" s="183">
        <f t="shared" ref="J783:J846" si="25">G783-H783</f>
        <v>0</v>
      </c>
    </row>
    <row r="784" spans="1:10" s="141" customFormat="1" ht="11.25" x14ac:dyDescent="0.2">
      <c r="A784" s="190" t="s">
        <v>683</v>
      </c>
      <c r="B784" s="191">
        <v>914</v>
      </c>
      <c r="C784" s="192">
        <v>4</v>
      </c>
      <c r="D784" s="192">
        <v>10</v>
      </c>
      <c r="E784" s="193"/>
      <c r="F784" s="194"/>
      <c r="G784" s="195">
        <v>710.9</v>
      </c>
      <c r="H784" s="195">
        <v>710.9</v>
      </c>
      <c r="I784" s="157">
        <f t="shared" si="24"/>
        <v>100</v>
      </c>
      <c r="J784" s="183">
        <f t="shared" si="25"/>
        <v>0</v>
      </c>
    </row>
    <row r="785" spans="1:10" s="141" customFormat="1" ht="22.5" x14ac:dyDescent="0.2">
      <c r="A785" s="190" t="s">
        <v>584</v>
      </c>
      <c r="B785" s="191">
        <v>914</v>
      </c>
      <c r="C785" s="192">
        <v>4</v>
      </c>
      <c r="D785" s="192">
        <v>10</v>
      </c>
      <c r="E785" s="193">
        <v>1200000000</v>
      </c>
      <c r="F785" s="194"/>
      <c r="G785" s="195">
        <v>710.9</v>
      </c>
      <c r="H785" s="195">
        <v>710.9</v>
      </c>
      <c r="I785" s="157">
        <f t="shared" si="24"/>
        <v>100</v>
      </c>
      <c r="J785" s="183">
        <f t="shared" si="25"/>
        <v>0</v>
      </c>
    </row>
    <row r="786" spans="1:10" s="141" customFormat="1" ht="22.5" x14ac:dyDescent="0.2">
      <c r="A786" s="190" t="s">
        <v>684</v>
      </c>
      <c r="B786" s="191">
        <v>914</v>
      </c>
      <c r="C786" s="192">
        <v>4</v>
      </c>
      <c r="D786" s="192">
        <v>10</v>
      </c>
      <c r="E786" s="193">
        <v>1210000000</v>
      </c>
      <c r="F786" s="194"/>
      <c r="G786" s="195">
        <v>710.9</v>
      </c>
      <c r="H786" s="195">
        <v>710.9</v>
      </c>
      <c r="I786" s="157">
        <f t="shared" si="24"/>
        <v>100</v>
      </c>
      <c r="J786" s="183">
        <f t="shared" si="25"/>
        <v>0</v>
      </c>
    </row>
    <row r="787" spans="1:10" s="141" customFormat="1" ht="11.25" x14ac:dyDescent="0.2">
      <c r="A787" s="190" t="s">
        <v>685</v>
      </c>
      <c r="B787" s="191">
        <v>914</v>
      </c>
      <c r="C787" s="192">
        <v>4</v>
      </c>
      <c r="D787" s="192">
        <v>10</v>
      </c>
      <c r="E787" s="193">
        <v>1210100000</v>
      </c>
      <c r="F787" s="194"/>
      <c r="G787" s="195">
        <v>710.9</v>
      </c>
      <c r="H787" s="195">
        <v>710.9</v>
      </c>
      <c r="I787" s="157">
        <f t="shared" si="24"/>
        <v>100</v>
      </c>
      <c r="J787" s="183">
        <f t="shared" si="25"/>
        <v>0</v>
      </c>
    </row>
    <row r="788" spans="1:10" s="141" customFormat="1" ht="22.5" x14ac:dyDescent="0.2">
      <c r="A788" s="190" t="s">
        <v>692</v>
      </c>
      <c r="B788" s="191">
        <v>914</v>
      </c>
      <c r="C788" s="192">
        <v>4</v>
      </c>
      <c r="D788" s="192">
        <v>10</v>
      </c>
      <c r="E788" s="193">
        <v>1210100071</v>
      </c>
      <c r="F788" s="194"/>
      <c r="G788" s="195">
        <v>710.9</v>
      </c>
      <c r="H788" s="195">
        <v>710.9</v>
      </c>
      <c r="I788" s="157">
        <f t="shared" si="24"/>
        <v>100</v>
      </c>
      <c r="J788" s="183">
        <f t="shared" si="25"/>
        <v>0</v>
      </c>
    </row>
    <row r="789" spans="1:10" s="141" customFormat="1" ht="11.25" x14ac:dyDescent="0.2">
      <c r="A789" s="190" t="s">
        <v>490</v>
      </c>
      <c r="B789" s="191">
        <v>914</v>
      </c>
      <c r="C789" s="192">
        <v>4</v>
      </c>
      <c r="D789" s="192">
        <v>10</v>
      </c>
      <c r="E789" s="193">
        <v>1210100071</v>
      </c>
      <c r="F789" s="194">
        <v>200</v>
      </c>
      <c r="G789" s="195">
        <v>710.9</v>
      </c>
      <c r="H789" s="195">
        <v>710.9</v>
      </c>
      <c r="I789" s="157">
        <f t="shared" si="24"/>
        <v>100</v>
      </c>
      <c r="J789" s="183">
        <f t="shared" si="25"/>
        <v>0</v>
      </c>
    </row>
    <row r="790" spans="1:10" s="141" customFormat="1" ht="11.25" x14ac:dyDescent="0.2">
      <c r="A790" s="190" t="s">
        <v>764</v>
      </c>
      <c r="B790" s="191">
        <v>914</v>
      </c>
      <c r="C790" s="192">
        <v>7</v>
      </c>
      <c r="D790" s="192"/>
      <c r="E790" s="193"/>
      <c r="F790" s="194"/>
      <c r="G790" s="195">
        <v>103221.3</v>
      </c>
      <c r="H790" s="195">
        <v>103221.2</v>
      </c>
      <c r="I790" s="157">
        <f t="shared" si="24"/>
        <v>99.999903120770611</v>
      </c>
      <c r="J790" s="183">
        <f t="shared" si="25"/>
        <v>0.10000000000582077</v>
      </c>
    </row>
    <row r="791" spans="1:10" s="141" customFormat="1" ht="11.25" x14ac:dyDescent="0.2">
      <c r="A791" s="190" t="s">
        <v>804</v>
      </c>
      <c r="B791" s="191">
        <v>914</v>
      </c>
      <c r="C791" s="192">
        <v>7</v>
      </c>
      <c r="D791" s="192">
        <v>4</v>
      </c>
      <c r="E791" s="193"/>
      <c r="F791" s="194"/>
      <c r="G791" s="195">
        <v>77996.399999999994</v>
      </c>
      <c r="H791" s="195">
        <v>77996.3</v>
      </c>
      <c r="I791" s="157">
        <f t="shared" si="24"/>
        <v>99.99987178895438</v>
      </c>
      <c r="J791" s="183">
        <f t="shared" si="25"/>
        <v>9.9999999991268851E-2</v>
      </c>
    </row>
    <row r="792" spans="1:10" s="141" customFormat="1" ht="22.5" x14ac:dyDescent="0.2">
      <c r="A792" s="190" t="s">
        <v>506</v>
      </c>
      <c r="B792" s="191">
        <v>914</v>
      </c>
      <c r="C792" s="192">
        <v>7</v>
      </c>
      <c r="D792" s="192">
        <v>4</v>
      </c>
      <c r="E792" s="193">
        <v>700000000</v>
      </c>
      <c r="F792" s="194"/>
      <c r="G792" s="195">
        <v>5270</v>
      </c>
      <c r="H792" s="195">
        <v>5270</v>
      </c>
      <c r="I792" s="157">
        <f t="shared" si="24"/>
        <v>100</v>
      </c>
      <c r="J792" s="183">
        <f t="shared" si="25"/>
        <v>0</v>
      </c>
    </row>
    <row r="793" spans="1:10" s="141" customFormat="1" ht="11.25" x14ac:dyDescent="0.2">
      <c r="A793" s="190" t="s">
        <v>805</v>
      </c>
      <c r="B793" s="191">
        <v>914</v>
      </c>
      <c r="C793" s="192">
        <v>7</v>
      </c>
      <c r="D793" s="192">
        <v>4</v>
      </c>
      <c r="E793" s="193">
        <v>740000000</v>
      </c>
      <c r="F793" s="194"/>
      <c r="G793" s="195">
        <v>5270</v>
      </c>
      <c r="H793" s="195">
        <v>5270</v>
      </c>
      <c r="I793" s="157">
        <f t="shared" si="24"/>
        <v>100</v>
      </c>
      <c r="J793" s="183">
        <f t="shared" si="25"/>
        <v>0</v>
      </c>
    </row>
    <row r="794" spans="1:10" s="141" customFormat="1" ht="22.5" x14ac:dyDescent="0.2">
      <c r="A794" s="190" t="s">
        <v>808</v>
      </c>
      <c r="B794" s="191">
        <v>914</v>
      </c>
      <c r="C794" s="192">
        <v>7</v>
      </c>
      <c r="D794" s="192">
        <v>4</v>
      </c>
      <c r="E794" s="193">
        <v>740800000</v>
      </c>
      <c r="F794" s="194"/>
      <c r="G794" s="195">
        <v>5270</v>
      </c>
      <c r="H794" s="195">
        <v>5270</v>
      </c>
      <c r="I794" s="157">
        <f t="shared" si="24"/>
        <v>100</v>
      </c>
      <c r="J794" s="183">
        <f t="shared" si="25"/>
        <v>0</v>
      </c>
    </row>
    <row r="795" spans="1:10" s="141" customFormat="1" ht="67.5" x14ac:dyDescent="0.2">
      <c r="A795" s="190" t="s">
        <v>1270</v>
      </c>
      <c r="B795" s="191">
        <v>914</v>
      </c>
      <c r="C795" s="192">
        <v>7</v>
      </c>
      <c r="D795" s="192">
        <v>4</v>
      </c>
      <c r="E795" s="193" t="s">
        <v>1271</v>
      </c>
      <c r="F795" s="194"/>
      <c r="G795" s="195">
        <v>5270</v>
      </c>
      <c r="H795" s="195">
        <v>5270</v>
      </c>
      <c r="I795" s="157">
        <f t="shared" si="24"/>
        <v>100</v>
      </c>
      <c r="J795" s="183">
        <f t="shared" si="25"/>
        <v>0</v>
      </c>
    </row>
    <row r="796" spans="1:10" s="141" customFormat="1" ht="22.5" x14ac:dyDescent="0.2">
      <c r="A796" s="190" t="s">
        <v>507</v>
      </c>
      <c r="B796" s="191">
        <v>914</v>
      </c>
      <c r="C796" s="192">
        <v>7</v>
      </c>
      <c r="D796" s="192">
        <v>4</v>
      </c>
      <c r="E796" s="193" t="s">
        <v>1271</v>
      </c>
      <c r="F796" s="194">
        <v>600</v>
      </c>
      <c r="G796" s="195">
        <v>5270</v>
      </c>
      <c r="H796" s="195">
        <v>5270</v>
      </c>
      <c r="I796" s="157">
        <f t="shared" si="24"/>
        <v>100</v>
      </c>
      <c r="J796" s="183">
        <f t="shared" si="25"/>
        <v>0</v>
      </c>
    </row>
    <row r="797" spans="1:10" s="141" customFormat="1" ht="22.5" x14ac:dyDescent="0.2">
      <c r="A797" s="190" t="s">
        <v>810</v>
      </c>
      <c r="B797" s="191">
        <v>914</v>
      </c>
      <c r="C797" s="192">
        <v>7</v>
      </c>
      <c r="D797" s="192">
        <v>4</v>
      </c>
      <c r="E797" s="193">
        <v>900000000</v>
      </c>
      <c r="F797" s="194"/>
      <c r="G797" s="195">
        <v>72696.399999999994</v>
      </c>
      <c r="H797" s="195">
        <v>72696.3</v>
      </c>
      <c r="I797" s="157">
        <f t="shared" si="24"/>
        <v>99.999862441606467</v>
      </c>
      <c r="J797" s="183">
        <f t="shared" si="25"/>
        <v>9.9999999991268851E-2</v>
      </c>
    </row>
    <row r="798" spans="1:10" s="141" customFormat="1" ht="11.25" x14ac:dyDescent="0.2">
      <c r="A798" s="190" t="s">
        <v>811</v>
      </c>
      <c r="B798" s="191">
        <v>914</v>
      </c>
      <c r="C798" s="192">
        <v>7</v>
      </c>
      <c r="D798" s="192">
        <v>4</v>
      </c>
      <c r="E798" s="193">
        <v>930000000</v>
      </c>
      <c r="F798" s="194"/>
      <c r="G798" s="195">
        <v>72696.399999999994</v>
      </c>
      <c r="H798" s="195">
        <v>72696.3</v>
      </c>
      <c r="I798" s="157">
        <f t="shared" si="24"/>
        <v>99.999862441606467</v>
      </c>
      <c r="J798" s="183">
        <f t="shared" si="25"/>
        <v>9.9999999991268851E-2</v>
      </c>
    </row>
    <row r="799" spans="1:10" s="141" customFormat="1" ht="11.25" x14ac:dyDescent="0.2">
      <c r="A799" s="190" t="s">
        <v>812</v>
      </c>
      <c r="B799" s="191">
        <v>914</v>
      </c>
      <c r="C799" s="192">
        <v>7</v>
      </c>
      <c r="D799" s="192">
        <v>4</v>
      </c>
      <c r="E799" s="193">
        <v>930042790</v>
      </c>
      <c r="F799" s="194"/>
      <c r="G799" s="195">
        <v>72696.399999999994</v>
      </c>
      <c r="H799" s="195">
        <v>72696.3</v>
      </c>
      <c r="I799" s="157">
        <f t="shared" si="24"/>
        <v>99.999862441606467</v>
      </c>
      <c r="J799" s="183">
        <f t="shared" si="25"/>
        <v>9.9999999991268851E-2</v>
      </c>
    </row>
    <row r="800" spans="1:10" s="141" customFormat="1" ht="11.25" x14ac:dyDescent="0.2">
      <c r="A800" s="190" t="s">
        <v>501</v>
      </c>
      <c r="B800" s="191">
        <v>914</v>
      </c>
      <c r="C800" s="192">
        <v>7</v>
      </c>
      <c r="D800" s="192">
        <v>4</v>
      </c>
      <c r="E800" s="193">
        <v>930042790</v>
      </c>
      <c r="F800" s="194">
        <v>300</v>
      </c>
      <c r="G800" s="195">
        <v>3888.5</v>
      </c>
      <c r="H800" s="195">
        <v>3888.4</v>
      </c>
      <c r="I800" s="157">
        <f t="shared" si="24"/>
        <v>99.997428314259992</v>
      </c>
      <c r="J800" s="183">
        <f t="shared" si="25"/>
        <v>9.9999999999909051E-2</v>
      </c>
    </row>
    <row r="801" spans="1:10" s="141" customFormat="1" ht="22.5" x14ac:dyDescent="0.2">
      <c r="A801" s="190" t="s">
        <v>507</v>
      </c>
      <c r="B801" s="191">
        <v>914</v>
      </c>
      <c r="C801" s="192">
        <v>7</v>
      </c>
      <c r="D801" s="192">
        <v>4</v>
      </c>
      <c r="E801" s="193">
        <v>930042790</v>
      </c>
      <c r="F801" s="194">
        <v>600</v>
      </c>
      <c r="G801" s="195">
        <v>68807.899999999994</v>
      </c>
      <c r="H801" s="195">
        <v>68807.899999999994</v>
      </c>
      <c r="I801" s="157">
        <f t="shared" si="24"/>
        <v>100</v>
      </c>
      <c r="J801" s="183">
        <f t="shared" si="25"/>
        <v>0</v>
      </c>
    </row>
    <row r="802" spans="1:10" s="141" customFormat="1" ht="11.25" x14ac:dyDescent="0.2">
      <c r="A802" s="190" t="s">
        <v>1305</v>
      </c>
      <c r="B802" s="191">
        <v>914</v>
      </c>
      <c r="C802" s="192">
        <v>7</v>
      </c>
      <c r="D802" s="192">
        <v>4</v>
      </c>
      <c r="E802" s="193">
        <v>9200000000</v>
      </c>
      <c r="F802" s="194"/>
      <c r="G802" s="195">
        <v>30</v>
      </c>
      <c r="H802" s="195">
        <v>30</v>
      </c>
      <c r="I802" s="157">
        <f t="shared" si="24"/>
        <v>100</v>
      </c>
      <c r="J802" s="183">
        <f t="shared" si="25"/>
        <v>0</v>
      </c>
    </row>
    <row r="803" spans="1:10" s="141" customFormat="1" ht="22.5" x14ac:dyDescent="0.2">
      <c r="A803" s="190" t="s">
        <v>1152</v>
      </c>
      <c r="B803" s="191">
        <v>914</v>
      </c>
      <c r="C803" s="192">
        <v>7</v>
      </c>
      <c r="D803" s="192">
        <v>4</v>
      </c>
      <c r="E803" s="193">
        <v>9200055490</v>
      </c>
      <c r="F803" s="194"/>
      <c r="G803" s="195">
        <v>30</v>
      </c>
      <c r="H803" s="195">
        <v>30</v>
      </c>
      <c r="I803" s="157">
        <f t="shared" si="24"/>
        <v>100</v>
      </c>
      <c r="J803" s="183">
        <f t="shared" si="25"/>
        <v>0</v>
      </c>
    </row>
    <row r="804" spans="1:10" s="141" customFormat="1" ht="22.5" x14ac:dyDescent="0.2">
      <c r="A804" s="190" t="s">
        <v>507</v>
      </c>
      <c r="B804" s="191">
        <v>914</v>
      </c>
      <c r="C804" s="192">
        <v>7</v>
      </c>
      <c r="D804" s="192">
        <v>4</v>
      </c>
      <c r="E804" s="193">
        <v>9200055490</v>
      </c>
      <c r="F804" s="194">
        <v>600</v>
      </c>
      <c r="G804" s="195">
        <v>30</v>
      </c>
      <c r="H804" s="195">
        <v>30</v>
      </c>
      <c r="I804" s="157">
        <f t="shared" si="24"/>
        <v>100</v>
      </c>
      <c r="J804" s="183">
        <f t="shared" si="25"/>
        <v>0</v>
      </c>
    </row>
    <row r="805" spans="1:10" s="141" customFormat="1" ht="11.25" x14ac:dyDescent="0.2">
      <c r="A805" s="190" t="s">
        <v>816</v>
      </c>
      <c r="B805" s="191">
        <v>914</v>
      </c>
      <c r="C805" s="192">
        <v>7</v>
      </c>
      <c r="D805" s="192">
        <v>5</v>
      </c>
      <c r="E805" s="193"/>
      <c r="F805" s="194"/>
      <c r="G805" s="195">
        <v>2106</v>
      </c>
      <c r="H805" s="195">
        <v>2106</v>
      </c>
      <c r="I805" s="157">
        <f t="shared" si="24"/>
        <v>100</v>
      </c>
      <c r="J805" s="183">
        <f t="shared" si="25"/>
        <v>0</v>
      </c>
    </row>
    <row r="806" spans="1:10" s="141" customFormat="1" ht="22.5" x14ac:dyDescent="0.2">
      <c r="A806" s="190" t="s">
        <v>810</v>
      </c>
      <c r="B806" s="191">
        <v>914</v>
      </c>
      <c r="C806" s="192">
        <v>7</v>
      </c>
      <c r="D806" s="192">
        <v>5</v>
      </c>
      <c r="E806" s="193">
        <v>900000000</v>
      </c>
      <c r="F806" s="194"/>
      <c r="G806" s="195">
        <v>2106</v>
      </c>
      <c r="H806" s="195">
        <v>2106</v>
      </c>
      <c r="I806" s="157">
        <f t="shared" si="24"/>
        <v>100</v>
      </c>
      <c r="J806" s="183">
        <f t="shared" si="25"/>
        <v>0</v>
      </c>
    </row>
    <row r="807" spans="1:10" s="141" customFormat="1" ht="11.25" x14ac:dyDescent="0.2">
      <c r="A807" s="190" t="s">
        <v>811</v>
      </c>
      <c r="B807" s="191">
        <v>914</v>
      </c>
      <c r="C807" s="192">
        <v>7</v>
      </c>
      <c r="D807" s="192">
        <v>5</v>
      </c>
      <c r="E807" s="193">
        <v>930000000</v>
      </c>
      <c r="F807" s="194"/>
      <c r="G807" s="195">
        <v>2106</v>
      </c>
      <c r="H807" s="195">
        <v>2106</v>
      </c>
      <c r="I807" s="157">
        <f t="shared" si="24"/>
        <v>100</v>
      </c>
      <c r="J807" s="183">
        <f t="shared" si="25"/>
        <v>0</v>
      </c>
    </row>
    <row r="808" spans="1:10" s="141" customFormat="1" ht="11.25" x14ac:dyDescent="0.2">
      <c r="A808" s="190" t="s">
        <v>819</v>
      </c>
      <c r="B808" s="191">
        <v>914</v>
      </c>
      <c r="C808" s="192">
        <v>7</v>
      </c>
      <c r="D808" s="192">
        <v>5</v>
      </c>
      <c r="E808" s="193">
        <v>930042990</v>
      </c>
      <c r="F808" s="194"/>
      <c r="G808" s="195">
        <v>2106</v>
      </c>
      <c r="H808" s="195">
        <v>2106</v>
      </c>
      <c r="I808" s="157">
        <f t="shared" si="24"/>
        <v>100</v>
      </c>
      <c r="J808" s="183">
        <f t="shared" si="25"/>
        <v>0</v>
      </c>
    </row>
    <row r="809" spans="1:10" s="141" customFormat="1" ht="22.5" x14ac:dyDescent="0.2">
      <c r="A809" s="190" t="s">
        <v>507</v>
      </c>
      <c r="B809" s="191">
        <v>914</v>
      </c>
      <c r="C809" s="192">
        <v>7</v>
      </c>
      <c r="D809" s="192">
        <v>5</v>
      </c>
      <c r="E809" s="193">
        <v>930042990</v>
      </c>
      <c r="F809" s="194">
        <v>600</v>
      </c>
      <c r="G809" s="195">
        <v>2106</v>
      </c>
      <c r="H809" s="195">
        <v>2106</v>
      </c>
      <c r="I809" s="157">
        <f t="shared" si="24"/>
        <v>100</v>
      </c>
      <c r="J809" s="183">
        <f t="shared" si="25"/>
        <v>0</v>
      </c>
    </row>
    <row r="810" spans="1:10" s="141" customFormat="1" ht="11.25" x14ac:dyDescent="0.2">
      <c r="A810" s="190" t="s">
        <v>820</v>
      </c>
      <c r="B810" s="191">
        <v>914</v>
      </c>
      <c r="C810" s="192">
        <v>7</v>
      </c>
      <c r="D810" s="192">
        <v>7</v>
      </c>
      <c r="E810" s="193"/>
      <c r="F810" s="194"/>
      <c r="G810" s="195">
        <v>23118.9</v>
      </c>
      <c r="H810" s="195">
        <v>23118.9</v>
      </c>
      <c r="I810" s="157">
        <f t="shared" si="24"/>
        <v>100</v>
      </c>
      <c r="J810" s="183">
        <f t="shared" si="25"/>
        <v>0</v>
      </c>
    </row>
    <row r="811" spans="1:10" s="141" customFormat="1" ht="22.5" x14ac:dyDescent="0.2">
      <c r="A811" s="190" t="s">
        <v>810</v>
      </c>
      <c r="B811" s="191">
        <v>914</v>
      </c>
      <c r="C811" s="192">
        <v>7</v>
      </c>
      <c r="D811" s="192">
        <v>7</v>
      </c>
      <c r="E811" s="193">
        <v>900000000</v>
      </c>
      <c r="F811" s="194"/>
      <c r="G811" s="195">
        <v>23118.9</v>
      </c>
      <c r="H811" s="195">
        <v>23118.9</v>
      </c>
      <c r="I811" s="157">
        <f t="shared" si="24"/>
        <v>100</v>
      </c>
      <c r="J811" s="183">
        <f t="shared" si="25"/>
        <v>0</v>
      </c>
    </row>
    <row r="812" spans="1:10" s="141" customFormat="1" ht="22.5" x14ac:dyDescent="0.2">
      <c r="A812" s="190" t="s">
        <v>824</v>
      </c>
      <c r="B812" s="191">
        <v>914</v>
      </c>
      <c r="C812" s="192">
        <v>7</v>
      </c>
      <c r="D812" s="192">
        <v>7</v>
      </c>
      <c r="E812" s="193">
        <v>920000000</v>
      </c>
      <c r="F812" s="194"/>
      <c r="G812" s="195">
        <v>23118.9</v>
      </c>
      <c r="H812" s="195">
        <v>23118.9</v>
      </c>
      <c r="I812" s="157">
        <f t="shared" si="24"/>
        <v>100</v>
      </c>
      <c r="J812" s="183">
        <f t="shared" si="25"/>
        <v>0</v>
      </c>
    </row>
    <row r="813" spans="1:10" s="141" customFormat="1" ht="22.5" x14ac:dyDescent="0.2">
      <c r="A813" s="190" t="s">
        <v>825</v>
      </c>
      <c r="B813" s="191">
        <v>914</v>
      </c>
      <c r="C813" s="192">
        <v>7</v>
      </c>
      <c r="D813" s="192">
        <v>7</v>
      </c>
      <c r="E813" s="193">
        <v>920043200</v>
      </c>
      <c r="F813" s="194"/>
      <c r="G813" s="195">
        <v>23118.9</v>
      </c>
      <c r="H813" s="195">
        <v>23118.9</v>
      </c>
      <c r="I813" s="157">
        <f t="shared" si="24"/>
        <v>100</v>
      </c>
      <c r="J813" s="183">
        <f t="shared" si="25"/>
        <v>0</v>
      </c>
    </row>
    <row r="814" spans="1:10" s="141" customFormat="1" ht="11.25" x14ac:dyDescent="0.2">
      <c r="A814" s="190" t="s">
        <v>501</v>
      </c>
      <c r="B814" s="191">
        <v>914</v>
      </c>
      <c r="C814" s="192">
        <v>7</v>
      </c>
      <c r="D814" s="192">
        <v>7</v>
      </c>
      <c r="E814" s="193">
        <v>920043200</v>
      </c>
      <c r="F814" s="194">
        <v>300</v>
      </c>
      <c r="G814" s="195">
        <v>23118.9</v>
      </c>
      <c r="H814" s="195">
        <v>23118.9</v>
      </c>
      <c r="I814" s="157">
        <f t="shared" si="24"/>
        <v>100</v>
      </c>
      <c r="J814" s="183">
        <f t="shared" si="25"/>
        <v>0</v>
      </c>
    </row>
    <row r="815" spans="1:10" s="141" customFormat="1" ht="11.25" x14ac:dyDescent="0.2">
      <c r="A815" s="190" t="s">
        <v>902</v>
      </c>
      <c r="B815" s="191">
        <v>914</v>
      </c>
      <c r="C815" s="192">
        <v>9</v>
      </c>
      <c r="D815" s="192"/>
      <c r="E815" s="193"/>
      <c r="F815" s="194"/>
      <c r="G815" s="195">
        <v>3003700.1</v>
      </c>
      <c r="H815" s="195">
        <v>2973831.7</v>
      </c>
      <c r="I815" s="157">
        <f t="shared" si="24"/>
        <v>99.005613110310193</v>
      </c>
      <c r="J815" s="183">
        <f t="shared" si="25"/>
        <v>29868.399999999907</v>
      </c>
    </row>
    <row r="816" spans="1:10" s="141" customFormat="1" ht="11.25" x14ac:dyDescent="0.2">
      <c r="A816" s="190" t="s">
        <v>903</v>
      </c>
      <c r="B816" s="191">
        <v>914</v>
      </c>
      <c r="C816" s="192">
        <v>9</v>
      </c>
      <c r="D816" s="192">
        <v>1</v>
      </c>
      <c r="E816" s="193"/>
      <c r="F816" s="194"/>
      <c r="G816" s="195">
        <v>1110183.8999999999</v>
      </c>
      <c r="H816" s="195">
        <v>1107245.3</v>
      </c>
      <c r="I816" s="157">
        <f t="shared" si="24"/>
        <v>99.735305114765239</v>
      </c>
      <c r="J816" s="183">
        <f t="shared" si="25"/>
        <v>2938.5999999998603</v>
      </c>
    </row>
    <row r="817" spans="1:10" s="141" customFormat="1" ht="22.5" x14ac:dyDescent="0.2">
      <c r="A817" s="190" t="s">
        <v>810</v>
      </c>
      <c r="B817" s="191">
        <v>914</v>
      </c>
      <c r="C817" s="192">
        <v>9</v>
      </c>
      <c r="D817" s="192">
        <v>1</v>
      </c>
      <c r="E817" s="193">
        <v>900000000</v>
      </c>
      <c r="F817" s="194"/>
      <c r="G817" s="195">
        <v>978452.2</v>
      </c>
      <c r="H817" s="195">
        <v>975543.5</v>
      </c>
      <c r="I817" s="157">
        <f t="shared" si="24"/>
        <v>99.702724364051718</v>
      </c>
      <c r="J817" s="183">
        <f t="shared" si="25"/>
        <v>2908.6999999999534</v>
      </c>
    </row>
    <row r="818" spans="1:10" s="141" customFormat="1" ht="22.5" x14ac:dyDescent="0.2">
      <c r="A818" s="190" t="s">
        <v>904</v>
      </c>
      <c r="B818" s="191">
        <v>914</v>
      </c>
      <c r="C818" s="192">
        <v>9</v>
      </c>
      <c r="D818" s="192">
        <v>1</v>
      </c>
      <c r="E818" s="193">
        <v>910000000</v>
      </c>
      <c r="F818" s="194"/>
      <c r="G818" s="195">
        <v>978452.2</v>
      </c>
      <c r="H818" s="195">
        <v>975543.5</v>
      </c>
      <c r="I818" s="157">
        <f t="shared" si="24"/>
        <v>99.702724364051718</v>
      </c>
      <c r="J818" s="183">
        <f t="shared" si="25"/>
        <v>2908.6999999999534</v>
      </c>
    </row>
    <row r="819" spans="1:10" s="141" customFormat="1" ht="22.5" x14ac:dyDescent="0.2">
      <c r="A819" s="190" t="s">
        <v>905</v>
      </c>
      <c r="B819" s="191">
        <v>914</v>
      </c>
      <c r="C819" s="192">
        <v>9</v>
      </c>
      <c r="D819" s="192">
        <v>1</v>
      </c>
      <c r="E819" s="193">
        <v>910047000</v>
      </c>
      <c r="F819" s="194"/>
      <c r="G819" s="195">
        <v>901149.9</v>
      </c>
      <c r="H819" s="195">
        <v>900009.7</v>
      </c>
      <c r="I819" s="157">
        <f t="shared" si="24"/>
        <v>99.873472770734367</v>
      </c>
      <c r="J819" s="183">
        <f t="shared" si="25"/>
        <v>1140.2000000000698</v>
      </c>
    </row>
    <row r="820" spans="1:10" s="141" customFormat="1" ht="22.5" x14ac:dyDescent="0.2">
      <c r="A820" s="190" t="s">
        <v>507</v>
      </c>
      <c r="B820" s="191">
        <v>914</v>
      </c>
      <c r="C820" s="192">
        <v>9</v>
      </c>
      <c r="D820" s="192">
        <v>1</v>
      </c>
      <c r="E820" s="193">
        <v>910047000</v>
      </c>
      <c r="F820" s="194">
        <v>600</v>
      </c>
      <c r="G820" s="195">
        <v>901149.9</v>
      </c>
      <c r="H820" s="195">
        <v>900009.7</v>
      </c>
      <c r="I820" s="157">
        <f t="shared" si="24"/>
        <v>99.873472770734367</v>
      </c>
      <c r="J820" s="183">
        <f t="shared" si="25"/>
        <v>1140.2000000000698</v>
      </c>
    </row>
    <row r="821" spans="1:10" s="141" customFormat="1" ht="78.75" x14ac:dyDescent="0.2">
      <c r="A821" s="190" t="s">
        <v>1653</v>
      </c>
      <c r="B821" s="191">
        <v>914</v>
      </c>
      <c r="C821" s="192">
        <v>9</v>
      </c>
      <c r="D821" s="192">
        <v>1</v>
      </c>
      <c r="E821" s="193">
        <v>910047101</v>
      </c>
      <c r="F821" s="194"/>
      <c r="G821" s="195">
        <v>40014</v>
      </c>
      <c r="H821" s="195">
        <v>39978.1</v>
      </c>
      <c r="I821" s="157">
        <f t="shared" si="24"/>
        <v>99.910281401509465</v>
      </c>
      <c r="J821" s="183">
        <f t="shared" si="25"/>
        <v>35.900000000001455</v>
      </c>
    </row>
    <row r="822" spans="1:10" s="141" customFormat="1" ht="22.5" x14ac:dyDescent="0.2">
      <c r="A822" s="190" t="s">
        <v>507</v>
      </c>
      <c r="B822" s="191">
        <v>914</v>
      </c>
      <c r="C822" s="192">
        <v>9</v>
      </c>
      <c r="D822" s="192">
        <v>1</v>
      </c>
      <c r="E822" s="193">
        <v>910047101</v>
      </c>
      <c r="F822" s="194">
        <v>600</v>
      </c>
      <c r="G822" s="195">
        <v>40014</v>
      </c>
      <c r="H822" s="195">
        <v>39978.1</v>
      </c>
      <c r="I822" s="157">
        <f t="shared" si="24"/>
        <v>99.910281401509465</v>
      </c>
      <c r="J822" s="183">
        <f t="shared" si="25"/>
        <v>35.900000000001455</v>
      </c>
    </row>
    <row r="823" spans="1:10" s="141" customFormat="1" ht="22.5" x14ac:dyDescent="0.2">
      <c r="A823" s="190" t="s">
        <v>1654</v>
      </c>
      <c r="B823" s="191">
        <v>914</v>
      </c>
      <c r="C823" s="192">
        <v>9</v>
      </c>
      <c r="D823" s="192">
        <v>1</v>
      </c>
      <c r="E823" s="193">
        <v>910048001</v>
      </c>
      <c r="F823" s="194"/>
      <c r="G823" s="195">
        <v>35744.300000000003</v>
      </c>
      <c r="H823" s="195">
        <v>34011.699999999997</v>
      </c>
      <c r="I823" s="157">
        <f t="shared" si="24"/>
        <v>95.152793592265041</v>
      </c>
      <c r="J823" s="183">
        <f t="shared" si="25"/>
        <v>1732.6000000000058</v>
      </c>
    </row>
    <row r="824" spans="1:10" s="141" customFormat="1" ht="22.5" x14ac:dyDescent="0.2">
      <c r="A824" s="190" t="s">
        <v>507</v>
      </c>
      <c r="B824" s="191">
        <v>914</v>
      </c>
      <c r="C824" s="192">
        <v>9</v>
      </c>
      <c r="D824" s="192">
        <v>1</v>
      </c>
      <c r="E824" s="193">
        <v>910048001</v>
      </c>
      <c r="F824" s="194">
        <v>600</v>
      </c>
      <c r="G824" s="195">
        <v>35744.300000000003</v>
      </c>
      <c r="H824" s="195">
        <v>34011.699999999997</v>
      </c>
      <c r="I824" s="157">
        <f t="shared" si="24"/>
        <v>95.152793592265041</v>
      </c>
      <c r="J824" s="183">
        <f t="shared" si="25"/>
        <v>1732.6000000000058</v>
      </c>
    </row>
    <row r="825" spans="1:10" s="141" customFormat="1" ht="33.75" x14ac:dyDescent="0.2">
      <c r="A825" s="190" t="s">
        <v>1655</v>
      </c>
      <c r="B825" s="191">
        <v>914</v>
      </c>
      <c r="C825" s="192">
        <v>9</v>
      </c>
      <c r="D825" s="192">
        <v>1</v>
      </c>
      <c r="E825" s="193" t="s">
        <v>1304</v>
      </c>
      <c r="F825" s="194"/>
      <c r="G825" s="195">
        <v>1544</v>
      </c>
      <c r="H825" s="195">
        <v>1544</v>
      </c>
      <c r="I825" s="157">
        <f t="shared" si="24"/>
        <v>100</v>
      </c>
      <c r="J825" s="183">
        <f t="shared" si="25"/>
        <v>0</v>
      </c>
    </row>
    <row r="826" spans="1:10" s="141" customFormat="1" ht="22.5" x14ac:dyDescent="0.2">
      <c r="A826" s="190" t="s">
        <v>507</v>
      </c>
      <c r="B826" s="191">
        <v>914</v>
      </c>
      <c r="C826" s="192">
        <v>9</v>
      </c>
      <c r="D826" s="192">
        <v>1</v>
      </c>
      <c r="E826" s="193" t="s">
        <v>1304</v>
      </c>
      <c r="F826" s="194">
        <v>600</v>
      </c>
      <c r="G826" s="195">
        <v>1544</v>
      </c>
      <c r="H826" s="195">
        <v>1544</v>
      </c>
      <c r="I826" s="157">
        <f t="shared" si="24"/>
        <v>100</v>
      </c>
      <c r="J826" s="183">
        <f t="shared" si="25"/>
        <v>0</v>
      </c>
    </row>
    <row r="827" spans="1:10" s="141" customFormat="1" ht="22.5" x14ac:dyDescent="0.2">
      <c r="A827" s="190" t="s">
        <v>1495</v>
      </c>
      <c r="B827" s="191">
        <v>914</v>
      </c>
      <c r="C827" s="192">
        <v>9</v>
      </c>
      <c r="D827" s="192">
        <v>1</v>
      </c>
      <c r="E827" s="193">
        <v>1400000000</v>
      </c>
      <c r="F827" s="194"/>
      <c r="G827" s="195">
        <v>131151.79999999999</v>
      </c>
      <c r="H827" s="195">
        <v>131151.79999999999</v>
      </c>
      <c r="I827" s="157">
        <f t="shared" si="24"/>
        <v>100</v>
      </c>
      <c r="J827" s="183">
        <f t="shared" si="25"/>
        <v>0</v>
      </c>
    </row>
    <row r="828" spans="1:10" s="141" customFormat="1" ht="22.5" x14ac:dyDescent="0.2">
      <c r="A828" s="190" t="s">
        <v>907</v>
      </c>
      <c r="B828" s="191">
        <v>914</v>
      </c>
      <c r="C828" s="192">
        <v>9</v>
      </c>
      <c r="D828" s="192">
        <v>1</v>
      </c>
      <c r="E828" s="193">
        <v>1410000000</v>
      </c>
      <c r="F828" s="194"/>
      <c r="G828" s="195">
        <v>131151.79999999999</v>
      </c>
      <c r="H828" s="195">
        <v>131151.79999999999</v>
      </c>
      <c r="I828" s="157">
        <f t="shared" si="24"/>
        <v>100</v>
      </c>
      <c r="J828" s="183">
        <f t="shared" si="25"/>
        <v>0</v>
      </c>
    </row>
    <row r="829" spans="1:10" s="141" customFormat="1" ht="22.5" x14ac:dyDescent="0.2">
      <c r="A829" s="190" t="s">
        <v>908</v>
      </c>
      <c r="B829" s="191">
        <v>914</v>
      </c>
      <c r="C829" s="192">
        <v>9</v>
      </c>
      <c r="D829" s="192">
        <v>1</v>
      </c>
      <c r="E829" s="193">
        <v>1410047010</v>
      </c>
      <c r="F829" s="194"/>
      <c r="G829" s="195">
        <v>130716.9</v>
      </c>
      <c r="H829" s="195">
        <v>130716.9</v>
      </c>
      <c r="I829" s="157">
        <f t="shared" si="24"/>
        <v>100</v>
      </c>
      <c r="J829" s="183">
        <f t="shared" si="25"/>
        <v>0</v>
      </c>
    </row>
    <row r="830" spans="1:10" s="141" customFormat="1" ht="22.5" x14ac:dyDescent="0.2">
      <c r="A830" s="190" t="s">
        <v>507</v>
      </c>
      <c r="B830" s="191">
        <v>914</v>
      </c>
      <c r="C830" s="192">
        <v>9</v>
      </c>
      <c r="D830" s="192">
        <v>1</v>
      </c>
      <c r="E830" s="193">
        <v>1410047010</v>
      </c>
      <c r="F830" s="194">
        <v>600</v>
      </c>
      <c r="G830" s="195">
        <v>130716.9</v>
      </c>
      <c r="H830" s="195">
        <v>130716.9</v>
      </c>
      <c r="I830" s="157">
        <f t="shared" si="24"/>
        <v>100</v>
      </c>
      <c r="J830" s="183">
        <f t="shared" si="25"/>
        <v>0</v>
      </c>
    </row>
    <row r="831" spans="1:10" s="141" customFormat="1" ht="78.75" x14ac:dyDescent="0.2">
      <c r="A831" s="190" t="s">
        <v>1653</v>
      </c>
      <c r="B831" s="191">
        <v>914</v>
      </c>
      <c r="C831" s="192">
        <v>9</v>
      </c>
      <c r="D831" s="192">
        <v>1</v>
      </c>
      <c r="E831" s="193">
        <v>1410047101</v>
      </c>
      <c r="F831" s="194"/>
      <c r="G831" s="195">
        <v>434.8</v>
      </c>
      <c r="H831" s="195">
        <v>434.8</v>
      </c>
      <c r="I831" s="157">
        <f t="shared" si="24"/>
        <v>100</v>
      </c>
      <c r="J831" s="183">
        <f t="shared" si="25"/>
        <v>0</v>
      </c>
    </row>
    <row r="832" spans="1:10" s="141" customFormat="1" ht="22.5" x14ac:dyDescent="0.2">
      <c r="A832" s="190" t="s">
        <v>507</v>
      </c>
      <c r="B832" s="191">
        <v>914</v>
      </c>
      <c r="C832" s="192">
        <v>9</v>
      </c>
      <c r="D832" s="192">
        <v>1</v>
      </c>
      <c r="E832" s="193">
        <v>1410047101</v>
      </c>
      <c r="F832" s="194">
        <v>600</v>
      </c>
      <c r="G832" s="195">
        <v>434.8</v>
      </c>
      <c r="H832" s="195">
        <v>434.8</v>
      </c>
      <c r="I832" s="157">
        <f t="shared" si="24"/>
        <v>100</v>
      </c>
      <c r="J832" s="183">
        <f t="shared" si="25"/>
        <v>0</v>
      </c>
    </row>
    <row r="833" spans="1:10" s="141" customFormat="1" ht="11.25" x14ac:dyDescent="0.2">
      <c r="A833" s="190" t="s">
        <v>1305</v>
      </c>
      <c r="B833" s="191">
        <v>914</v>
      </c>
      <c r="C833" s="192">
        <v>9</v>
      </c>
      <c r="D833" s="192">
        <v>1</v>
      </c>
      <c r="E833" s="193">
        <v>9200000000</v>
      </c>
      <c r="F833" s="194"/>
      <c r="G833" s="195">
        <v>580</v>
      </c>
      <c r="H833" s="195">
        <v>550</v>
      </c>
      <c r="I833" s="157">
        <f t="shared" si="24"/>
        <v>94.827586206896555</v>
      </c>
      <c r="J833" s="183">
        <f t="shared" si="25"/>
        <v>30</v>
      </c>
    </row>
    <row r="834" spans="1:10" s="141" customFormat="1" ht="22.5" x14ac:dyDescent="0.2">
      <c r="A834" s="190" t="s">
        <v>1152</v>
      </c>
      <c r="B834" s="191">
        <v>914</v>
      </c>
      <c r="C834" s="192">
        <v>9</v>
      </c>
      <c r="D834" s="192">
        <v>1</v>
      </c>
      <c r="E834" s="193">
        <v>9200055490</v>
      </c>
      <c r="F834" s="194"/>
      <c r="G834" s="195">
        <v>580</v>
      </c>
      <c r="H834" s="195">
        <v>550</v>
      </c>
      <c r="I834" s="157">
        <f t="shared" si="24"/>
        <v>94.827586206896555</v>
      </c>
      <c r="J834" s="183">
        <f t="shared" si="25"/>
        <v>30</v>
      </c>
    </row>
    <row r="835" spans="1:10" s="141" customFormat="1" ht="22.5" x14ac:dyDescent="0.2">
      <c r="A835" s="190" t="s">
        <v>507</v>
      </c>
      <c r="B835" s="191">
        <v>914</v>
      </c>
      <c r="C835" s="192">
        <v>9</v>
      </c>
      <c r="D835" s="192">
        <v>1</v>
      </c>
      <c r="E835" s="193">
        <v>9200055490</v>
      </c>
      <c r="F835" s="194">
        <v>600</v>
      </c>
      <c r="G835" s="195">
        <v>580</v>
      </c>
      <c r="H835" s="195">
        <v>550</v>
      </c>
      <c r="I835" s="157">
        <f t="shared" si="24"/>
        <v>94.827586206896555</v>
      </c>
      <c r="J835" s="183">
        <f t="shared" si="25"/>
        <v>30</v>
      </c>
    </row>
    <row r="836" spans="1:10" s="141" customFormat="1" ht="11.25" x14ac:dyDescent="0.2">
      <c r="A836" s="190" t="s">
        <v>909</v>
      </c>
      <c r="B836" s="191">
        <v>914</v>
      </c>
      <c r="C836" s="192">
        <v>9</v>
      </c>
      <c r="D836" s="192">
        <v>2</v>
      </c>
      <c r="E836" s="193"/>
      <c r="F836" s="194"/>
      <c r="G836" s="195">
        <v>273913.2</v>
      </c>
      <c r="H836" s="195">
        <v>272084.7</v>
      </c>
      <c r="I836" s="157">
        <f t="shared" si="24"/>
        <v>99.332452762407939</v>
      </c>
      <c r="J836" s="183">
        <f t="shared" si="25"/>
        <v>1828.5</v>
      </c>
    </row>
    <row r="837" spans="1:10" s="141" customFormat="1" ht="22.5" x14ac:dyDescent="0.2">
      <c r="A837" s="190" t="s">
        <v>810</v>
      </c>
      <c r="B837" s="191">
        <v>914</v>
      </c>
      <c r="C837" s="192">
        <v>9</v>
      </c>
      <c r="D837" s="192">
        <v>2</v>
      </c>
      <c r="E837" s="193">
        <v>900000000</v>
      </c>
      <c r="F837" s="194"/>
      <c r="G837" s="195">
        <v>273493.2</v>
      </c>
      <c r="H837" s="195">
        <v>271664.7</v>
      </c>
      <c r="I837" s="157">
        <f t="shared" si="24"/>
        <v>99.331427618675718</v>
      </c>
      <c r="J837" s="183">
        <f t="shared" si="25"/>
        <v>1828.5</v>
      </c>
    </row>
    <row r="838" spans="1:10" s="141" customFormat="1" ht="22.5" x14ac:dyDescent="0.2">
      <c r="A838" s="190" t="s">
        <v>904</v>
      </c>
      <c r="B838" s="191">
        <v>914</v>
      </c>
      <c r="C838" s="192">
        <v>9</v>
      </c>
      <c r="D838" s="192">
        <v>2</v>
      </c>
      <c r="E838" s="193">
        <v>910000000</v>
      </c>
      <c r="F838" s="194"/>
      <c r="G838" s="195">
        <v>273493.2</v>
      </c>
      <c r="H838" s="195">
        <v>271664.7</v>
      </c>
      <c r="I838" s="157">
        <f t="shared" si="24"/>
        <v>99.331427618675718</v>
      </c>
      <c r="J838" s="183">
        <f t="shared" si="25"/>
        <v>1828.5</v>
      </c>
    </row>
    <row r="839" spans="1:10" s="141" customFormat="1" ht="22.5" x14ac:dyDescent="0.2">
      <c r="A839" s="190" t="s">
        <v>1656</v>
      </c>
      <c r="B839" s="191">
        <v>914</v>
      </c>
      <c r="C839" s="192">
        <v>9</v>
      </c>
      <c r="D839" s="192">
        <v>2</v>
      </c>
      <c r="E839" s="193">
        <v>910047100</v>
      </c>
      <c r="F839" s="194"/>
      <c r="G839" s="195">
        <v>273493.2</v>
      </c>
      <c r="H839" s="195">
        <v>271664.7</v>
      </c>
      <c r="I839" s="157">
        <f t="shared" si="24"/>
        <v>99.331427618675718</v>
      </c>
      <c r="J839" s="183">
        <f t="shared" si="25"/>
        <v>1828.5</v>
      </c>
    </row>
    <row r="840" spans="1:10" s="141" customFormat="1" ht="22.5" x14ac:dyDescent="0.2">
      <c r="A840" s="190" t="s">
        <v>507</v>
      </c>
      <c r="B840" s="191">
        <v>914</v>
      </c>
      <c r="C840" s="192">
        <v>9</v>
      </c>
      <c r="D840" s="192">
        <v>2</v>
      </c>
      <c r="E840" s="193">
        <v>910047100</v>
      </c>
      <c r="F840" s="194">
        <v>600</v>
      </c>
      <c r="G840" s="195">
        <v>273493.2</v>
      </c>
      <c r="H840" s="195">
        <v>271664.7</v>
      </c>
      <c r="I840" s="157">
        <f t="shared" si="24"/>
        <v>99.331427618675718</v>
      </c>
      <c r="J840" s="183">
        <f t="shared" si="25"/>
        <v>1828.5</v>
      </c>
    </row>
    <row r="841" spans="1:10" s="141" customFormat="1" ht="11.25" x14ac:dyDescent="0.2">
      <c r="A841" s="190" t="s">
        <v>1305</v>
      </c>
      <c r="B841" s="191">
        <v>914</v>
      </c>
      <c r="C841" s="192">
        <v>9</v>
      </c>
      <c r="D841" s="192">
        <v>2</v>
      </c>
      <c r="E841" s="193">
        <v>9200000000</v>
      </c>
      <c r="F841" s="194"/>
      <c r="G841" s="195">
        <v>420</v>
      </c>
      <c r="H841" s="195">
        <v>420</v>
      </c>
      <c r="I841" s="157">
        <f t="shared" si="24"/>
        <v>100</v>
      </c>
      <c r="J841" s="183">
        <f t="shared" si="25"/>
        <v>0</v>
      </c>
    </row>
    <row r="842" spans="1:10" s="141" customFormat="1" ht="22.5" x14ac:dyDescent="0.2">
      <c r="A842" s="190" t="s">
        <v>1152</v>
      </c>
      <c r="B842" s="191">
        <v>914</v>
      </c>
      <c r="C842" s="192">
        <v>9</v>
      </c>
      <c r="D842" s="192">
        <v>2</v>
      </c>
      <c r="E842" s="193">
        <v>9200055490</v>
      </c>
      <c r="F842" s="194"/>
      <c r="G842" s="195">
        <v>420</v>
      </c>
      <c r="H842" s="195">
        <v>420</v>
      </c>
      <c r="I842" s="157">
        <f t="shared" si="24"/>
        <v>100</v>
      </c>
      <c r="J842" s="183">
        <f t="shared" si="25"/>
        <v>0</v>
      </c>
    </row>
    <row r="843" spans="1:10" s="141" customFormat="1" ht="22.5" x14ac:dyDescent="0.2">
      <c r="A843" s="190" t="s">
        <v>507</v>
      </c>
      <c r="B843" s="191">
        <v>914</v>
      </c>
      <c r="C843" s="192">
        <v>9</v>
      </c>
      <c r="D843" s="192">
        <v>2</v>
      </c>
      <c r="E843" s="193">
        <v>9200055490</v>
      </c>
      <c r="F843" s="194">
        <v>600</v>
      </c>
      <c r="G843" s="195">
        <v>420</v>
      </c>
      <c r="H843" s="195">
        <v>420</v>
      </c>
      <c r="I843" s="157">
        <f t="shared" si="24"/>
        <v>100</v>
      </c>
      <c r="J843" s="183">
        <f t="shared" si="25"/>
        <v>0</v>
      </c>
    </row>
    <row r="844" spans="1:10" s="141" customFormat="1" ht="11.25" x14ac:dyDescent="0.2">
      <c r="A844" s="190" t="s">
        <v>911</v>
      </c>
      <c r="B844" s="191">
        <v>914</v>
      </c>
      <c r="C844" s="192">
        <v>9</v>
      </c>
      <c r="D844" s="192">
        <v>3</v>
      </c>
      <c r="E844" s="193"/>
      <c r="F844" s="194"/>
      <c r="G844" s="195">
        <v>29846.2</v>
      </c>
      <c r="H844" s="195">
        <v>29418.7</v>
      </c>
      <c r="I844" s="157">
        <f t="shared" si="24"/>
        <v>98.567656854138889</v>
      </c>
      <c r="J844" s="183">
        <f t="shared" si="25"/>
        <v>427.5</v>
      </c>
    </row>
    <row r="845" spans="1:10" s="141" customFormat="1" ht="22.5" x14ac:dyDescent="0.2">
      <c r="A845" s="190" t="s">
        <v>810</v>
      </c>
      <c r="B845" s="191">
        <v>914</v>
      </c>
      <c r="C845" s="192">
        <v>9</v>
      </c>
      <c r="D845" s="192">
        <v>3</v>
      </c>
      <c r="E845" s="193">
        <v>900000000</v>
      </c>
      <c r="F845" s="194"/>
      <c r="G845" s="195">
        <v>28910.2</v>
      </c>
      <c r="H845" s="195">
        <v>28482.7</v>
      </c>
      <c r="I845" s="157">
        <f t="shared" si="24"/>
        <v>98.521283145740952</v>
      </c>
      <c r="J845" s="183">
        <f t="shared" si="25"/>
        <v>427.5</v>
      </c>
    </row>
    <row r="846" spans="1:10" s="141" customFormat="1" ht="22.5" x14ac:dyDescent="0.2">
      <c r="A846" s="190" t="s">
        <v>904</v>
      </c>
      <c r="B846" s="191">
        <v>914</v>
      </c>
      <c r="C846" s="192">
        <v>9</v>
      </c>
      <c r="D846" s="192">
        <v>3</v>
      </c>
      <c r="E846" s="193">
        <v>910000000</v>
      </c>
      <c r="F846" s="194"/>
      <c r="G846" s="195">
        <v>28910.2</v>
      </c>
      <c r="H846" s="195">
        <v>28482.7</v>
      </c>
      <c r="I846" s="157">
        <f t="shared" si="24"/>
        <v>98.521283145740952</v>
      </c>
      <c r="J846" s="183">
        <f t="shared" si="25"/>
        <v>427.5</v>
      </c>
    </row>
    <row r="847" spans="1:10" s="141" customFormat="1" ht="22.5" x14ac:dyDescent="0.2">
      <c r="A847" s="190" t="s">
        <v>912</v>
      </c>
      <c r="B847" s="191">
        <v>914</v>
      </c>
      <c r="C847" s="192">
        <v>9</v>
      </c>
      <c r="D847" s="192">
        <v>3</v>
      </c>
      <c r="E847" s="193">
        <v>910046500</v>
      </c>
      <c r="F847" s="194"/>
      <c r="G847" s="195">
        <v>28910.2</v>
      </c>
      <c r="H847" s="195">
        <v>28482.7</v>
      </c>
      <c r="I847" s="157">
        <f t="shared" ref="I847:I910" si="26">+H847/G847*100</f>
        <v>98.521283145740952</v>
      </c>
      <c r="J847" s="183">
        <f t="shared" ref="J847:J910" si="27">G847-H847</f>
        <v>427.5</v>
      </c>
    </row>
    <row r="848" spans="1:10" s="141" customFormat="1" ht="22.5" x14ac:dyDescent="0.2">
      <c r="A848" s="190" t="s">
        <v>507</v>
      </c>
      <c r="B848" s="191">
        <v>914</v>
      </c>
      <c r="C848" s="192">
        <v>9</v>
      </c>
      <c r="D848" s="192">
        <v>3</v>
      </c>
      <c r="E848" s="193">
        <v>910046500</v>
      </c>
      <c r="F848" s="194">
        <v>600</v>
      </c>
      <c r="G848" s="195">
        <v>28910.2</v>
      </c>
      <c r="H848" s="195">
        <v>28482.7</v>
      </c>
      <c r="I848" s="157">
        <f t="shared" si="26"/>
        <v>98.521283145740952</v>
      </c>
      <c r="J848" s="183">
        <f t="shared" si="27"/>
        <v>427.5</v>
      </c>
    </row>
    <row r="849" spans="1:10" s="141" customFormat="1" ht="22.5" x14ac:dyDescent="0.2">
      <c r="A849" s="190" t="s">
        <v>1495</v>
      </c>
      <c r="B849" s="191">
        <v>914</v>
      </c>
      <c r="C849" s="192">
        <v>9</v>
      </c>
      <c r="D849" s="192">
        <v>3</v>
      </c>
      <c r="E849" s="193">
        <v>1400000000</v>
      </c>
      <c r="F849" s="194"/>
      <c r="G849" s="195">
        <v>936</v>
      </c>
      <c r="H849" s="195">
        <v>936</v>
      </c>
      <c r="I849" s="157">
        <f t="shared" si="26"/>
        <v>100</v>
      </c>
      <c r="J849" s="183">
        <f t="shared" si="27"/>
        <v>0</v>
      </c>
    </row>
    <row r="850" spans="1:10" s="141" customFormat="1" ht="22.5" x14ac:dyDescent="0.2">
      <c r="A850" s="190" t="s">
        <v>907</v>
      </c>
      <c r="B850" s="191">
        <v>914</v>
      </c>
      <c r="C850" s="192">
        <v>9</v>
      </c>
      <c r="D850" s="192">
        <v>3</v>
      </c>
      <c r="E850" s="193">
        <v>1410000000</v>
      </c>
      <c r="F850" s="194"/>
      <c r="G850" s="195">
        <v>936</v>
      </c>
      <c r="H850" s="195">
        <v>936</v>
      </c>
      <c r="I850" s="157">
        <f t="shared" si="26"/>
        <v>100</v>
      </c>
      <c r="J850" s="183">
        <f t="shared" si="27"/>
        <v>0</v>
      </c>
    </row>
    <row r="851" spans="1:10" s="141" customFormat="1" ht="22.5" x14ac:dyDescent="0.2">
      <c r="A851" s="190" t="s">
        <v>908</v>
      </c>
      <c r="B851" s="191">
        <v>914</v>
      </c>
      <c r="C851" s="192">
        <v>9</v>
      </c>
      <c r="D851" s="192">
        <v>3</v>
      </c>
      <c r="E851" s="193">
        <v>1410047010</v>
      </c>
      <c r="F851" s="194"/>
      <c r="G851" s="195">
        <v>936</v>
      </c>
      <c r="H851" s="195">
        <v>936</v>
      </c>
      <c r="I851" s="157">
        <f t="shared" si="26"/>
        <v>100</v>
      </c>
      <c r="J851" s="183">
        <f t="shared" si="27"/>
        <v>0</v>
      </c>
    </row>
    <row r="852" spans="1:10" s="141" customFormat="1" ht="22.5" x14ac:dyDescent="0.2">
      <c r="A852" s="190" t="s">
        <v>507</v>
      </c>
      <c r="B852" s="191">
        <v>914</v>
      </c>
      <c r="C852" s="192">
        <v>9</v>
      </c>
      <c r="D852" s="192">
        <v>3</v>
      </c>
      <c r="E852" s="193">
        <v>1410047010</v>
      </c>
      <c r="F852" s="194">
        <v>600</v>
      </c>
      <c r="G852" s="195">
        <v>936</v>
      </c>
      <c r="H852" s="195">
        <v>936</v>
      </c>
      <c r="I852" s="157">
        <f t="shared" si="26"/>
        <v>100</v>
      </c>
      <c r="J852" s="183">
        <f t="shared" si="27"/>
        <v>0</v>
      </c>
    </row>
    <row r="853" spans="1:10" s="141" customFormat="1" ht="11.25" x14ac:dyDescent="0.2">
      <c r="A853" s="190" t="s">
        <v>913</v>
      </c>
      <c r="B853" s="191">
        <v>914</v>
      </c>
      <c r="C853" s="192">
        <v>9</v>
      </c>
      <c r="D853" s="192">
        <v>4</v>
      </c>
      <c r="E853" s="193"/>
      <c r="F853" s="194"/>
      <c r="G853" s="195">
        <v>203844.6</v>
      </c>
      <c r="H853" s="195">
        <v>203765.7</v>
      </c>
      <c r="I853" s="157">
        <f t="shared" si="26"/>
        <v>99.961294044581024</v>
      </c>
      <c r="J853" s="183">
        <f t="shared" si="27"/>
        <v>78.899999999994179</v>
      </c>
    </row>
    <row r="854" spans="1:10" s="141" customFormat="1" ht="22.5" x14ac:dyDescent="0.2">
      <c r="A854" s="190" t="s">
        <v>810</v>
      </c>
      <c r="B854" s="191">
        <v>914</v>
      </c>
      <c r="C854" s="192">
        <v>9</v>
      </c>
      <c r="D854" s="192">
        <v>4</v>
      </c>
      <c r="E854" s="193">
        <v>900000000</v>
      </c>
      <c r="F854" s="194"/>
      <c r="G854" s="195">
        <v>203844.6</v>
      </c>
      <c r="H854" s="195">
        <v>203765.7</v>
      </c>
      <c r="I854" s="157">
        <f t="shared" si="26"/>
        <v>99.961294044581024</v>
      </c>
      <c r="J854" s="183">
        <f t="shared" si="27"/>
        <v>78.899999999994179</v>
      </c>
    </row>
    <row r="855" spans="1:10" s="141" customFormat="1" ht="22.5" x14ac:dyDescent="0.2">
      <c r="A855" s="190" t="s">
        <v>904</v>
      </c>
      <c r="B855" s="191">
        <v>914</v>
      </c>
      <c r="C855" s="192">
        <v>9</v>
      </c>
      <c r="D855" s="192">
        <v>4</v>
      </c>
      <c r="E855" s="193">
        <v>910000000</v>
      </c>
      <c r="F855" s="194"/>
      <c r="G855" s="195">
        <v>203844.6</v>
      </c>
      <c r="H855" s="195">
        <v>203765.7</v>
      </c>
      <c r="I855" s="157">
        <f t="shared" si="26"/>
        <v>99.961294044581024</v>
      </c>
      <c r="J855" s="183">
        <f t="shared" si="27"/>
        <v>78.899999999994179</v>
      </c>
    </row>
    <row r="856" spans="1:10" s="141" customFormat="1" ht="78.75" x14ac:dyDescent="0.2">
      <c r="A856" s="190" t="s">
        <v>1653</v>
      </c>
      <c r="B856" s="191">
        <v>914</v>
      </c>
      <c r="C856" s="192">
        <v>9</v>
      </c>
      <c r="D856" s="192">
        <v>4</v>
      </c>
      <c r="E856" s="193">
        <v>910047101</v>
      </c>
      <c r="F856" s="194"/>
      <c r="G856" s="195">
        <v>6731.8</v>
      </c>
      <c r="H856" s="195">
        <v>6652.9</v>
      </c>
      <c r="I856" s="157">
        <f t="shared" si="26"/>
        <v>98.827950919516312</v>
      </c>
      <c r="J856" s="183">
        <f t="shared" si="27"/>
        <v>78.900000000000546</v>
      </c>
    </row>
    <row r="857" spans="1:10" s="141" customFormat="1" ht="22.5" x14ac:dyDescent="0.2">
      <c r="A857" s="190" t="s">
        <v>507</v>
      </c>
      <c r="B857" s="191">
        <v>914</v>
      </c>
      <c r="C857" s="192">
        <v>9</v>
      </c>
      <c r="D857" s="192">
        <v>4</v>
      </c>
      <c r="E857" s="193">
        <v>910047101</v>
      </c>
      <c r="F857" s="194">
        <v>600</v>
      </c>
      <c r="G857" s="195">
        <v>6731.8</v>
      </c>
      <c r="H857" s="195">
        <v>6652.9</v>
      </c>
      <c r="I857" s="157">
        <f t="shared" si="26"/>
        <v>98.827950919516312</v>
      </c>
      <c r="J857" s="183">
        <f t="shared" si="27"/>
        <v>78.900000000000546</v>
      </c>
    </row>
    <row r="858" spans="1:10" s="141" customFormat="1" ht="11.25" x14ac:dyDescent="0.2">
      <c r="A858" s="190" t="s">
        <v>1307</v>
      </c>
      <c r="B858" s="191">
        <v>914</v>
      </c>
      <c r="C858" s="192">
        <v>9</v>
      </c>
      <c r="D858" s="192">
        <v>4</v>
      </c>
      <c r="E858" s="193" t="s">
        <v>910</v>
      </c>
      <c r="F858" s="194"/>
      <c r="G858" s="195">
        <v>197112.8</v>
      </c>
      <c r="H858" s="195">
        <v>197112.8</v>
      </c>
      <c r="I858" s="157">
        <f t="shared" si="26"/>
        <v>100</v>
      </c>
      <c r="J858" s="183">
        <f t="shared" si="27"/>
        <v>0</v>
      </c>
    </row>
    <row r="859" spans="1:10" s="141" customFormat="1" ht="11.25" x14ac:dyDescent="0.2">
      <c r="A859" s="190" t="s">
        <v>914</v>
      </c>
      <c r="B859" s="191">
        <v>914</v>
      </c>
      <c r="C859" s="192">
        <v>9</v>
      </c>
      <c r="D859" s="192">
        <v>4</v>
      </c>
      <c r="E859" s="193" t="s">
        <v>915</v>
      </c>
      <c r="F859" s="194"/>
      <c r="G859" s="195">
        <v>197112.8</v>
      </c>
      <c r="H859" s="195">
        <v>197112.8</v>
      </c>
      <c r="I859" s="157">
        <f t="shared" si="26"/>
        <v>100</v>
      </c>
      <c r="J859" s="183">
        <f t="shared" si="27"/>
        <v>0</v>
      </c>
    </row>
    <row r="860" spans="1:10" s="141" customFormat="1" ht="22.5" x14ac:dyDescent="0.2">
      <c r="A860" s="190" t="s">
        <v>507</v>
      </c>
      <c r="B860" s="191">
        <v>914</v>
      </c>
      <c r="C860" s="192">
        <v>9</v>
      </c>
      <c r="D860" s="192">
        <v>4</v>
      </c>
      <c r="E860" s="193" t="s">
        <v>915</v>
      </c>
      <c r="F860" s="194">
        <v>600</v>
      </c>
      <c r="G860" s="195">
        <v>197112.8</v>
      </c>
      <c r="H860" s="195">
        <v>197112.8</v>
      </c>
      <c r="I860" s="157">
        <f t="shared" si="26"/>
        <v>100</v>
      </c>
      <c r="J860" s="183">
        <f t="shared" si="27"/>
        <v>0</v>
      </c>
    </row>
    <row r="861" spans="1:10" s="141" customFormat="1" ht="11.25" x14ac:dyDescent="0.2">
      <c r="A861" s="190" t="s">
        <v>916</v>
      </c>
      <c r="B861" s="191">
        <v>914</v>
      </c>
      <c r="C861" s="192">
        <v>9</v>
      </c>
      <c r="D861" s="192">
        <v>5</v>
      </c>
      <c r="E861" s="193"/>
      <c r="F861" s="194"/>
      <c r="G861" s="195">
        <v>89600</v>
      </c>
      <c r="H861" s="195">
        <v>89346</v>
      </c>
      <c r="I861" s="157">
        <f t="shared" si="26"/>
        <v>99.716517857142861</v>
      </c>
      <c r="J861" s="183">
        <f t="shared" si="27"/>
        <v>254</v>
      </c>
    </row>
    <row r="862" spans="1:10" s="141" customFormat="1" ht="22.5" x14ac:dyDescent="0.2">
      <c r="A862" s="190" t="s">
        <v>810</v>
      </c>
      <c r="B862" s="191">
        <v>914</v>
      </c>
      <c r="C862" s="192">
        <v>9</v>
      </c>
      <c r="D862" s="192">
        <v>5</v>
      </c>
      <c r="E862" s="193">
        <v>900000000</v>
      </c>
      <c r="F862" s="194"/>
      <c r="G862" s="195">
        <v>89570</v>
      </c>
      <c r="H862" s="195">
        <v>89316</v>
      </c>
      <c r="I862" s="157">
        <f t="shared" si="26"/>
        <v>99.716422909456298</v>
      </c>
      <c r="J862" s="183">
        <f t="shared" si="27"/>
        <v>254</v>
      </c>
    </row>
    <row r="863" spans="1:10" s="141" customFormat="1" ht="22.5" x14ac:dyDescent="0.2">
      <c r="A863" s="190" t="s">
        <v>904</v>
      </c>
      <c r="B863" s="191">
        <v>914</v>
      </c>
      <c r="C863" s="192">
        <v>9</v>
      </c>
      <c r="D863" s="192">
        <v>5</v>
      </c>
      <c r="E863" s="193">
        <v>910000000</v>
      </c>
      <c r="F863" s="194"/>
      <c r="G863" s="195">
        <v>89570</v>
      </c>
      <c r="H863" s="195">
        <v>89316</v>
      </c>
      <c r="I863" s="157">
        <f t="shared" si="26"/>
        <v>99.716422909456298</v>
      </c>
      <c r="J863" s="183">
        <f t="shared" si="27"/>
        <v>254</v>
      </c>
    </row>
    <row r="864" spans="1:10" s="141" customFormat="1" ht="22.5" x14ac:dyDescent="0.2">
      <c r="A864" s="190" t="s">
        <v>917</v>
      </c>
      <c r="B864" s="191">
        <v>914</v>
      </c>
      <c r="C864" s="192">
        <v>9</v>
      </c>
      <c r="D864" s="192">
        <v>5</v>
      </c>
      <c r="E864" s="193">
        <v>910046600</v>
      </c>
      <c r="F864" s="194"/>
      <c r="G864" s="195">
        <v>89570</v>
      </c>
      <c r="H864" s="195">
        <v>89316</v>
      </c>
      <c r="I864" s="157">
        <f t="shared" si="26"/>
        <v>99.716422909456298</v>
      </c>
      <c r="J864" s="183">
        <f t="shared" si="27"/>
        <v>254</v>
      </c>
    </row>
    <row r="865" spans="1:10" s="141" customFormat="1" ht="22.5" x14ac:dyDescent="0.2">
      <c r="A865" s="190" t="s">
        <v>507</v>
      </c>
      <c r="B865" s="191">
        <v>914</v>
      </c>
      <c r="C865" s="192">
        <v>9</v>
      </c>
      <c r="D865" s="192">
        <v>5</v>
      </c>
      <c r="E865" s="193">
        <v>910046600</v>
      </c>
      <c r="F865" s="194">
        <v>600</v>
      </c>
      <c r="G865" s="195">
        <v>89570</v>
      </c>
      <c r="H865" s="195">
        <v>89316</v>
      </c>
      <c r="I865" s="157">
        <f t="shared" si="26"/>
        <v>99.716422909456298</v>
      </c>
      <c r="J865" s="183">
        <f t="shared" si="27"/>
        <v>254</v>
      </c>
    </row>
    <row r="866" spans="1:10" s="141" customFormat="1" ht="11.25" x14ac:dyDescent="0.2">
      <c r="A866" s="190" t="s">
        <v>1305</v>
      </c>
      <c r="B866" s="191">
        <v>914</v>
      </c>
      <c r="C866" s="192">
        <v>9</v>
      </c>
      <c r="D866" s="192">
        <v>5</v>
      </c>
      <c r="E866" s="193">
        <v>9200000000</v>
      </c>
      <c r="F866" s="194"/>
      <c r="G866" s="195">
        <v>30</v>
      </c>
      <c r="H866" s="195">
        <v>30</v>
      </c>
      <c r="I866" s="157">
        <f t="shared" si="26"/>
        <v>100</v>
      </c>
      <c r="J866" s="183">
        <f t="shared" si="27"/>
        <v>0</v>
      </c>
    </row>
    <row r="867" spans="1:10" s="141" customFormat="1" ht="22.5" x14ac:dyDescent="0.2">
      <c r="A867" s="190" t="s">
        <v>1152</v>
      </c>
      <c r="B867" s="191">
        <v>914</v>
      </c>
      <c r="C867" s="192">
        <v>9</v>
      </c>
      <c r="D867" s="192">
        <v>5</v>
      </c>
      <c r="E867" s="193">
        <v>9200055490</v>
      </c>
      <c r="F867" s="194"/>
      <c r="G867" s="195">
        <v>30</v>
      </c>
      <c r="H867" s="195">
        <v>30</v>
      </c>
      <c r="I867" s="157">
        <f t="shared" si="26"/>
        <v>100</v>
      </c>
      <c r="J867" s="183">
        <f t="shared" si="27"/>
        <v>0</v>
      </c>
    </row>
    <row r="868" spans="1:10" s="141" customFormat="1" ht="22.5" x14ac:dyDescent="0.2">
      <c r="A868" s="190" t="s">
        <v>507</v>
      </c>
      <c r="B868" s="191">
        <v>914</v>
      </c>
      <c r="C868" s="192">
        <v>9</v>
      </c>
      <c r="D868" s="192">
        <v>5</v>
      </c>
      <c r="E868" s="193">
        <v>9200055490</v>
      </c>
      <c r="F868" s="194">
        <v>600</v>
      </c>
      <c r="G868" s="195">
        <v>30</v>
      </c>
      <c r="H868" s="195">
        <v>30</v>
      </c>
      <c r="I868" s="157">
        <f t="shared" si="26"/>
        <v>100</v>
      </c>
      <c r="J868" s="183">
        <f t="shared" si="27"/>
        <v>0</v>
      </c>
    </row>
    <row r="869" spans="1:10" s="141" customFormat="1" ht="22.5" x14ac:dyDescent="0.2">
      <c r="A869" s="190" t="s">
        <v>918</v>
      </c>
      <c r="B869" s="191">
        <v>914</v>
      </c>
      <c r="C869" s="192">
        <v>9</v>
      </c>
      <c r="D869" s="192">
        <v>6</v>
      </c>
      <c r="E869" s="193"/>
      <c r="F869" s="194"/>
      <c r="G869" s="195">
        <v>58954.3</v>
      </c>
      <c r="H869" s="195">
        <v>57052.3</v>
      </c>
      <c r="I869" s="157">
        <f t="shared" si="26"/>
        <v>96.773772226962237</v>
      </c>
      <c r="J869" s="183">
        <f t="shared" si="27"/>
        <v>1902</v>
      </c>
    </row>
    <row r="870" spans="1:10" s="141" customFormat="1" ht="22.5" x14ac:dyDescent="0.2">
      <c r="A870" s="190" t="s">
        <v>810</v>
      </c>
      <c r="B870" s="191">
        <v>914</v>
      </c>
      <c r="C870" s="192">
        <v>9</v>
      </c>
      <c r="D870" s="192">
        <v>6</v>
      </c>
      <c r="E870" s="193">
        <v>900000000</v>
      </c>
      <c r="F870" s="194"/>
      <c r="G870" s="195">
        <v>58924.3</v>
      </c>
      <c r="H870" s="195">
        <v>57022.3</v>
      </c>
      <c r="I870" s="157">
        <f t="shared" si="26"/>
        <v>96.772129664671453</v>
      </c>
      <c r="J870" s="183">
        <f t="shared" si="27"/>
        <v>1902</v>
      </c>
    </row>
    <row r="871" spans="1:10" s="141" customFormat="1" ht="22.5" x14ac:dyDescent="0.2">
      <c r="A871" s="190" t="s">
        <v>904</v>
      </c>
      <c r="B871" s="191">
        <v>914</v>
      </c>
      <c r="C871" s="192">
        <v>9</v>
      </c>
      <c r="D871" s="192">
        <v>6</v>
      </c>
      <c r="E871" s="193">
        <v>910000000</v>
      </c>
      <c r="F871" s="194"/>
      <c r="G871" s="195">
        <v>58924.3</v>
      </c>
      <c r="H871" s="195">
        <v>57022.3</v>
      </c>
      <c r="I871" s="157">
        <f t="shared" si="26"/>
        <v>96.772129664671453</v>
      </c>
      <c r="J871" s="183">
        <f t="shared" si="27"/>
        <v>1902</v>
      </c>
    </row>
    <row r="872" spans="1:10" s="141" customFormat="1" ht="22.5" x14ac:dyDescent="0.2">
      <c r="A872" s="190" t="s">
        <v>919</v>
      </c>
      <c r="B872" s="191">
        <v>914</v>
      </c>
      <c r="C872" s="192">
        <v>9</v>
      </c>
      <c r="D872" s="192">
        <v>6</v>
      </c>
      <c r="E872" s="193">
        <v>910046700</v>
      </c>
      <c r="F872" s="194"/>
      <c r="G872" s="195">
        <v>58924.3</v>
      </c>
      <c r="H872" s="195">
        <v>57022.3</v>
      </c>
      <c r="I872" s="157">
        <f t="shared" si="26"/>
        <v>96.772129664671453</v>
      </c>
      <c r="J872" s="183">
        <f t="shared" si="27"/>
        <v>1902</v>
      </c>
    </row>
    <row r="873" spans="1:10" s="141" customFormat="1" ht="22.5" x14ac:dyDescent="0.2">
      <c r="A873" s="190" t="s">
        <v>507</v>
      </c>
      <c r="B873" s="191">
        <v>914</v>
      </c>
      <c r="C873" s="192">
        <v>9</v>
      </c>
      <c r="D873" s="192">
        <v>6</v>
      </c>
      <c r="E873" s="193">
        <v>910046700</v>
      </c>
      <c r="F873" s="194">
        <v>600</v>
      </c>
      <c r="G873" s="195">
        <v>58924.3</v>
      </c>
      <c r="H873" s="195">
        <v>57022.3</v>
      </c>
      <c r="I873" s="157">
        <f t="shared" si="26"/>
        <v>96.772129664671453</v>
      </c>
      <c r="J873" s="183">
        <f t="shared" si="27"/>
        <v>1902</v>
      </c>
    </row>
    <row r="874" spans="1:10" s="141" customFormat="1" ht="11.25" x14ac:dyDescent="0.2">
      <c r="A874" s="190" t="s">
        <v>1305</v>
      </c>
      <c r="B874" s="191">
        <v>914</v>
      </c>
      <c r="C874" s="192">
        <v>9</v>
      </c>
      <c r="D874" s="192">
        <v>6</v>
      </c>
      <c r="E874" s="193">
        <v>9200000000</v>
      </c>
      <c r="F874" s="194"/>
      <c r="G874" s="195">
        <v>30</v>
      </c>
      <c r="H874" s="195">
        <v>30</v>
      </c>
      <c r="I874" s="157">
        <f t="shared" si="26"/>
        <v>100</v>
      </c>
      <c r="J874" s="183">
        <f t="shared" si="27"/>
        <v>0</v>
      </c>
    </row>
    <row r="875" spans="1:10" s="141" customFormat="1" ht="22.5" x14ac:dyDescent="0.2">
      <c r="A875" s="190" t="s">
        <v>1152</v>
      </c>
      <c r="B875" s="191">
        <v>914</v>
      </c>
      <c r="C875" s="192">
        <v>9</v>
      </c>
      <c r="D875" s="192">
        <v>6</v>
      </c>
      <c r="E875" s="193">
        <v>9200055490</v>
      </c>
      <c r="F875" s="194"/>
      <c r="G875" s="195">
        <v>30</v>
      </c>
      <c r="H875" s="195">
        <v>30</v>
      </c>
      <c r="I875" s="157">
        <f t="shared" si="26"/>
        <v>100</v>
      </c>
      <c r="J875" s="183">
        <f t="shared" si="27"/>
        <v>0</v>
      </c>
    </row>
    <row r="876" spans="1:10" s="141" customFormat="1" ht="22.5" x14ac:dyDescent="0.2">
      <c r="A876" s="190" t="s">
        <v>507</v>
      </c>
      <c r="B876" s="191">
        <v>914</v>
      </c>
      <c r="C876" s="192">
        <v>9</v>
      </c>
      <c r="D876" s="192">
        <v>6</v>
      </c>
      <c r="E876" s="193">
        <v>9200055490</v>
      </c>
      <c r="F876" s="194">
        <v>600</v>
      </c>
      <c r="G876" s="195">
        <v>30</v>
      </c>
      <c r="H876" s="195">
        <v>30</v>
      </c>
      <c r="I876" s="157">
        <f t="shared" si="26"/>
        <v>100</v>
      </c>
      <c r="J876" s="183">
        <f t="shared" si="27"/>
        <v>0</v>
      </c>
    </row>
    <row r="877" spans="1:10" s="141" customFormat="1" ht="11.25" x14ac:dyDescent="0.2">
      <c r="A877" s="190" t="s">
        <v>920</v>
      </c>
      <c r="B877" s="191">
        <v>914</v>
      </c>
      <c r="C877" s="192">
        <v>9</v>
      </c>
      <c r="D877" s="192">
        <v>9</v>
      </c>
      <c r="E877" s="193"/>
      <c r="F877" s="194"/>
      <c r="G877" s="195">
        <v>1237357.8999999999</v>
      </c>
      <c r="H877" s="195">
        <v>1214919</v>
      </c>
      <c r="I877" s="157">
        <f t="shared" si="26"/>
        <v>98.186547319898324</v>
      </c>
      <c r="J877" s="183">
        <f t="shared" si="27"/>
        <v>22438.899999999907</v>
      </c>
    </row>
    <row r="878" spans="1:10" s="141" customFormat="1" ht="22.5" x14ac:dyDescent="0.2">
      <c r="A878" s="190" t="s">
        <v>810</v>
      </c>
      <c r="B878" s="191">
        <v>914</v>
      </c>
      <c r="C878" s="192">
        <v>9</v>
      </c>
      <c r="D878" s="192">
        <v>9</v>
      </c>
      <c r="E878" s="193">
        <v>900000000</v>
      </c>
      <c r="F878" s="194"/>
      <c r="G878" s="195">
        <v>1094363.5</v>
      </c>
      <c r="H878" s="195">
        <v>1072098.1000000001</v>
      </c>
      <c r="I878" s="157">
        <f t="shared" si="26"/>
        <v>97.965447495279221</v>
      </c>
      <c r="J878" s="183">
        <f t="shared" si="27"/>
        <v>22265.399999999907</v>
      </c>
    </row>
    <row r="879" spans="1:10" s="141" customFormat="1" ht="22.5" x14ac:dyDescent="0.2">
      <c r="A879" s="190" t="s">
        <v>904</v>
      </c>
      <c r="B879" s="191">
        <v>914</v>
      </c>
      <c r="C879" s="192">
        <v>9</v>
      </c>
      <c r="D879" s="192">
        <v>9</v>
      </c>
      <c r="E879" s="193">
        <v>910000000</v>
      </c>
      <c r="F879" s="194"/>
      <c r="G879" s="195">
        <v>1028530.6</v>
      </c>
      <c r="H879" s="195">
        <v>1006400.4</v>
      </c>
      <c r="I879" s="157">
        <f t="shared" si="26"/>
        <v>97.848367369915877</v>
      </c>
      <c r="J879" s="183">
        <f t="shared" si="27"/>
        <v>22130.199999999953</v>
      </c>
    </row>
    <row r="880" spans="1:10" s="141" customFormat="1" ht="11.25" x14ac:dyDescent="0.2">
      <c r="A880" s="190" t="s">
        <v>921</v>
      </c>
      <c r="B880" s="191">
        <v>914</v>
      </c>
      <c r="C880" s="192">
        <v>9</v>
      </c>
      <c r="D880" s="192">
        <v>9</v>
      </c>
      <c r="E880" s="193">
        <v>910046900</v>
      </c>
      <c r="F880" s="194"/>
      <c r="G880" s="195">
        <v>418567.3</v>
      </c>
      <c r="H880" s="195">
        <v>416151.8</v>
      </c>
      <c r="I880" s="157">
        <f t="shared" si="26"/>
        <v>99.422912396644463</v>
      </c>
      <c r="J880" s="183">
        <f t="shared" si="27"/>
        <v>2415.5</v>
      </c>
    </row>
    <row r="881" spans="1:10" s="141" customFormat="1" ht="22.5" x14ac:dyDescent="0.2">
      <c r="A881" s="190" t="s">
        <v>507</v>
      </c>
      <c r="B881" s="191">
        <v>914</v>
      </c>
      <c r="C881" s="192">
        <v>9</v>
      </c>
      <c r="D881" s="192">
        <v>9</v>
      </c>
      <c r="E881" s="193">
        <v>910046900</v>
      </c>
      <c r="F881" s="194">
        <v>600</v>
      </c>
      <c r="G881" s="195">
        <v>418567.3</v>
      </c>
      <c r="H881" s="195">
        <v>416151.8</v>
      </c>
      <c r="I881" s="157">
        <f t="shared" si="26"/>
        <v>99.422912396644463</v>
      </c>
      <c r="J881" s="183">
        <f t="shared" si="27"/>
        <v>2415.5</v>
      </c>
    </row>
    <row r="882" spans="1:10" s="141" customFormat="1" ht="22.5" x14ac:dyDescent="0.2">
      <c r="A882" s="190" t="s">
        <v>1657</v>
      </c>
      <c r="B882" s="191">
        <v>914</v>
      </c>
      <c r="C882" s="192">
        <v>9</v>
      </c>
      <c r="D882" s="192">
        <v>9</v>
      </c>
      <c r="E882" s="193">
        <v>910046910</v>
      </c>
      <c r="F882" s="194"/>
      <c r="G882" s="195">
        <v>35754.6</v>
      </c>
      <c r="H882" s="195">
        <v>35586.1</v>
      </c>
      <c r="I882" s="157">
        <f t="shared" si="26"/>
        <v>99.528731967355242</v>
      </c>
      <c r="J882" s="183">
        <f t="shared" si="27"/>
        <v>168.5</v>
      </c>
    </row>
    <row r="883" spans="1:10" s="141" customFormat="1" ht="22.5" x14ac:dyDescent="0.2">
      <c r="A883" s="190" t="s">
        <v>507</v>
      </c>
      <c r="B883" s="191">
        <v>914</v>
      </c>
      <c r="C883" s="192">
        <v>9</v>
      </c>
      <c r="D883" s="192">
        <v>9</v>
      </c>
      <c r="E883" s="193">
        <v>910046910</v>
      </c>
      <c r="F883" s="194">
        <v>600</v>
      </c>
      <c r="G883" s="195">
        <v>35754.6</v>
      </c>
      <c r="H883" s="195">
        <v>35586.1</v>
      </c>
      <c r="I883" s="157">
        <f t="shared" si="26"/>
        <v>99.528731967355242</v>
      </c>
      <c r="J883" s="183">
        <f t="shared" si="27"/>
        <v>168.5</v>
      </c>
    </row>
    <row r="884" spans="1:10" s="141" customFormat="1" ht="22.5" x14ac:dyDescent="0.2">
      <c r="A884" s="190" t="s">
        <v>922</v>
      </c>
      <c r="B884" s="191">
        <v>914</v>
      </c>
      <c r="C884" s="192">
        <v>9</v>
      </c>
      <c r="D884" s="192">
        <v>9</v>
      </c>
      <c r="E884" s="193">
        <v>910048010</v>
      </c>
      <c r="F884" s="194"/>
      <c r="G884" s="195">
        <v>12475.2</v>
      </c>
      <c r="H884" s="195">
        <v>12475.2</v>
      </c>
      <c r="I884" s="157">
        <f t="shared" si="26"/>
        <v>100</v>
      </c>
      <c r="J884" s="183">
        <f t="shared" si="27"/>
        <v>0</v>
      </c>
    </row>
    <row r="885" spans="1:10" s="141" customFormat="1" ht="11.25" x14ac:dyDescent="0.2">
      <c r="A885" s="190" t="s">
        <v>490</v>
      </c>
      <c r="B885" s="191">
        <v>914</v>
      </c>
      <c r="C885" s="192">
        <v>9</v>
      </c>
      <c r="D885" s="192">
        <v>9</v>
      </c>
      <c r="E885" s="193">
        <v>910048010</v>
      </c>
      <c r="F885" s="194">
        <v>200</v>
      </c>
      <c r="G885" s="195">
        <v>12475.2</v>
      </c>
      <c r="H885" s="195">
        <v>12475.2</v>
      </c>
      <c r="I885" s="157">
        <f t="shared" si="26"/>
        <v>100</v>
      </c>
      <c r="J885" s="183">
        <f t="shared" si="27"/>
        <v>0</v>
      </c>
    </row>
    <row r="886" spans="1:10" s="141" customFormat="1" ht="11.25" x14ac:dyDescent="0.2">
      <c r="A886" s="190" t="s">
        <v>1658</v>
      </c>
      <c r="B886" s="191">
        <v>914</v>
      </c>
      <c r="C886" s="192">
        <v>9</v>
      </c>
      <c r="D886" s="192">
        <v>9</v>
      </c>
      <c r="E886" s="193">
        <v>910048510</v>
      </c>
      <c r="F886" s="194"/>
      <c r="G886" s="195">
        <v>20837.400000000001</v>
      </c>
      <c r="H886" s="195">
        <v>20837.400000000001</v>
      </c>
      <c r="I886" s="157">
        <f t="shared" si="26"/>
        <v>100</v>
      </c>
      <c r="J886" s="183">
        <f t="shared" si="27"/>
        <v>0</v>
      </c>
    </row>
    <row r="887" spans="1:10" s="141" customFormat="1" ht="11.25" x14ac:dyDescent="0.2">
      <c r="A887" s="190" t="s">
        <v>490</v>
      </c>
      <c r="B887" s="191">
        <v>914</v>
      </c>
      <c r="C887" s="192">
        <v>9</v>
      </c>
      <c r="D887" s="192">
        <v>9</v>
      </c>
      <c r="E887" s="193">
        <v>910048510</v>
      </c>
      <c r="F887" s="194">
        <v>200</v>
      </c>
      <c r="G887" s="195">
        <v>20837.400000000001</v>
      </c>
      <c r="H887" s="195">
        <v>20837.400000000001</v>
      </c>
      <c r="I887" s="157">
        <f t="shared" si="26"/>
        <v>100</v>
      </c>
      <c r="J887" s="183">
        <f t="shared" si="27"/>
        <v>0</v>
      </c>
    </row>
    <row r="888" spans="1:10" s="141" customFormat="1" ht="22.5" x14ac:dyDescent="0.2">
      <c r="A888" s="190" t="s">
        <v>1659</v>
      </c>
      <c r="B888" s="191">
        <v>914</v>
      </c>
      <c r="C888" s="192">
        <v>9</v>
      </c>
      <c r="D888" s="192">
        <v>9</v>
      </c>
      <c r="E888" s="193" t="s">
        <v>1660</v>
      </c>
      <c r="F888" s="194"/>
      <c r="G888" s="195">
        <v>3506.9</v>
      </c>
      <c r="H888" s="195">
        <v>3506.8</v>
      </c>
      <c r="I888" s="157">
        <f t="shared" si="26"/>
        <v>99.997148478713399</v>
      </c>
      <c r="J888" s="183">
        <f t="shared" si="27"/>
        <v>9.9999999999909051E-2</v>
      </c>
    </row>
    <row r="889" spans="1:10" s="141" customFormat="1" ht="11.25" x14ac:dyDescent="0.2">
      <c r="A889" s="190" t="s">
        <v>490</v>
      </c>
      <c r="B889" s="191">
        <v>914</v>
      </c>
      <c r="C889" s="192">
        <v>9</v>
      </c>
      <c r="D889" s="192">
        <v>9</v>
      </c>
      <c r="E889" s="193" t="s">
        <v>1660</v>
      </c>
      <c r="F889" s="194">
        <v>200</v>
      </c>
      <c r="G889" s="195">
        <v>3506.9</v>
      </c>
      <c r="H889" s="195">
        <v>3506.8</v>
      </c>
      <c r="I889" s="157">
        <f t="shared" si="26"/>
        <v>99.997148478713399</v>
      </c>
      <c r="J889" s="183">
        <f t="shared" si="27"/>
        <v>9.9999999999909051E-2</v>
      </c>
    </row>
    <row r="890" spans="1:10" s="141" customFormat="1" ht="22.5" x14ac:dyDescent="0.2">
      <c r="A890" s="190" t="s">
        <v>923</v>
      </c>
      <c r="B890" s="191">
        <v>914</v>
      </c>
      <c r="C890" s="192">
        <v>9</v>
      </c>
      <c r="D890" s="192">
        <v>9</v>
      </c>
      <c r="E890" s="193">
        <v>910048520</v>
      </c>
      <c r="F890" s="194"/>
      <c r="G890" s="195">
        <v>2289.6999999999998</v>
      </c>
      <c r="H890" s="195">
        <v>2289.6999999999998</v>
      </c>
      <c r="I890" s="157">
        <f t="shared" si="26"/>
        <v>100</v>
      </c>
      <c r="J890" s="183">
        <f t="shared" si="27"/>
        <v>0</v>
      </c>
    </row>
    <row r="891" spans="1:10" s="141" customFormat="1" ht="11.25" x14ac:dyDescent="0.2">
      <c r="A891" s="190" t="s">
        <v>490</v>
      </c>
      <c r="B891" s="191">
        <v>914</v>
      </c>
      <c r="C891" s="192">
        <v>9</v>
      </c>
      <c r="D891" s="192">
        <v>9</v>
      </c>
      <c r="E891" s="193">
        <v>910048520</v>
      </c>
      <c r="F891" s="194">
        <v>200</v>
      </c>
      <c r="G891" s="195">
        <v>2289.6999999999998</v>
      </c>
      <c r="H891" s="195">
        <v>2289.6999999999998</v>
      </c>
      <c r="I891" s="157">
        <f t="shared" si="26"/>
        <v>100</v>
      </c>
      <c r="J891" s="183">
        <f t="shared" si="27"/>
        <v>0</v>
      </c>
    </row>
    <row r="892" spans="1:10" s="141" customFormat="1" ht="11.25" x14ac:dyDescent="0.2">
      <c r="A892" s="190" t="s">
        <v>924</v>
      </c>
      <c r="B892" s="191">
        <v>914</v>
      </c>
      <c r="C892" s="192">
        <v>9</v>
      </c>
      <c r="D892" s="192">
        <v>9</v>
      </c>
      <c r="E892" s="193">
        <v>910048530</v>
      </c>
      <c r="F892" s="194"/>
      <c r="G892" s="195">
        <v>4553</v>
      </c>
      <c r="H892" s="195">
        <v>4552.7</v>
      </c>
      <c r="I892" s="157">
        <f t="shared" si="26"/>
        <v>99.99341093784318</v>
      </c>
      <c r="J892" s="183">
        <f t="shared" si="27"/>
        <v>0.3000000000001819</v>
      </c>
    </row>
    <row r="893" spans="1:10" s="141" customFormat="1" ht="11.25" x14ac:dyDescent="0.2">
      <c r="A893" s="190" t="s">
        <v>501</v>
      </c>
      <c r="B893" s="191">
        <v>914</v>
      </c>
      <c r="C893" s="192">
        <v>9</v>
      </c>
      <c r="D893" s="192">
        <v>9</v>
      </c>
      <c r="E893" s="193">
        <v>910048530</v>
      </c>
      <c r="F893" s="194">
        <v>300</v>
      </c>
      <c r="G893" s="195">
        <v>4553</v>
      </c>
      <c r="H893" s="195">
        <v>4552.7</v>
      </c>
      <c r="I893" s="157">
        <f t="shared" si="26"/>
        <v>99.99341093784318</v>
      </c>
      <c r="J893" s="183">
        <f t="shared" si="27"/>
        <v>0.3000000000001819</v>
      </c>
    </row>
    <row r="894" spans="1:10" s="141" customFormat="1" ht="11.25" x14ac:dyDescent="0.2">
      <c r="A894" s="190" t="s">
        <v>925</v>
      </c>
      <c r="B894" s="191">
        <v>914</v>
      </c>
      <c r="C894" s="192">
        <v>9</v>
      </c>
      <c r="D894" s="192">
        <v>9</v>
      </c>
      <c r="E894" s="193">
        <v>910048540</v>
      </c>
      <c r="F894" s="194"/>
      <c r="G894" s="195">
        <v>48314.6</v>
      </c>
      <c r="H894" s="195">
        <v>48313.9</v>
      </c>
      <c r="I894" s="157">
        <f t="shared" si="26"/>
        <v>99.998551162588541</v>
      </c>
      <c r="J894" s="183">
        <f t="shared" si="27"/>
        <v>0.69999999999708962</v>
      </c>
    </row>
    <row r="895" spans="1:10" s="141" customFormat="1" ht="11.25" x14ac:dyDescent="0.2">
      <c r="A895" s="190" t="s">
        <v>490</v>
      </c>
      <c r="B895" s="191">
        <v>914</v>
      </c>
      <c r="C895" s="192">
        <v>9</v>
      </c>
      <c r="D895" s="192">
        <v>9</v>
      </c>
      <c r="E895" s="193">
        <v>910048540</v>
      </c>
      <c r="F895" s="194">
        <v>200</v>
      </c>
      <c r="G895" s="195">
        <v>48314.6</v>
      </c>
      <c r="H895" s="195">
        <v>48313.9</v>
      </c>
      <c r="I895" s="157">
        <f t="shared" si="26"/>
        <v>99.998551162588541</v>
      </c>
      <c r="J895" s="183">
        <f t="shared" si="27"/>
        <v>0.69999999999708962</v>
      </c>
    </row>
    <row r="896" spans="1:10" s="141" customFormat="1" ht="11.25" x14ac:dyDescent="0.2">
      <c r="A896" s="190" t="s">
        <v>1308</v>
      </c>
      <c r="B896" s="191">
        <v>914</v>
      </c>
      <c r="C896" s="192">
        <v>9</v>
      </c>
      <c r="D896" s="192">
        <v>9</v>
      </c>
      <c r="E896" s="193">
        <v>910048570</v>
      </c>
      <c r="F896" s="194"/>
      <c r="G896" s="195">
        <v>3778.4</v>
      </c>
      <c r="H896" s="195">
        <v>3778.4</v>
      </c>
      <c r="I896" s="157">
        <f t="shared" si="26"/>
        <v>100</v>
      </c>
      <c r="J896" s="183">
        <f t="shared" si="27"/>
        <v>0</v>
      </c>
    </row>
    <row r="897" spans="1:10" s="141" customFormat="1" ht="11.25" x14ac:dyDescent="0.2">
      <c r="A897" s="190" t="s">
        <v>490</v>
      </c>
      <c r="B897" s="191">
        <v>914</v>
      </c>
      <c r="C897" s="192">
        <v>9</v>
      </c>
      <c r="D897" s="192">
        <v>9</v>
      </c>
      <c r="E897" s="193">
        <v>910048570</v>
      </c>
      <c r="F897" s="194">
        <v>200</v>
      </c>
      <c r="G897" s="195">
        <v>3778.4</v>
      </c>
      <c r="H897" s="195">
        <v>3778.4</v>
      </c>
      <c r="I897" s="157">
        <f t="shared" si="26"/>
        <v>100</v>
      </c>
      <c r="J897" s="183">
        <f t="shared" si="27"/>
        <v>0</v>
      </c>
    </row>
    <row r="898" spans="1:10" s="141" customFormat="1" ht="11.25" x14ac:dyDescent="0.2">
      <c r="A898" s="190" t="s">
        <v>1309</v>
      </c>
      <c r="B898" s="191">
        <v>914</v>
      </c>
      <c r="C898" s="192">
        <v>9</v>
      </c>
      <c r="D898" s="192">
        <v>9</v>
      </c>
      <c r="E898" s="193">
        <v>910048580</v>
      </c>
      <c r="F898" s="194"/>
      <c r="G898" s="195">
        <v>19301</v>
      </c>
      <c r="H898" s="195">
        <v>19301</v>
      </c>
      <c r="I898" s="157">
        <f t="shared" si="26"/>
        <v>100</v>
      </c>
      <c r="J898" s="183">
        <f t="shared" si="27"/>
        <v>0</v>
      </c>
    </row>
    <row r="899" spans="1:10" s="141" customFormat="1" ht="11.25" x14ac:dyDescent="0.2">
      <c r="A899" s="190" t="s">
        <v>490</v>
      </c>
      <c r="B899" s="191">
        <v>914</v>
      </c>
      <c r="C899" s="192">
        <v>9</v>
      </c>
      <c r="D899" s="192">
        <v>9</v>
      </c>
      <c r="E899" s="193">
        <v>910048580</v>
      </c>
      <c r="F899" s="194">
        <v>200</v>
      </c>
      <c r="G899" s="195">
        <v>19301</v>
      </c>
      <c r="H899" s="195">
        <v>19301</v>
      </c>
      <c r="I899" s="157">
        <f t="shared" si="26"/>
        <v>100</v>
      </c>
      <c r="J899" s="183">
        <f t="shared" si="27"/>
        <v>0</v>
      </c>
    </row>
    <row r="900" spans="1:10" s="141" customFormat="1" ht="11.25" x14ac:dyDescent="0.2">
      <c r="A900" s="190" t="s">
        <v>926</v>
      </c>
      <c r="B900" s="191">
        <v>914</v>
      </c>
      <c r="C900" s="192">
        <v>9</v>
      </c>
      <c r="D900" s="192">
        <v>9</v>
      </c>
      <c r="E900" s="193">
        <v>910051610</v>
      </c>
      <c r="F900" s="194"/>
      <c r="G900" s="195">
        <v>703.9</v>
      </c>
      <c r="H900" s="195">
        <v>703.9</v>
      </c>
      <c r="I900" s="157">
        <f t="shared" si="26"/>
        <v>100</v>
      </c>
      <c r="J900" s="183">
        <f t="shared" si="27"/>
        <v>0</v>
      </c>
    </row>
    <row r="901" spans="1:10" s="141" customFormat="1" ht="11.25" x14ac:dyDescent="0.2">
      <c r="A901" s="190" t="s">
        <v>490</v>
      </c>
      <c r="B901" s="191">
        <v>914</v>
      </c>
      <c r="C901" s="192">
        <v>9</v>
      </c>
      <c r="D901" s="192">
        <v>9</v>
      </c>
      <c r="E901" s="193">
        <v>910051610</v>
      </c>
      <c r="F901" s="194">
        <v>200</v>
      </c>
      <c r="G901" s="195">
        <v>703.9</v>
      </c>
      <c r="H901" s="195">
        <v>703.9</v>
      </c>
      <c r="I901" s="157">
        <f t="shared" si="26"/>
        <v>100</v>
      </c>
      <c r="J901" s="183">
        <f t="shared" si="27"/>
        <v>0</v>
      </c>
    </row>
    <row r="902" spans="1:10" s="141" customFormat="1" ht="90" x14ac:dyDescent="0.2">
      <c r="A902" s="190" t="s">
        <v>1310</v>
      </c>
      <c r="B902" s="191">
        <v>914</v>
      </c>
      <c r="C902" s="192">
        <v>9</v>
      </c>
      <c r="D902" s="192">
        <v>9</v>
      </c>
      <c r="E902" s="193">
        <v>910052160</v>
      </c>
      <c r="F902" s="194"/>
      <c r="G902" s="195">
        <v>622.70000000000005</v>
      </c>
      <c r="H902" s="195">
        <v>622.70000000000005</v>
      </c>
      <c r="I902" s="157">
        <f t="shared" si="26"/>
        <v>100</v>
      </c>
      <c r="J902" s="183">
        <f t="shared" si="27"/>
        <v>0</v>
      </c>
    </row>
    <row r="903" spans="1:10" s="141" customFormat="1" ht="11.25" x14ac:dyDescent="0.2">
      <c r="A903" s="190" t="s">
        <v>501</v>
      </c>
      <c r="B903" s="191">
        <v>914</v>
      </c>
      <c r="C903" s="192">
        <v>9</v>
      </c>
      <c r="D903" s="192">
        <v>9</v>
      </c>
      <c r="E903" s="193">
        <v>910052160</v>
      </c>
      <c r="F903" s="194">
        <v>300</v>
      </c>
      <c r="G903" s="195">
        <v>622.70000000000005</v>
      </c>
      <c r="H903" s="195">
        <v>622.70000000000005</v>
      </c>
      <c r="I903" s="157">
        <f t="shared" si="26"/>
        <v>100</v>
      </c>
      <c r="J903" s="183">
        <f t="shared" si="27"/>
        <v>0</v>
      </c>
    </row>
    <row r="904" spans="1:10" s="141" customFormat="1" ht="45" x14ac:dyDescent="0.2">
      <c r="A904" s="190" t="s">
        <v>1661</v>
      </c>
      <c r="B904" s="191">
        <v>914</v>
      </c>
      <c r="C904" s="192">
        <v>9</v>
      </c>
      <c r="D904" s="192">
        <v>9</v>
      </c>
      <c r="E904" s="193" t="s">
        <v>1662</v>
      </c>
      <c r="F904" s="194"/>
      <c r="G904" s="195">
        <v>104.3</v>
      </c>
      <c r="H904" s="195">
        <v>0</v>
      </c>
      <c r="I904" s="157">
        <f t="shared" si="26"/>
        <v>0</v>
      </c>
      <c r="J904" s="183">
        <f t="shared" si="27"/>
        <v>104.3</v>
      </c>
    </row>
    <row r="905" spans="1:10" s="141" customFormat="1" ht="11.25" x14ac:dyDescent="0.2">
      <c r="A905" s="190" t="s">
        <v>490</v>
      </c>
      <c r="B905" s="191">
        <v>914</v>
      </c>
      <c r="C905" s="192">
        <v>9</v>
      </c>
      <c r="D905" s="192">
        <v>9</v>
      </c>
      <c r="E905" s="193" t="s">
        <v>1662</v>
      </c>
      <c r="F905" s="194">
        <v>200</v>
      </c>
      <c r="G905" s="195">
        <v>104.3</v>
      </c>
      <c r="H905" s="195">
        <v>0</v>
      </c>
      <c r="I905" s="157">
        <f t="shared" si="26"/>
        <v>0</v>
      </c>
      <c r="J905" s="183">
        <f t="shared" si="27"/>
        <v>104.3</v>
      </c>
    </row>
    <row r="906" spans="1:10" s="141" customFormat="1" ht="45" x14ac:dyDescent="0.2">
      <c r="A906" s="190" t="s">
        <v>1663</v>
      </c>
      <c r="B906" s="191">
        <v>914</v>
      </c>
      <c r="C906" s="192">
        <v>9</v>
      </c>
      <c r="D906" s="192">
        <v>9</v>
      </c>
      <c r="E906" s="193" t="s">
        <v>1664</v>
      </c>
      <c r="F906" s="194"/>
      <c r="G906" s="195">
        <v>757.4</v>
      </c>
      <c r="H906" s="195">
        <v>757.4</v>
      </c>
      <c r="I906" s="157">
        <f t="shared" si="26"/>
        <v>100</v>
      </c>
      <c r="J906" s="183">
        <f t="shared" si="27"/>
        <v>0</v>
      </c>
    </row>
    <row r="907" spans="1:10" s="141" customFormat="1" ht="11.25" x14ac:dyDescent="0.2">
      <c r="A907" s="190" t="s">
        <v>490</v>
      </c>
      <c r="B907" s="191">
        <v>914</v>
      </c>
      <c r="C907" s="192">
        <v>9</v>
      </c>
      <c r="D907" s="192">
        <v>9</v>
      </c>
      <c r="E907" s="193" t="s">
        <v>1664</v>
      </c>
      <c r="F907" s="194">
        <v>200</v>
      </c>
      <c r="G907" s="195">
        <v>757.4</v>
      </c>
      <c r="H907" s="195">
        <v>757.4</v>
      </c>
      <c r="I907" s="157">
        <f t="shared" si="26"/>
        <v>100</v>
      </c>
      <c r="J907" s="183">
        <f t="shared" si="27"/>
        <v>0</v>
      </c>
    </row>
    <row r="908" spans="1:10" s="141" customFormat="1" ht="56.25" x14ac:dyDescent="0.2">
      <c r="A908" s="190" t="s">
        <v>1665</v>
      </c>
      <c r="B908" s="191">
        <v>914</v>
      </c>
      <c r="C908" s="192">
        <v>9</v>
      </c>
      <c r="D908" s="192">
        <v>9</v>
      </c>
      <c r="E908" s="193" t="s">
        <v>1666</v>
      </c>
      <c r="F908" s="194"/>
      <c r="G908" s="195">
        <v>7201.5</v>
      </c>
      <c r="H908" s="195">
        <v>7201.5</v>
      </c>
      <c r="I908" s="157">
        <f t="shared" si="26"/>
        <v>100</v>
      </c>
      <c r="J908" s="183">
        <f t="shared" si="27"/>
        <v>0</v>
      </c>
    </row>
    <row r="909" spans="1:10" s="141" customFormat="1" ht="11.25" x14ac:dyDescent="0.2">
      <c r="A909" s="190" t="s">
        <v>490</v>
      </c>
      <c r="B909" s="191">
        <v>914</v>
      </c>
      <c r="C909" s="192">
        <v>9</v>
      </c>
      <c r="D909" s="192">
        <v>9</v>
      </c>
      <c r="E909" s="193" t="s">
        <v>1666</v>
      </c>
      <c r="F909" s="194">
        <v>200</v>
      </c>
      <c r="G909" s="195">
        <v>7201.5</v>
      </c>
      <c r="H909" s="195">
        <v>7201.5</v>
      </c>
      <c r="I909" s="157">
        <f t="shared" si="26"/>
        <v>100</v>
      </c>
      <c r="J909" s="183">
        <f t="shared" si="27"/>
        <v>0</v>
      </c>
    </row>
    <row r="910" spans="1:10" s="141" customFormat="1" ht="11.25" x14ac:dyDescent="0.2">
      <c r="A910" s="190" t="s">
        <v>1667</v>
      </c>
      <c r="B910" s="191">
        <v>914</v>
      </c>
      <c r="C910" s="192">
        <v>9</v>
      </c>
      <c r="D910" s="192">
        <v>9</v>
      </c>
      <c r="E910" s="193" t="s">
        <v>927</v>
      </c>
      <c r="F910" s="194"/>
      <c r="G910" s="195">
        <v>6209</v>
      </c>
      <c r="H910" s="195">
        <v>6204.2</v>
      </c>
      <c r="I910" s="157">
        <f t="shared" si="26"/>
        <v>99.922692865195685</v>
      </c>
      <c r="J910" s="183">
        <f t="shared" si="27"/>
        <v>4.8000000000001819</v>
      </c>
    </row>
    <row r="911" spans="1:10" s="141" customFormat="1" ht="11.25" x14ac:dyDescent="0.2">
      <c r="A911" s="190" t="s">
        <v>490</v>
      </c>
      <c r="B911" s="191">
        <v>914</v>
      </c>
      <c r="C911" s="192">
        <v>9</v>
      </c>
      <c r="D911" s="192">
        <v>9</v>
      </c>
      <c r="E911" s="193" t="s">
        <v>927</v>
      </c>
      <c r="F911" s="194">
        <v>200</v>
      </c>
      <c r="G911" s="195">
        <v>6209</v>
      </c>
      <c r="H911" s="195">
        <v>6204.2</v>
      </c>
      <c r="I911" s="157">
        <f t="shared" ref="I911:I974" si="28">+H911/G911*100</f>
        <v>99.922692865195685</v>
      </c>
      <c r="J911" s="183">
        <f t="shared" ref="J911:J974" si="29">G911-H911</f>
        <v>4.8000000000001819</v>
      </c>
    </row>
    <row r="912" spans="1:10" s="141" customFormat="1" ht="22.5" x14ac:dyDescent="0.2">
      <c r="A912" s="190" t="s">
        <v>1668</v>
      </c>
      <c r="B912" s="191">
        <v>914</v>
      </c>
      <c r="C912" s="192">
        <v>9</v>
      </c>
      <c r="D912" s="192">
        <v>9</v>
      </c>
      <c r="E912" s="193" t="s">
        <v>928</v>
      </c>
      <c r="F912" s="194"/>
      <c r="G912" s="195">
        <v>11368.2</v>
      </c>
      <c r="H912" s="195">
        <v>11367.3</v>
      </c>
      <c r="I912" s="157">
        <f t="shared" si="28"/>
        <v>99.992083179395138</v>
      </c>
      <c r="J912" s="183">
        <f t="shared" si="29"/>
        <v>0.90000000000145519</v>
      </c>
    </row>
    <row r="913" spans="1:10" s="141" customFormat="1" ht="11.25" x14ac:dyDescent="0.2">
      <c r="A913" s="190" t="s">
        <v>490</v>
      </c>
      <c r="B913" s="191">
        <v>914</v>
      </c>
      <c r="C913" s="192">
        <v>9</v>
      </c>
      <c r="D913" s="192">
        <v>9</v>
      </c>
      <c r="E913" s="193" t="s">
        <v>928</v>
      </c>
      <c r="F913" s="194">
        <v>200</v>
      </c>
      <c r="G913" s="195">
        <v>11368.2</v>
      </c>
      <c r="H913" s="195">
        <v>11367.3</v>
      </c>
      <c r="I913" s="157">
        <f t="shared" si="28"/>
        <v>99.992083179395138</v>
      </c>
      <c r="J913" s="183">
        <f t="shared" si="29"/>
        <v>0.90000000000145519</v>
      </c>
    </row>
    <row r="914" spans="1:10" s="141" customFormat="1" ht="22.5" x14ac:dyDescent="0.2">
      <c r="A914" s="190" t="s">
        <v>1669</v>
      </c>
      <c r="B914" s="191">
        <v>914</v>
      </c>
      <c r="C914" s="192">
        <v>9</v>
      </c>
      <c r="D914" s="192">
        <v>9</v>
      </c>
      <c r="E914" s="193" t="s">
        <v>1670</v>
      </c>
      <c r="F914" s="194"/>
      <c r="G914" s="195">
        <v>14588.3</v>
      </c>
      <c r="H914" s="195">
        <v>13618.4</v>
      </c>
      <c r="I914" s="157">
        <f t="shared" si="28"/>
        <v>93.351521424703364</v>
      </c>
      <c r="J914" s="183">
        <f t="shared" si="29"/>
        <v>969.89999999999964</v>
      </c>
    </row>
    <row r="915" spans="1:10" s="141" customFormat="1" ht="11.25" x14ac:dyDescent="0.2">
      <c r="A915" s="190" t="s">
        <v>490</v>
      </c>
      <c r="B915" s="191">
        <v>914</v>
      </c>
      <c r="C915" s="192">
        <v>9</v>
      </c>
      <c r="D915" s="192">
        <v>9</v>
      </c>
      <c r="E915" s="193" t="s">
        <v>1670</v>
      </c>
      <c r="F915" s="194">
        <v>200</v>
      </c>
      <c r="G915" s="195">
        <v>14588.3</v>
      </c>
      <c r="H915" s="195">
        <v>13618.4</v>
      </c>
      <c r="I915" s="157">
        <f t="shared" si="28"/>
        <v>93.351521424703364</v>
      </c>
      <c r="J915" s="183">
        <f t="shared" si="29"/>
        <v>969.89999999999964</v>
      </c>
    </row>
    <row r="916" spans="1:10" s="141" customFormat="1" ht="11.25" x14ac:dyDescent="0.2">
      <c r="A916" s="190" t="s">
        <v>906</v>
      </c>
      <c r="B916" s="191">
        <v>914</v>
      </c>
      <c r="C916" s="192">
        <v>9</v>
      </c>
      <c r="D916" s="192">
        <v>9</v>
      </c>
      <c r="E916" s="193">
        <v>910100000</v>
      </c>
      <c r="F916" s="194"/>
      <c r="G916" s="195">
        <v>35025.800000000003</v>
      </c>
      <c r="H916" s="195">
        <v>18627.599999999999</v>
      </c>
      <c r="I916" s="157">
        <f t="shared" si="28"/>
        <v>53.182511177474879</v>
      </c>
      <c r="J916" s="183">
        <f t="shared" si="29"/>
        <v>16398.200000000004</v>
      </c>
    </row>
    <row r="917" spans="1:10" s="141" customFormat="1" ht="11.25" x14ac:dyDescent="0.2">
      <c r="A917" s="190" t="s">
        <v>1254</v>
      </c>
      <c r="B917" s="191">
        <v>914</v>
      </c>
      <c r="C917" s="192">
        <v>9</v>
      </c>
      <c r="D917" s="192">
        <v>9</v>
      </c>
      <c r="E917" s="193">
        <v>910100330</v>
      </c>
      <c r="F917" s="194"/>
      <c r="G917" s="195">
        <v>35025.800000000003</v>
      </c>
      <c r="H917" s="195">
        <v>18627.599999999999</v>
      </c>
      <c r="I917" s="157">
        <f t="shared" si="28"/>
        <v>53.182511177474879</v>
      </c>
      <c r="J917" s="183">
        <f t="shared" si="29"/>
        <v>16398.200000000004</v>
      </c>
    </row>
    <row r="918" spans="1:10" s="141" customFormat="1" ht="11.25" x14ac:dyDescent="0.2">
      <c r="A918" s="190" t="s">
        <v>490</v>
      </c>
      <c r="B918" s="191">
        <v>914</v>
      </c>
      <c r="C918" s="192">
        <v>9</v>
      </c>
      <c r="D918" s="192">
        <v>9</v>
      </c>
      <c r="E918" s="193">
        <v>910100330</v>
      </c>
      <c r="F918" s="194">
        <v>200</v>
      </c>
      <c r="G918" s="195">
        <v>35025.800000000003</v>
      </c>
      <c r="H918" s="195">
        <v>18627.599999999999</v>
      </c>
      <c r="I918" s="157">
        <f t="shared" si="28"/>
        <v>53.182511177474879</v>
      </c>
      <c r="J918" s="183">
        <f t="shared" si="29"/>
        <v>16398.200000000004</v>
      </c>
    </row>
    <row r="919" spans="1:10" s="141" customFormat="1" ht="11.25" x14ac:dyDescent="0.2">
      <c r="A919" s="190" t="s">
        <v>929</v>
      </c>
      <c r="B919" s="191">
        <v>914</v>
      </c>
      <c r="C919" s="192">
        <v>9</v>
      </c>
      <c r="D919" s="192">
        <v>9</v>
      </c>
      <c r="E919" s="193" t="s">
        <v>930</v>
      </c>
      <c r="F919" s="194"/>
      <c r="G919" s="195">
        <v>42488.5</v>
      </c>
      <c r="H919" s="195">
        <v>42488.5</v>
      </c>
      <c r="I919" s="157">
        <f t="shared" si="28"/>
        <v>100</v>
      </c>
      <c r="J919" s="183">
        <f t="shared" si="29"/>
        <v>0</v>
      </c>
    </row>
    <row r="920" spans="1:10" s="141" customFormat="1" ht="22.5" x14ac:dyDescent="0.2">
      <c r="A920" s="190" t="s">
        <v>931</v>
      </c>
      <c r="B920" s="191">
        <v>914</v>
      </c>
      <c r="C920" s="192">
        <v>9</v>
      </c>
      <c r="D920" s="192">
        <v>9</v>
      </c>
      <c r="E920" s="193" t="s">
        <v>932</v>
      </c>
      <c r="F920" s="194"/>
      <c r="G920" s="195">
        <v>19984.900000000001</v>
      </c>
      <c r="H920" s="195">
        <v>19984.900000000001</v>
      </c>
      <c r="I920" s="157">
        <f t="shared" si="28"/>
        <v>100</v>
      </c>
      <c r="J920" s="183">
        <f t="shared" si="29"/>
        <v>0</v>
      </c>
    </row>
    <row r="921" spans="1:10" s="141" customFormat="1" ht="11.25" x14ac:dyDescent="0.2">
      <c r="A921" s="190" t="s">
        <v>490</v>
      </c>
      <c r="B921" s="191">
        <v>914</v>
      </c>
      <c r="C921" s="192">
        <v>9</v>
      </c>
      <c r="D921" s="192">
        <v>9</v>
      </c>
      <c r="E921" s="193" t="s">
        <v>932</v>
      </c>
      <c r="F921" s="194">
        <v>200</v>
      </c>
      <c r="G921" s="195">
        <v>19984.900000000001</v>
      </c>
      <c r="H921" s="195">
        <v>19984.900000000001</v>
      </c>
      <c r="I921" s="157">
        <f t="shared" si="28"/>
        <v>100</v>
      </c>
      <c r="J921" s="183">
        <f t="shared" si="29"/>
        <v>0</v>
      </c>
    </row>
    <row r="922" spans="1:10" s="141" customFormat="1" ht="33.75" x14ac:dyDescent="0.2">
      <c r="A922" s="190" t="s">
        <v>1311</v>
      </c>
      <c r="B922" s="191">
        <v>914</v>
      </c>
      <c r="C922" s="192">
        <v>9</v>
      </c>
      <c r="D922" s="192">
        <v>9</v>
      </c>
      <c r="E922" s="193" t="s">
        <v>933</v>
      </c>
      <c r="F922" s="194"/>
      <c r="G922" s="195">
        <v>22503.599999999999</v>
      </c>
      <c r="H922" s="195">
        <v>22503.599999999999</v>
      </c>
      <c r="I922" s="157">
        <f t="shared" si="28"/>
        <v>100</v>
      </c>
      <c r="J922" s="183">
        <f t="shared" si="29"/>
        <v>0</v>
      </c>
    </row>
    <row r="923" spans="1:10" s="141" customFormat="1" ht="11.25" x14ac:dyDescent="0.2">
      <c r="A923" s="190" t="s">
        <v>490</v>
      </c>
      <c r="B923" s="191">
        <v>914</v>
      </c>
      <c r="C923" s="192">
        <v>9</v>
      </c>
      <c r="D923" s="192">
        <v>9</v>
      </c>
      <c r="E923" s="193" t="s">
        <v>933</v>
      </c>
      <c r="F923" s="194">
        <v>200</v>
      </c>
      <c r="G923" s="195">
        <v>22503.599999999999</v>
      </c>
      <c r="H923" s="195">
        <v>22503.599999999999</v>
      </c>
      <c r="I923" s="157">
        <f t="shared" si="28"/>
        <v>100</v>
      </c>
      <c r="J923" s="183">
        <f t="shared" si="29"/>
        <v>0</v>
      </c>
    </row>
    <row r="924" spans="1:10" s="141" customFormat="1" ht="11.25" x14ac:dyDescent="0.2">
      <c r="A924" s="190" t="s">
        <v>934</v>
      </c>
      <c r="B924" s="191">
        <v>914</v>
      </c>
      <c r="C924" s="192">
        <v>9</v>
      </c>
      <c r="D924" s="192">
        <v>9</v>
      </c>
      <c r="E924" s="193" t="s">
        <v>935</v>
      </c>
      <c r="F924" s="194"/>
      <c r="G924" s="195">
        <v>12491.5</v>
      </c>
      <c r="H924" s="195">
        <v>12491.5</v>
      </c>
      <c r="I924" s="157">
        <f t="shared" si="28"/>
        <v>100</v>
      </c>
      <c r="J924" s="183">
        <f t="shared" si="29"/>
        <v>0</v>
      </c>
    </row>
    <row r="925" spans="1:10" s="141" customFormat="1" ht="22.5" x14ac:dyDescent="0.2">
      <c r="A925" s="190" t="s">
        <v>1671</v>
      </c>
      <c r="B925" s="191">
        <v>914</v>
      </c>
      <c r="C925" s="192">
        <v>9</v>
      </c>
      <c r="D925" s="192">
        <v>9</v>
      </c>
      <c r="E925" s="193" t="s">
        <v>936</v>
      </c>
      <c r="F925" s="194"/>
      <c r="G925" s="195">
        <v>12491.5</v>
      </c>
      <c r="H925" s="195">
        <v>12491.5</v>
      </c>
      <c r="I925" s="157">
        <f t="shared" si="28"/>
        <v>100</v>
      </c>
      <c r="J925" s="183">
        <f t="shared" si="29"/>
        <v>0</v>
      </c>
    </row>
    <row r="926" spans="1:10" s="141" customFormat="1" ht="11.25" x14ac:dyDescent="0.2">
      <c r="A926" s="190" t="s">
        <v>490</v>
      </c>
      <c r="B926" s="191">
        <v>914</v>
      </c>
      <c r="C926" s="192">
        <v>9</v>
      </c>
      <c r="D926" s="192">
        <v>9</v>
      </c>
      <c r="E926" s="193" t="s">
        <v>936</v>
      </c>
      <c r="F926" s="194">
        <v>200</v>
      </c>
      <c r="G926" s="195">
        <v>12491.5</v>
      </c>
      <c r="H926" s="195">
        <v>12491.5</v>
      </c>
      <c r="I926" s="157">
        <f t="shared" si="28"/>
        <v>100</v>
      </c>
      <c r="J926" s="183">
        <f t="shared" si="29"/>
        <v>0</v>
      </c>
    </row>
    <row r="927" spans="1:10" s="141" customFormat="1" ht="22.5" x14ac:dyDescent="0.2">
      <c r="A927" s="190" t="s">
        <v>1312</v>
      </c>
      <c r="B927" s="191">
        <v>914</v>
      </c>
      <c r="C927" s="192">
        <v>9</v>
      </c>
      <c r="D927" s="192">
        <v>9</v>
      </c>
      <c r="E927" s="193" t="s">
        <v>1313</v>
      </c>
      <c r="F927" s="194"/>
      <c r="G927" s="195">
        <v>325174</v>
      </c>
      <c r="H927" s="195">
        <v>323107</v>
      </c>
      <c r="I927" s="157">
        <f t="shared" si="28"/>
        <v>99.364340322412005</v>
      </c>
      <c r="J927" s="183">
        <f t="shared" si="29"/>
        <v>2067</v>
      </c>
    </row>
    <row r="928" spans="1:10" s="141" customFormat="1" ht="11.25" x14ac:dyDescent="0.2">
      <c r="A928" s="190" t="s">
        <v>1314</v>
      </c>
      <c r="B928" s="191">
        <v>914</v>
      </c>
      <c r="C928" s="192">
        <v>9</v>
      </c>
      <c r="D928" s="192">
        <v>9</v>
      </c>
      <c r="E928" s="193" t="s">
        <v>1315</v>
      </c>
      <c r="F928" s="194"/>
      <c r="G928" s="195">
        <v>310720.7</v>
      </c>
      <c r="H928" s="195">
        <v>308936.3</v>
      </c>
      <c r="I928" s="157">
        <f t="shared" si="28"/>
        <v>99.425722200033661</v>
      </c>
      <c r="J928" s="183">
        <f t="shared" si="29"/>
        <v>1784.4000000000233</v>
      </c>
    </row>
    <row r="929" spans="1:10" s="141" customFormat="1" ht="11.25" x14ac:dyDescent="0.2">
      <c r="A929" s="190" t="s">
        <v>490</v>
      </c>
      <c r="B929" s="191">
        <v>914</v>
      </c>
      <c r="C929" s="192">
        <v>9</v>
      </c>
      <c r="D929" s="192">
        <v>9</v>
      </c>
      <c r="E929" s="193" t="s">
        <v>1315</v>
      </c>
      <c r="F929" s="194">
        <v>200</v>
      </c>
      <c r="G929" s="195">
        <v>240830.5</v>
      </c>
      <c r="H929" s="195">
        <v>239536.2</v>
      </c>
      <c r="I929" s="157">
        <f t="shared" si="28"/>
        <v>99.462568071735106</v>
      </c>
      <c r="J929" s="183">
        <f t="shared" si="29"/>
        <v>1294.2999999999884</v>
      </c>
    </row>
    <row r="930" spans="1:10" s="141" customFormat="1" ht="11.25" x14ac:dyDescent="0.2">
      <c r="A930" s="190" t="s">
        <v>651</v>
      </c>
      <c r="B930" s="191">
        <v>914</v>
      </c>
      <c r="C930" s="192">
        <v>9</v>
      </c>
      <c r="D930" s="192">
        <v>9</v>
      </c>
      <c r="E930" s="193" t="s">
        <v>1315</v>
      </c>
      <c r="F930" s="194">
        <v>400</v>
      </c>
      <c r="G930" s="195">
        <v>69890.2</v>
      </c>
      <c r="H930" s="195">
        <v>69400.100000000006</v>
      </c>
      <c r="I930" s="157">
        <f t="shared" si="28"/>
        <v>99.298757193426269</v>
      </c>
      <c r="J930" s="183">
        <f t="shared" si="29"/>
        <v>490.09999999999127</v>
      </c>
    </row>
    <row r="931" spans="1:10" s="141" customFormat="1" ht="22.5" x14ac:dyDescent="0.2">
      <c r="A931" s="190" t="s">
        <v>1672</v>
      </c>
      <c r="B931" s="191">
        <v>914</v>
      </c>
      <c r="C931" s="192">
        <v>9</v>
      </c>
      <c r="D931" s="192">
        <v>9</v>
      </c>
      <c r="E931" s="193" t="s">
        <v>1673</v>
      </c>
      <c r="F931" s="194"/>
      <c r="G931" s="195">
        <v>14453.3</v>
      </c>
      <c r="H931" s="195">
        <v>14170.7</v>
      </c>
      <c r="I931" s="157">
        <f t="shared" si="28"/>
        <v>98.044737188047023</v>
      </c>
      <c r="J931" s="183">
        <f t="shared" si="29"/>
        <v>282.59999999999854</v>
      </c>
    </row>
    <row r="932" spans="1:10" s="141" customFormat="1" ht="11.25" x14ac:dyDescent="0.2">
      <c r="A932" s="190" t="s">
        <v>490</v>
      </c>
      <c r="B932" s="191">
        <v>914</v>
      </c>
      <c r="C932" s="192">
        <v>9</v>
      </c>
      <c r="D932" s="192">
        <v>9</v>
      </c>
      <c r="E932" s="193" t="s">
        <v>1673</v>
      </c>
      <c r="F932" s="194">
        <v>200</v>
      </c>
      <c r="G932" s="195">
        <v>6240.3</v>
      </c>
      <c r="H932" s="195">
        <v>5957.7</v>
      </c>
      <c r="I932" s="157">
        <f t="shared" si="28"/>
        <v>95.471371568674584</v>
      </c>
      <c r="J932" s="183">
        <f t="shared" si="29"/>
        <v>282.60000000000036</v>
      </c>
    </row>
    <row r="933" spans="1:10" s="141" customFormat="1" ht="11.25" x14ac:dyDescent="0.2">
      <c r="A933" s="190" t="s">
        <v>651</v>
      </c>
      <c r="B933" s="191">
        <v>914</v>
      </c>
      <c r="C933" s="192">
        <v>9</v>
      </c>
      <c r="D933" s="192">
        <v>9</v>
      </c>
      <c r="E933" s="193" t="s">
        <v>1673</v>
      </c>
      <c r="F933" s="194">
        <v>400</v>
      </c>
      <c r="G933" s="195">
        <v>8213</v>
      </c>
      <c r="H933" s="195">
        <v>8213</v>
      </c>
      <c r="I933" s="157">
        <f t="shared" si="28"/>
        <v>100</v>
      </c>
      <c r="J933" s="183">
        <f t="shared" si="29"/>
        <v>0</v>
      </c>
    </row>
    <row r="934" spans="1:10" s="141" customFormat="1" ht="22.5" x14ac:dyDescent="0.2">
      <c r="A934" s="190" t="s">
        <v>937</v>
      </c>
      <c r="B934" s="191">
        <v>914</v>
      </c>
      <c r="C934" s="192">
        <v>9</v>
      </c>
      <c r="D934" s="192">
        <v>9</v>
      </c>
      <c r="E934" s="193" t="s">
        <v>938</v>
      </c>
      <c r="F934" s="194"/>
      <c r="G934" s="195">
        <v>26</v>
      </c>
      <c r="H934" s="195">
        <v>26</v>
      </c>
      <c r="I934" s="157">
        <f t="shared" si="28"/>
        <v>100</v>
      </c>
      <c r="J934" s="183">
        <f t="shared" si="29"/>
        <v>0</v>
      </c>
    </row>
    <row r="935" spans="1:10" s="141" customFormat="1" ht="33.75" x14ac:dyDescent="0.2">
      <c r="A935" s="190" t="s">
        <v>939</v>
      </c>
      <c r="B935" s="191">
        <v>914</v>
      </c>
      <c r="C935" s="192">
        <v>9</v>
      </c>
      <c r="D935" s="192">
        <v>9</v>
      </c>
      <c r="E935" s="193" t="s">
        <v>940</v>
      </c>
      <c r="F935" s="194"/>
      <c r="G935" s="195">
        <v>26</v>
      </c>
      <c r="H935" s="195">
        <v>26</v>
      </c>
      <c r="I935" s="157">
        <f t="shared" si="28"/>
        <v>100</v>
      </c>
      <c r="J935" s="183">
        <f t="shared" si="29"/>
        <v>0</v>
      </c>
    </row>
    <row r="936" spans="1:10" s="141" customFormat="1" ht="11.25" x14ac:dyDescent="0.2">
      <c r="A936" s="190" t="s">
        <v>490</v>
      </c>
      <c r="B936" s="191">
        <v>914</v>
      </c>
      <c r="C936" s="192">
        <v>9</v>
      </c>
      <c r="D936" s="192">
        <v>9</v>
      </c>
      <c r="E936" s="193" t="s">
        <v>940</v>
      </c>
      <c r="F936" s="194">
        <v>200</v>
      </c>
      <c r="G936" s="195">
        <v>26</v>
      </c>
      <c r="H936" s="195">
        <v>26</v>
      </c>
      <c r="I936" s="157">
        <f t="shared" si="28"/>
        <v>100</v>
      </c>
      <c r="J936" s="183">
        <f t="shared" si="29"/>
        <v>0</v>
      </c>
    </row>
    <row r="937" spans="1:10" s="141" customFormat="1" ht="22.5" x14ac:dyDescent="0.2">
      <c r="A937" s="190" t="s">
        <v>941</v>
      </c>
      <c r="B937" s="191">
        <v>914</v>
      </c>
      <c r="C937" s="192">
        <v>9</v>
      </c>
      <c r="D937" s="192">
        <v>9</v>
      </c>
      <c r="E937" s="193" t="s">
        <v>942</v>
      </c>
      <c r="F937" s="194"/>
      <c r="G937" s="195">
        <v>2391.4</v>
      </c>
      <c r="H937" s="195">
        <v>2391.4</v>
      </c>
      <c r="I937" s="157">
        <f t="shared" si="28"/>
        <v>100</v>
      </c>
      <c r="J937" s="183">
        <f t="shared" si="29"/>
        <v>0</v>
      </c>
    </row>
    <row r="938" spans="1:10" s="141" customFormat="1" ht="33.75" x14ac:dyDescent="0.2">
      <c r="A938" s="190" t="s">
        <v>1674</v>
      </c>
      <c r="B938" s="191">
        <v>914</v>
      </c>
      <c r="C938" s="192">
        <v>9</v>
      </c>
      <c r="D938" s="192">
        <v>9</v>
      </c>
      <c r="E938" s="193" t="s">
        <v>943</v>
      </c>
      <c r="F938" s="194"/>
      <c r="G938" s="195">
        <v>2391.4</v>
      </c>
      <c r="H938" s="195">
        <v>2391.4</v>
      </c>
      <c r="I938" s="157">
        <f t="shared" si="28"/>
        <v>100</v>
      </c>
      <c r="J938" s="183">
        <f t="shared" si="29"/>
        <v>0</v>
      </c>
    </row>
    <row r="939" spans="1:10" s="141" customFormat="1" ht="22.5" x14ac:dyDescent="0.2">
      <c r="A939" s="190" t="s">
        <v>507</v>
      </c>
      <c r="B939" s="191">
        <v>914</v>
      </c>
      <c r="C939" s="192">
        <v>9</v>
      </c>
      <c r="D939" s="192">
        <v>9</v>
      </c>
      <c r="E939" s="193" t="s">
        <v>943</v>
      </c>
      <c r="F939" s="194">
        <v>600</v>
      </c>
      <c r="G939" s="195">
        <v>2391.4</v>
      </c>
      <c r="H939" s="195">
        <v>2391.4</v>
      </c>
      <c r="I939" s="157">
        <f t="shared" si="28"/>
        <v>100</v>
      </c>
      <c r="J939" s="183">
        <f t="shared" si="29"/>
        <v>0</v>
      </c>
    </row>
    <row r="940" spans="1:10" s="141" customFormat="1" ht="22.5" x14ac:dyDescent="0.2">
      <c r="A940" s="190" t="s">
        <v>824</v>
      </c>
      <c r="B940" s="191">
        <v>914</v>
      </c>
      <c r="C940" s="192">
        <v>9</v>
      </c>
      <c r="D940" s="192">
        <v>9</v>
      </c>
      <c r="E940" s="193">
        <v>920000000</v>
      </c>
      <c r="F940" s="194"/>
      <c r="G940" s="195">
        <v>37199.199999999997</v>
      </c>
      <c r="H940" s="195">
        <v>37199.199999999997</v>
      </c>
      <c r="I940" s="157">
        <f t="shared" si="28"/>
        <v>100</v>
      </c>
      <c r="J940" s="183">
        <f t="shared" si="29"/>
        <v>0</v>
      </c>
    </row>
    <row r="941" spans="1:10" s="141" customFormat="1" ht="22.5" x14ac:dyDescent="0.2">
      <c r="A941" s="190" t="s">
        <v>1316</v>
      </c>
      <c r="B941" s="191">
        <v>914</v>
      </c>
      <c r="C941" s="192">
        <v>9</v>
      </c>
      <c r="D941" s="192">
        <v>9</v>
      </c>
      <c r="E941" s="193">
        <v>920100000</v>
      </c>
      <c r="F941" s="194"/>
      <c r="G941" s="195">
        <v>37199.199999999997</v>
      </c>
      <c r="H941" s="195">
        <v>37199.199999999997</v>
      </c>
      <c r="I941" s="157">
        <f t="shared" si="28"/>
        <v>100</v>
      </c>
      <c r="J941" s="183">
        <f t="shared" si="29"/>
        <v>0</v>
      </c>
    </row>
    <row r="942" spans="1:10" s="141" customFormat="1" ht="33.75" x14ac:dyDescent="0.2">
      <c r="A942" s="190" t="s">
        <v>1317</v>
      </c>
      <c r="B942" s="191">
        <v>914</v>
      </c>
      <c r="C942" s="192">
        <v>9</v>
      </c>
      <c r="D942" s="192">
        <v>9</v>
      </c>
      <c r="E942" s="193" t="s">
        <v>1318</v>
      </c>
      <c r="F942" s="194"/>
      <c r="G942" s="195">
        <v>37199.199999999997</v>
      </c>
      <c r="H942" s="195">
        <v>37199.199999999997</v>
      </c>
      <c r="I942" s="157">
        <f t="shared" si="28"/>
        <v>100</v>
      </c>
      <c r="J942" s="183">
        <f t="shared" si="29"/>
        <v>0</v>
      </c>
    </row>
    <row r="943" spans="1:10" s="141" customFormat="1" ht="11.25" x14ac:dyDescent="0.2">
      <c r="A943" s="190" t="s">
        <v>490</v>
      </c>
      <c r="B943" s="191">
        <v>914</v>
      </c>
      <c r="C943" s="192">
        <v>9</v>
      </c>
      <c r="D943" s="192">
        <v>9</v>
      </c>
      <c r="E943" s="193" t="s">
        <v>1318</v>
      </c>
      <c r="F943" s="194">
        <v>200</v>
      </c>
      <c r="G943" s="195">
        <v>37199.199999999997</v>
      </c>
      <c r="H943" s="195">
        <v>37199.199999999997</v>
      </c>
      <c r="I943" s="157">
        <f t="shared" si="28"/>
        <v>100</v>
      </c>
      <c r="J943" s="183">
        <f t="shared" si="29"/>
        <v>0</v>
      </c>
    </row>
    <row r="944" spans="1:10" s="141" customFormat="1" ht="11.25" x14ac:dyDescent="0.2">
      <c r="A944" s="190" t="s">
        <v>811</v>
      </c>
      <c r="B944" s="191">
        <v>914</v>
      </c>
      <c r="C944" s="192">
        <v>9</v>
      </c>
      <c r="D944" s="192">
        <v>9</v>
      </c>
      <c r="E944" s="193">
        <v>930000000</v>
      </c>
      <c r="F944" s="194"/>
      <c r="G944" s="195">
        <v>1266</v>
      </c>
      <c r="H944" s="195">
        <v>1266</v>
      </c>
      <c r="I944" s="157">
        <f t="shared" si="28"/>
        <v>100</v>
      </c>
      <c r="J944" s="183">
        <f t="shared" si="29"/>
        <v>0</v>
      </c>
    </row>
    <row r="945" spans="1:10" s="141" customFormat="1" ht="11.25" x14ac:dyDescent="0.2">
      <c r="A945" s="190" t="s">
        <v>944</v>
      </c>
      <c r="B945" s="191">
        <v>914</v>
      </c>
      <c r="C945" s="192">
        <v>9</v>
      </c>
      <c r="D945" s="192">
        <v>9</v>
      </c>
      <c r="E945" s="193">
        <v>930048550</v>
      </c>
      <c r="F945" s="194"/>
      <c r="G945" s="195">
        <v>1266</v>
      </c>
      <c r="H945" s="195">
        <v>1266</v>
      </c>
      <c r="I945" s="157">
        <f t="shared" si="28"/>
        <v>100</v>
      </c>
      <c r="J945" s="183">
        <f t="shared" si="29"/>
        <v>0</v>
      </c>
    </row>
    <row r="946" spans="1:10" s="141" customFormat="1" ht="11.25" x14ac:dyDescent="0.2">
      <c r="A946" s="190" t="s">
        <v>490</v>
      </c>
      <c r="B946" s="191">
        <v>914</v>
      </c>
      <c r="C946" s="192">
        <v>9</v>
      </c>
      <c r="D946" s="192">
        <v>9</v>
      </c>
      <c r="E946" s="193">
        <v>930048550</v>
      </c>
      <c r="F946" s="194">
        <v>200</v>
      </c>
      <c r="G946" s="195">
        <v>1266</v>
      </c>
      <c r="H946" s="195">
        <v>1266</v>
      </c>
      <c r="I946" s="157">
        <f t="shared" si="28"/>
        <v>100</v>
      </c>
      <c r="J946" s="183">
        <f t="shared" si="29"/>
        <v>0</v>
      </c>
    </row>
    <row r="947" spans="1:10" s="141" customFormat="1" ht="11.25" x14ac:dyDescent="0.2">
      <c r="A947" s="190" t="s">
        <v>945</v>
      </c>
      <c r="B947" s="191">
        <v>914</v>
      </c>
      <c r="C947" s="192">
        <v>9</v>
      </c>
      <c r="D947" s="192">
        <v>9</v>
      </c>
      <c r="E947" s="193">
        <v>950000000</v>
      </c>
      <c r="F947" s="194"/>
      <c r="G947" s="195">
        <v>27367.7</v>
      </c>
      <c r="H947" s="195">
        <v>27232.5</v>
      </c>
      <c r="I947" s="157">
        <f t="shared" si="28"/>
        <v>99.505986984657085</v>
      </c>
      <c r="J947" s="183">
        <f t="shared" si="29"/>
        <v>135.20000000000073</v>
      </c>
    </row>
    <row r="948" spans="1:10" s="141" customFormat="1" ht="22.5" x14ac:dyDescent="0.2">
      <c r="A948" s="190" t="s">
        <v>1319</v>
      </c>
      <c r="B948" s="191">
        <v>914</v>
      </c>
      <c r="C948" s="192">
        <v>9</v>
      </c>
      <c r="D948" s="192">
        <v>9</v>
      </c>
      <c r="E948" s="193" t="s">
        <v>946</v>
      </c>
      <c r="F948" s="194"/>
      <c r="G948" s="195">
        <v>27367.7</v>
      </c>
      <c r="H948" s="195">
        <v>27232.5</v>
      </c>
      <c r="I948" s="157">
        <f t="shared" si="28"/>
        <v>99.505986984657085</v>
      </c>
      <c r="J948" s="183">
        <f t="shared" si="29"/>
        <v>135.20000000000073</v>
      </c>
    </row>
    <row r="949" spans="1:10" s="141" customFormat="1" ht="33.75" x14ac:dyDescent="0.2">
      <c r="A949" s="190" t="s">
        <v>1675</v>
      </c>
      <c r="B949" s="191">
        <v>914</v>
      </c>
      <c r="C949" s="192">
        <v>9</v>
      </c>
      <c r="D949" s="192">
        <v>9</v>
      </c>
      <c r="E949" s="193" t="s">
        <v>947</v>
      </c>
      <c r="F949" s="194"/>
      <c r="G949" s="195">
        <v>27367.7</v>
      </c>
      <c r="H949" s="195">
        <v>27232.5</v>
      </c>
      <c r="I949" s="157">
        <f t="shared" si="28"/>
        <v>99.505986984657085</v>
      </c>
      <c r="J949" s="183">
        <f t="shared" si="29"/>
        <v>135.20000000000073</v>
      </c>
    </row>
    <row r="950" spans="1:10" s="141" customFormat="1" ht="11.25" x14ac:dyDescent="0.2">
      <c r="A950" s="190" t="s">
        <v>490</v>
      </c>
      <c r="B950" s="191">
        <v>914</v>
      </c>
      <c r="C950" s="192">
        <v>9</v>
      </c>
      <c r="D950" s="192">
        <v>9</v>
      </c>
      <c r="E950" s="193" t="s">
        <v>947</v>
      </c>
      <c r="F950" s="194">
        <v>200</v>
      </c>
      <c r="G950" s="195">
        <v>27367.7</v>
      </c>
      <c r="H950" s="195">
        <v>27232.5</v>
      </c>
      <c r="I950" s="157">
        <f t="shared" si="28"/>
        <v>99.505986984657085</v>
      </c>
      <c r="J950" s="183">
        <f t="shared" si="29"/>
        <v>135.20000000000073</v>
      </c>
    </row>
    <row r="951" spans="1:10" s="141" customFormat="1" ht="22.5" x14ac:dyDescent="0.2">
      <c r="A951" s="190" t="s">
        <v>1495</v>
      </c>
      <c r="B951" s="191">
        <v>914</v>
      </c>
      <c r="C951" s="192">
        <v>9</v>
      </c>
      <c r="D951" s="192">
        <v>9</v>
      </c>
      <c r="E951" s="193">
        <v>1400000000</v>
      </c>
      <c r="F951" s="194"/>
      <c r="G951" s="195">
        <v>8078.4</v>
      </c>
      <c r="H951" s="195">
        <v>8078.4</v>
      </c>
      <c r="I951" s="157">
        <f t="shared" si="28"/>
        <v>100</v>
      </c>
      <c r="J951" s="183">
        <f t="shared" si="29"/>
        <v>0</v>
      </c>
    </row>
    <row r="952" spans="1:10" s="141" customFormat="1" ht="22.5" x14ac:dyDescent="0.2">
      <c r="A952" s="190" t="s">
        <v>887</v>
      </c>
      <c r="B952" s="191">
        <v>914</v>
      </c>
      <c r="C952" s="192">
        <v>9</v>
      </c>
      <c r="D952" s="192">
        <v>9</v>
      </c>
      <c r="E952" s="193">
        <v>1420000000</v>
      </c>
      <c r="F952" s="194"/>
      <c r="G952" s="195">
        <v>5030</v>
      </c>
      <c r="H952" s="195">
        <v>5030</v>
      </c>
      <c r="I952" s="157">
        <f t="shared" si="28"/>
        <v>100</v>
      </c>
      <c r="J952" s="183">
        <f t="shared" si="29"/>
        <v>0</v>
      </c>
    </row>
    <row r="953" spans="1:10" s="141" customFormat="1" ht="22.5" x14ac:dyDescent="0.2">
      <c r="A953" s="190" t="s">
        <v>888</v>
      </c>
      <c r="B953" s="191">
        <v>914</v>
      </c>
      <c r="C953" s="192">
        <v>9</v>
      </c>
      <c r="D953" s="192">
        <v>9</v>
      </c>
      <c r="E953" s="193">
        <v>1420020150</v>
      </c>
      <c r="F953" s="194"/>
      <c r="G953" s="195">
        <v>530</v>
      </c>
      <c r="H953" s="195">
        <v>530</v>
      </c>
      <c r="I953" s="157">
        <f t="shared" si="28"/>
        <v>100</v>
      </c>
      <c r="J953" s="183">
        <f t="shared" si="29"/>
        <v>0</v>
      </c>
    </row>
    <row r="954" spans="1:10" s="141" customFormat="1" ht="11.25" x14ac:dyDescent="0.2">
      <c r="A954" s="190" t="s">
        <v>490</v>
      </c>
      <c r="B954" s="191">
        <v>914</v>
      </c>
      <c r="C954" s="192">
        <v>9</v>
      </c>
      <c r="D954" s="192">
        <v>9</v>
      </c>
      <c r="E954" s="193">
        <v>1420020150</v>
      </c>
      <c r="F954" s="194">
        <v>200</v>
      </c>
      <c r="G954" s="195">
        <v>530</v>
      </c>
      <c r="H954" s="195">
        <v>530</v>
      </c>
      <c r="I954" s="157">
        <f t="shared" si="28"/>
        <v>100</v>
      </c>
      <c r="J954" s="183">
        <f t="shared" si="29"/>
        <v>0</v>
      </c>
    </row>
    <row r="955" spans="1:10" s="141" customFormat="1" ht="33.75" x14ac:dyDescent="0.2">
      <c r="A955" s="190" t="s">
        <v>1676</v>
      </c>
      <c r="B955" s="191">
        <v>914</v>
      </c>
      <c r="C955" s="192">
        <v>9</v>
      </c>
      <c r="D955" s="192">
        <v>9</v>
      </c>
      <c r="E955" s="193">
        <v>1420077060</v>
      </c>
      <c r="F955" s="194"/>
      <c r="G955" s="195">
        <v>4500</v>
      </c>
      <c r="H955" s="195">
        <v>4500</v>
      </c>
      <c r="I955" s="157">
        <f t="shared" si="28"/>
        <v>100</v>
      </c>
      <c r="J955" s="183">
        <f t="shared" si="29"/>
        <v>0</v>
      </c>
    </row>
    <row r="956" spans="1:10" s="141" customFormat="1" ht="11.25" x14ac:dyDescent="0.2">
      <c r="A956" s="190" t="s">
        <v>499</v>
      </c>
      <c r="B956" s="191">
        <v>914</v>
      </c>
      <c r="C956" s="192">
        <v>9</v>
      </c>
      <c r="D956" s="192">
        <v>9</v>
      </c>
      <c r="E956" s="193">
        <v>1420077060</v>
      </c>
      <c r="F956" s="194">
        <v>500</v>
      </c>
      <c r="G956" s="195">
        <v>4500</v>
      </c>
      <c r="H956" s="195">
        <v>4500</v>
      </c>
      <c r="I956" s="157">
        <f t="shared" si="28"/>
        <v>100</v>
      </c>
      <c r="J956" s="183">
        <f t="shared" si="29"/>
        <v>0</v>
      </c>
    </row>
    <row r="957" spans="1:10" s="141" customFormat="1" ht="45" x14ac:dyDescent="0.2">
      <c r="A957" s="190" t="s">
        <v>951</v>
      </c>
      <c r="B957" s="191">
        <v>914</v>
      </c>
      <c r="C957" s="192">
        <v>9</v>
      </c>
      <c r="D957" s="192">
        <v>9</v>
      </c>
      <c r="E957" s="193">
        <v>1440000000</v>
      </c>
      <c r="F957" s="194"/>
      <c r="G957" s="195">
        <v>3048.4</v>
      </c>
      <c r="H957" s="195">
        <v>3048.4</v>
      </c>
      <c r="I957" s="157">
        <f t="shared" si="28"/>
        <v>100</v>
      </c>
      <c r="J957" s="183">
        <f t="shared" si="29"/>
        <v>0</v>
      </c>
    </row>
    <row r="958" spans="1:10" s="141" customFormat="1" ht="22.5" x14ac:dyDescent="0.2">
      <c r="A958" s="190" t="s">
        <v>952</v>
      </c>
      <c r="B958" s="191">
        <v>914</v>
      </c>
      <c r="C958" s="192">
        <v>9</v>
      </c>
      <c r="D958" s="192">
        <v>9</v>
      </c>
      <c r="E958" s="193">
        <v>1440006000</v>
      </c>
      <c r="F958" s="194"/>
      <c r="G958" s="195">
        <v>3048.4</v>
      </c>
      <c r="H958" s="195">
        <v>3048.4</v>
      </c>
      <c r="I958" s="157">
        <f t="shared" si="28"/>
        <v>100</v>
      </c>
      <c r="J958" s="183">
        <f t="shared" si="29"/>
        <v>0</v>
      </c>
    </row>
    <row r="959" spans="1:10" s="141" customFormat="1" ht="11.25" x14ac:dyDescent="0.2">
      <c r="A959" s="190" t="s">
        <v>490</v>
      </c>
      <c r="B959" s="191">
        <v>914</v>
      </c>
      <c r="C959" s="192">
        <v>9</v>
      </c>
      <c r="D959" s="192">
        <v>9</v>
      </c>
      <c r="E959" s="193">
        <v>1440006000</v>
      </c>
      <c r="F959" s="194">
        <v>200</v>
      </c>
      <c r="G959" s="195">
        <v>3048.4</v>
      </c>
      <c r="H959" s="195">
        <v>3048.4</v>
      </c>
      <c r="I959" s="157">
        <f t="shared" si="28"/>
        <v>100</v>
      </c>
      <c r="J959" s="183">
        <f t="shared" si="29"/>
        <v>0</v>
      </c>
    </row>
    <row r="960" spans="1:10" s="141" customFormat="1" ht="11.25" x14ac:dyDescent="0.2">
      <c r="A960" s="190" t="s">
        <v>487</v>
      </c>
      <c r="B960" s="191">
        <v>914</v>
      </c>
      <c r="C960" s="192">
        <v>9</v>
      </c>
      <c r="D960" s="192">
        <v>9</v>
      </c>
      <c r="E960" s="193">
        <v>8900000000</v>
      </c>
      <c r="F960" s="194"/>
      <c r="G960" s="195">
        <v>39350.199999999997</v>
      </c>
      <c r="H960" s="195">
        <v>39338.1</v>
      </c>
      <c r="I960" s="157">
        <f t="shared" si="28"/>
        <v>99.969250473949316</v>
      </c>
      <c r="J960" s="183">
        <f t="shared" si="29"/>
        <v>12.099999999998545</v>
      </c>
    </row>
    <row r="961" spans="1:10" s="141" customFormat="1" ht="11.25" x14ac:dyDescent="0.2">
      <c r="A961" s="190" t="s">
        <v>487</v>
      </c>
      <c r="B961" s="191">
        <v>914</v>
      </c>
      <c r="C961" s="192">
        <v>9</v>
      </c>
      <c r="D961" s="192">
        <v>9</v>
      </c>
      <c r="E961" s="193">
        <v>8900000110</v>
      </c>
      <c r="F961" s="194"/>
      <c r="G961" s="195">
        <v>33971</v>
      </c>
      <c r="H961" s="195">
        <v>33971</v>
      </c>
      <c r="I961" s="157">
        <f t="shared" si="28"/>
        <v>100</v>
      </c>
      <c r="J961" s="183">
        <f t="shared" si="29"/>
        <v>0</v>
      </c>
    </row>
    <row r="962" spans="1:10" s="141" customFormat="1" ht="33.75" x14ac:dyDescent="0.2">
      <c r="A962" s="190" t="s">
        <v>486</v>
      </c>
      <c r="B962" s="191">
        <v>914</v>
      </c>
      <c r="C962" s="192">
        <v>9</v>
      </c>
      <c r="D962" s="192">
        <v>9</v>
      </c>
      <c r="E962" s="193">
        <v>8900000110</v>
      </c>
      <c r="F962" s="194">
        <v>100</v>
      </c>
      <c r="G962" s="195">
        <v>33971</v>
      </c>
      <c r="H962" s="195">
        <v>33971</v>
      </c>
      <c r="I962" s="157">
        <f t="shared" si="28"/>
        <v>100</v>
      </c>
      <c r="J962" s="183">
        <f t="shared" si="29"/>
        <v>0</v>
      </c>
    </row>
    <row r="963" spans="1:10" s="141" customFormat="1" ht="11.25" x14ac:dyDescent="0.2">
      <c r="A963" s="190" t="s">
        <v>487</v>
      </c>
      <c r="B963" s="191">
        <v>914</v>
      </c>
      <c r="C963" s="192">
        <v>9</v>
      </c>
      <c r="D963" s="192">
        <v>9</v>
      </c>
      <c r="E963" s="193">
        <v>8900000190</v>
      </c>
      <c r="F963" s="194"/>
      <c r="G963" s="195">
        <v>3336.3</v>
      </c>
      <c r="H963" s="195">
        <v>3324.2</v>
      </c>
      <c r="I963" s="157">
        <f t="shared" si="28"/>
        <v>99.637322782723373</v>
      </c>
      <c r="J963" s="183">
        <f t="shared" si="29"/>
        <v>12.100000000000364</v>
      </c>
    </row>
    <row r="964" spans="1:10" s="141" customFormat="1" ht="33.75" x14ac:dyDescent="0.2">
      <c r="A964" s="190" t="s">
        <v>486</v>
      </c>
      <c r="B964" s="191">
        <v>914</v>
      </c>
      <c r="C964" s="192">
        <v>9</v>
      </c>
      <c r="D964" s="192">
        <v>9</v>
      </c>
      <c r="E964" s="193">
        <v>8900000190</v>
      </c>
      <c r="F964" s="194">
        <v>100</v>
      </c>
      <c r="G964" s="195">
        <v>1392.3</v>
      </c>
      <c r="H964" s="195">
        <v>1391.8</v>
      </c>
      <c r="I964" s="157">
        <f t="shared" si="28"/>
        <v>99.964088199382317</v>
      </c>
      <c r="J964" s="183">
        <f t="shared" si="29"/>
        <v>0.5</v>
      </c>
    </row>
    <row r="965" spans="1:10" s="141" customFormat="1" ht="11.25" x14ac:dyDescent="0.2">
      <c r="A965" s="190" t="s">
        <v>490</v>
      </c>
      <c r="B965" s="191">
        <v>914</v>
      </c>
      <c r="C965" s="192">
        <v>9</v>
      </c>
      <c r="D965" s="192">
        <v>9</v>
      </c>
      <c r="E965" s="193">
        <v>8900000190</v>
      </c>
      <c r="F965" s="194">
        <v>200</v>
      </c>
      <c r="G965" s="195">
        <v>1931</v>
      </c>
      <c r="H965" s="195">
        <v>1919.4</v>
      </c>
      <c r="I965" s="157">
        <f t="shared" si="28"/>
        <v>99.399274987053346</v>
      </c>
      <c r="J965" s="183">
        <f t="shared" si="29"/>
        <v>11.599999999999909</v>
      </c>
    </row>
    <row r="966" spans="1:10" s="141" customFormat="1" ht="11.25" x14ac:dyDescent="0.2">
      <c r="A966" s="190" t="s">
        <v>494</v>
      </c>
      <c r="B966" s="191">
        <v>914</v>
      </c>
      <c r="C966" s="192">
        <v>9</v>
      </c>
      <c r="D966" s="192">
        <v>9</v>
      </c>
      <c r="E966" s="193">
        <v>8900000190</v>
      </c>
      <c r="F966" s="194">
        <v>800</v>
      </c>
      <c r="G966" s="195">
        <v>13</v>
      </c>
      <c r="H966" s="195">
        <v>13</v>
      </c>
      <c r="I966" s="157">
        <f t="shared" si="28"/>
        <v>100</v>
      </c>
      <c r="J966" s="183">
        <f t="shared" si="29"/>
        <v>0</v>
      </c>
    </row>
    <row r="967" spans="1:10" s="141" customFormat="1" ht="22.5" x14ac:dyDescent="0.2">
      <c r="A967" s="190" t="s">
        <v>1451</v>
      </c>
      <c r="B967" s="191">
        <v>914</v>
      </c>
      <c r="C967" s="192">
        <v>9</v>
      </c>
      <c r="D967" s="192">
        <v>9</v>
      </c>
      <c r="E967" s="193">
        <v>8900000870</v>
      </c>
      <c r="F967" s="194"/>
      <c r="G967" s="195">
        <v>279.60000000000002</v>
      </c>
      <c r="H967" s="195">
        <v>279.60000000000002</v>
      </c>
      <c r="I967" s="157">
        <f t="shared" si="28"/>
        <v>100</v>
      </c>
      <c r="J967" s="183">
        <f t="shared" si="29"/>
        <v>0</v>
      </c>
    </row>
    <row r="968" spans="1:10" s="141" customFormat="1" ht="33.75" x14ac:dyDescent="0.2">
      <c r="A968" s="190" t="s">
        <v>486</v>
      </c>
      <c r="B968" s="191">
        <v>914</v>
      </c>
      <c r="C968" s="192">
        <v>9</v>
      </c>
      <c r="D968" s="192">
        <v>9</v>
      </c>
      <c r="E968" s="193">
        <v>8900000870</v>
      </c>
      <c r="F968" s="194">
        <v>100</v>
      </c>
      <c r="G968" s="195">
        <v>279.60000000000002</v>
      </c>
      <c r="H968" s="195">
        <v>279.60000000000002</v>
      </c>
      <c r="I968" s="157">
        <f t="shared" si="28"/>
        <v>100</v>
      </c>
      <c r="J968" s="183">
        <f t="shared" si="29"/>
        <v>0</v>
      </c>
    </row>
    <row r="969" spans="1:10" s="141" customFormat="1" ht="22.5" x14ac:dyDescent="0.2">
      <c r="A969" s="190" t="s">
        <v>1152</v>
      </c>
      <c r="B969" s="191">
        <v>914</v>
      </c>
      <c r="C969" s="192">
        <v>9</v>
      </c>
      <c r="D969" s="192">
        <v>9</v>
      </c>
      <c r="E969" s="193">
        <v>8900055490</v>
      </c>
      <c r="F969" s="194"/>
      <c r="G969" s="195">
        <v>1763.3</v>
      </c>
      <c r="H969" s="195">
        <v>1763.3</v>
      </c>
      <c r="I969" s="157">
        <f t="shared" si="28"/>
        <v>100</v>
      </c>
      <c r="J969" s="183">
        <f t="shared" si="29"/>
        <v>0</v>
      </c>
    </row>
    <row r="970" spans="1:10" s="141" customFormat="1" ht="33.75" x14ac:dyDescent="0.2">
      <c r="A970" s="190" t="s">
        <v>486</v>
      </c>
      <c r="B970" s="191">
        <v>914</v>
      </c>
      <c r="C970" s="192">
        <v>9</v>
      </c>
      <c r="D970" s="192">
        <v>9</v>
      </c>
      <c r="E970" s="193">
        <v>8900055490</v>
      </c>
      <c r="F970" s="194">
        <v>100</v>
      </c>
      <c r="G970" s="195">
        <v>1763.3</v>
      </c>
      <c r="H970" s="195">
        <v>1763.3</v>
      </c>
      <c r="I970" s="157">
        <f t="shared" si="28"/>
        <v>100</v>
      </c>
      <c r="J970" s="183">
        <f t="shared" si="29"/>
        <v>0</v>
      </c>
    </row>
    <row r="971" spans="1:10" s="141" customFormat="1" ht="11.25" x14ac:dyDescent="0.2">
      <c r="A971" s="190" t="s">
        <v>1305</v>
      </c>
      <c r="B971" s="191">
        <v>914</v>
      </c>
      <c r="C971" s="192">
        <v>9</v>
      </c>
      <c r="D971" s="192">
        <v>9</v>
      </c>
      <c r="E971" s="193">
        <v>9200000000</v>
      </c>
      <c r="F971" s="194"/>
      <c r="G971" s="195">
        <v>94070.7</v>
      </c>
      <c r="H971" s="195">
        <v>93909.3</v>
      </c>
      <c r="I971" s="157">
        <f t="shared" si="28"/>
        <v>99.828426917201639</v>
      </c>
      <c r="J971" s="183">
        <f t="shared" si="29"/>
        <v>161.39999999999418</v>
      </c>
    </row>
    <row r="972" spans="1:10" s="141" customFormat="1" ht="11.25" x14ac:dyDescent="0.2">
      <c r="A972" s="190" t="s">
        <v>1677</v>
      </c>
      <c r="B972" s="191">
        <v>914</v>
      </c>
      <c r="C972" s="192">
        <v>9</v>
      </c>
      <c r="D972" s="192">
        <v>9</v>
      </c>
      <c r="E972" s="193">
        <v>9200040540</v>
      </c>
      <c r="F972" s="194"/>
      <c r="G972" s="195">
        <v>88960.4</v>
      </c>
      <c r="H972" s="195">
        <v>88799</v>
      </c>
      <c r="I972" s="157">
        <f t="shared" si="28"/>
        <v>99.818570959662949</v>
      </c>
      <c r="J972" s="183">
        <f t="shared" si="29"/>
        <v>161.39999999999418</v>
      </c>
    </row>
    <row r="973" spans="1:10" s="141" customFormat="1" ht="33.75" x14ac:dyDescent="0.2">
      <c r="A973" s="190" t="s">
        <v>486</v>
      </c>
      <c r="B973" s="191">
        <v>914</v>
      </c>
      <c r="C973" s="192">
        <v>9</v>
      </c>
      <c r="D973" s="192">
        <v>9</v>
      </c>
      <c r="E973" s="193">
        <v>9200040540</v>
      </c>
      <c r="F973" s="194">
        <v>100</v>
      </c>
      <c r="G973" s="195">
        <v>76487</v>
      </c>
      <c r="H973" s="195">
        <v>76487</v>
      </c>
      <c r="I973" s="157">
        <f t="shared" si="28"/>
        <v>100</v>
      </c>
      <c r="J973" s="183">
        <f t="shared" si="29"/>
        <v>0</v>
      </c>
    </row>
    <row r="974" spans="1:10" s="141" customFormat="1" ht="11.25" x14ac:dyDescent="0.2">
      <c r="A974" s="190" t="s">
        <v>490</v>
      </c>
      <c r="B974" s="191">
        <v>914</v>
      </c>
      <c r="C974" s="192">
        <v>9</v>
      </c>
      <c r="D974" s="192">
        <v>9</v>
      </c>
      <c r="E974" s="193">
        <v>9200040540</v>
      </c>
      <c r="F974" s="194">
        <v>200</v>
      </c>
      <c r="G974" s="195">
        <v>12473.4</v>
      </c>
      <c r="H974" s="195">
        <v>12312</v>
      </c>
      <c r="I974" s="157">
        <f t="shared" si="28"/>
        <v>98.706046466881531</v>
      </c>
      <c r="J974" s="183">
        <f t="shared" si="29"/>
        <v>161.39999999999964</v>
      </c>
    </row>
    <row r="975" spans="1:10" s="141" customFormat="1" ht="11.25" x14ac:dyDescent="0.2">
      <c r="A975" s="190" t="s">
        <v>1320</v>
      </c>
      <c r="B975" s="191">
        <v>914</v>
      </c>
      <c r="C975" s="192">
        <v>9</v>
      </c>
      <c r="D975" s="192">
        <v>9</v>
      </c>
      <c r="E975" s="193">
        <v>9200048590</v>
      </c>
      <c r="F975" s="194"/>
      <c r="G975" s="195">
        <v>4840.3</v>
      </c>
      <c r="H975" s="195">
        <v>4840.3</v>
      </c>
      <c r="I975" s="157">
        <f t="shared" ref="I975:I1038" si="30">+H975/G975*100</f>
        <v>100</v>
      </c>
      <c r="J975" s="183">
        <f t="shared" ref="J975:J1038" si="31">G975-H975</f>
        <v>0</v>
      </c>
    </row>
    <row r="976" spans="1:10" s="141" customFormat="1" ht="11.25" x14ac:dyDescent="0.2">
      <c r="A976" s="190" t="s">
        <v>494</v>
      </c>
      <c r="B976" s="191">
        <v>914</v>
      </c>
      <c r="C976" s="192">
        <v>9</v>
      </c>
      <c r="D976" s="192">
        <v>9</v>
      </c>
      <c r="E976" s="193">
        <v>9200048590</v>
      </c>
      <c r="F976" s="194">
        <v>800</v>
      </c>
      <c r="G976" s="195">
        <v>4840.3</v>
      </c>
      <c r="H976" s="195">
        <v>4840.3</v>
      </c>
      <c r="I976" s="157">
        <f t="shared" si="30"/>
        <v>100</v>
      </c>
      <c r="J976" s="183">
        <f t="shared" si="31"/>
        <v>0</v>
      </c>
    </row>
    <row r="977" spans="1:10" s="141" customFormat="1" ht="22.5" x14ac:dyDescent="0.2">
      <c r="A977" s="190" t="s">
        <v>1152</v>
      </c>
      <c r="B977" s="191">
        <v>914</v>
      </c>
      <c r="C977" s="192">
        <v>9</v>
      </c>
      <c r="D977" s="192">
        <v>9</v>
      </c>
      <c r="E977" s="193">
        <v>9200055490</v>
      </c>
      <c r="F977" s="194"/>
      <c r="G977" s="195">
        <v>270</v>
      </c>
      <c r="H977" s="195">
        <v>270</v>
      </c>
      <c r="I977" s="157">
        <f t="shared" si="30"/>
        <v>100</v>
      </c>
      <c r="J977" s="183">
        <f t="shared" si="31"/>
        <v>0</v>
      </c>
    </row>
    <row r="978" spans="1:10" s="141" customFormat="1" ht="33.75" x14ac:dyDescent="0.2">
      <c r="A978" s="190" t="s">
        <v>486</v>
      </c>
      <c r="B978" s="191">
        <v>914</v>
      </c>
      <c r="C978" s="192">
        <v>9</v>
      </c>
      <c r="D978" s="192">
        <v>9</v>
      </c>
      <c r="E978" s="193">
        <v>9200055490</v>
      </c>
      <c r="F978" s="194">
        <v>100</v>
      </c>
      <c r="G978" s="195">
        <v>30</v>
      </c>
      <c r="H978" s="195">
        <v>30</v>
      </c>
      <c r="I978" s="157">
        <f t="shared" si="30"/>
        <v>100</v>
      </c>
      <c r="J978" s="183">
        <f t="shared" si="31"/>
        <v>0</v>
      </c>
    </row>
    <row r="979" spans="1:10" s="141" customFormat="1" ht="22.5" x14ac:dyDescent="0.2">
      <c r="A979" s="190" t="s">
        <v>507</v>
      </c>
      <c r="B979" s="191">
        <v>914</v>
      </c>
      <c r="C979" s="192">
        <v>9</v>
      </c>
      <c r="D979" s="192">
        <v>9</v>
      </c>
      <c r="E979" s="193">
        <v>9200055490</v>
      </c>
      <c r="F979" s="194">
        <v>600</v>
      </c>
      <c r="G979" s="195">
        <v>240</v>
      </c>
      <c r="H979" s="195">
        <v>240</v>
      </c>
      <c r="I979" s="157">
        <f t="shared" si="30"/>
        <v>100</v>
      </c>
      <c r="J979" s="183">
        <f t="shared" si="31"/>
        <v>0</v>
      </c>
    </row>
    <row r="980" spans="1:10" s="141" customFormat="1" ht="11.25" x14ac:dyDescent="0.2">
      <c r="A980" s="190" t="s">
        <v>491</v>
      </c>
      <c r="B980" s="191">
        <v>914</v>
      </c>
      <c r="C980" s="192">
        <v>9</v>
      </c>
      <c r="D980" s="192">
        <v>9</v>
      </c>
      <c r="E980" s="193">
        <v>9900000000</v>
      </c>
      <c r="F980" s="194"/>
      <c r="G980" s="195">
        <v>1495.1</v>
      </c>
      <c r="H980" s="195">
        <v>1495.1</v>
      </c>
      <c r="I980" s="157">
        <f t="shared" si="30"/>
        <v>100</v>
      </c>
      <c r="J980" s="183">
        <f t="shared" si="31"/>
        <v>0</v>
      </c>
    </row>
    <row r="981" spans="1:10" s="141" customFormat="1" ht="11.25" x14ac:dyDescent="0.2">
      <c r="A981" s="190" t="s">
        <v>1321</v>
      </c>
      <c r="B981" s="191">
        <v>914</v>
      </c>
      <c r="C981" s="192">
        <v>9</v>
      </c>
      <c r="D981" s="192">
        <v>9</v>
      </c>
      <c r="E981" s="193">
        <v>9900059800</v>
      </c>
      <c r="F981" s="194"/>
      <c r="G981" s="195">
        <v>1495.1</v>
      </c>
      <c r="H981" s="195">
        <v>1495.1</v>
      </c>
      <c r="I981" s="157">
        <f t="shared" si="30"/>
        <v>100</v>
      </c>
      <c r="J981" s="183">
        <f t="shared" si="31"/>
        <v>0</v>
      </c>
    </row>
    <row r="982" spans="1:10" s="141" customFormat="1" ht="33.75" x14ac:dyDescent="0.2">
      <c r="A982" s="190" t="s">
        <v>486</v>
      </c>
      <c r="B982" s="191">
        <v>914</v>
      </c>
      <c r="C982" s="192">
        <v>9</v>
      </c>
      <c r="D982" s="192">
        <v>9</v>
      </c>
      <c r="E982" s="193">
        <v>9900059800</v>
      </c>
      <c r="F982" s="194">
        <v>100</v>
      </c>
      <c r="G982" s="195">
        <v>1495.1</v>
      </c>
      <c r="H982" s="195">
        <v>1495.1</v>
      </c>
      <c r="I982" s="157">
        <f t="shared" si="30"/>
        <v>100</v>
      </c>
      <c r="J982" s="183">
        <f t="shared" si="31"/>
        <v>0</v>
      </c>
    </row>
    <row r="983" spans="1:10" s="141" customFormat="1" ht="11.25" x14ac:dyDescent="0.2">
      <c r="A983" s="190" t="s">
        <v>953</v>
      </c>
      <c r="B983" s="191">
        <v>914</v>
      </c>
      <c r="C983" s="192">
        <v>10</v>
      </c>
      <c r="D983" s="192"/>
      <c r="E983" s="193"/>
      <c r="F983" s="194"/>
      <c r="G983" s="195">
        <v>4033331.9</v>
      </c>
      <c r="H983" s="195">
        <v>4033212.5</v>
      </c>
      <c r="I983" s="157">
        <f t="shared" si="30"/>
        <v>99.997039668369467</v>
      </c>
      <c r="J983" s="183">
        <f t="shared" si="31"/>
        <v>119.39999999990687</v>
      </c>
    </row>
    <row r="984" spans="1:10" s="141" customFormat="1" ht="11.25" x14ac:dyDescent="0.2">
      <c r="A984" s="190" t="s">
        <v>962</v>
      </c>
      <c r="B984" s="191">
        <v>914</v>
      </c>
      <c r="C984" s="192">
        <v>10</v>
      </c>
      <c r="D984" s="192">
        <v>3</v>
      </c>
      <c r="E984" s="193"/>
      <c r="F984" s="194"/>
      <c r="G984" s="195">
        <v>4030816.8</v>
      </c>
      <c r="H984" s="195">
        <v>4030697.4</v>
      </c>
      <c r="I984" s="157">
        <f t="shared" si="30"/>
        <v>99.997037821217774</v>
      </c>
      <c r="J984" s="183">
        <f t="shared" si="31"/>
        <v>119.39999999990687</v>
      </c>
    </row>
    <row r="985" spans="1:10" s="141" customFormat="1" ht="22.5" x14ac:dyDescent="0.2">
      <c r="A985" s="190" t="s">
        <v>810</v>
      </c>
      <c r="B985" s="191">
        <v>914</v>
      </c>
      <c r="C985" s="192">
        <v>10</v>
      </c>
      <c r="D985" s="192">
        <v>3</v>
      </c>
      <c r="E985" s="193">
        <v>900000000</v>
      </c>
      <c r="F985" s="194"/>
      <c r="G985" s="195">
        <v>4023516.1</v>
      </c>
      <c r="H985" s="195">
        <v>4023396.7</v>
      </c>
      <c r="I985" s="157">
        <f t="shared" si="30"/>
        <v>99.997032446322265</v>
      </c>
      <c r="J985" s="183">
        <f t="shared" si="31"/>
        <v>119.39999999990687</v>
      </c>
    </row>
    <row r="986" spans="1:10" s="141" customFormat="1" ht="22.5" x14ac:dyDescent="0.2">
      <c r="A986" s="190" t="s">
        <v>904</v>
      </c>
      <c r="B986" s="191">
        <v>914</v>
      </c>
      <c r="C986" s="192">
        <v>10</v>
      </c>
      <c r="D986" s="192">
        <v>3</v>
      </c>
      <c r="E986" s="193">
        <v>910000000</v>
      </c>
      <c r="F986" s="194"/>
      <c r="G986" s="195">
        <v>499694.4</v>
      </c>
      <c r="H986" s="195">
        <v>499575</v>
      </c>
      <c r="I986" s="157">
        <f t="shared" si="30"/>
        <v>99.976105395617793</v>
      </c>
      <c r="J986" s="183">
        <f t="shared" si="31"/>
        <v>119.40000000002328</v>
      </c>
    </row>
    <row r="987" spans="1:10" s="141" customFormat="1" ht="11.25" x14ac:dyDescent="0.2">
      <c r="A987" s="230" t="s">
        <v>982</v>
      </c>
      <c r="B987" s="231">
        <v>914</v>
      </c>
      <c r="C987" s="232">
        <v>10</v>
      </c>
      <c r="D987" s="232">
        <v>3</v>
      </c>
      <c r="E987" s="233">
        <v>910001410</v>
      </c>
      <c r="F987" s="234"/>
      <c r="G987" s="235">
        <v>22280</v>
      </c>
      <c r="H987" s="235">
        <v>22280</v>
      </c>
      <c r="I987" s="157">
        <f t="shared" si="30"/>
        <v>100</v>
      </c>
      <c r="J987" s="183">
        <f t="shared" si="31"/>
        <v>0</v>
      </c>
    </row>
    <row r="988" spans="1:10" s="141" customFormat="1" ht="11.25" x14ac:dyDescent="0.2">
      <c r="A988" s="230" t="s">
        <v>490</v>
      </c>
      <c r="B988" s="231">
        <v>914</v>
      </c>
      <c r="C988" s="232">
        <v>10</v>
      </c>
      <c r="D988" s="232">
        <v>3</v>
      </c>
      <c r="E988" s="233">
        <v>910001410</v>
      </c>
      <c r="F988" s="234">
        <v>200</v>
      </c>
      <c r="G988" s="235">
        <v>22280</v>
      </c>
      <c r="H988" s="235">
        <v>22280</v>
      </c>
      <c r="I988" s="157">
        <f t="shared" si="30"/>
        <v>100</v>
      </c>
      <c r="J988" s="183">
        <f t="shared" si="31"/>
        <v>0</v>
      </c>
    </row>
    <row r="989" spans="1:10" s="141" customFormat="1" ht="11.25" x14ac:dyDescent="0.2">
      <c r="A989" s="190" t="s">
        <v>983</v>
      </c>
      <c r="B989" s="191">
        <v>914</v>
      </c>
      <c r="C989" s="192">
        <v>10</v>
      </c>
      <c r="D989" s="192">
        <v>3</v>
      </c>
      <c r="E989" s="193">
        <v>910001420</v>
      </c>
      <c r="F989" s="194"/>
      <c r="G989" s="195">
        <v>240000</v>
      </c>
      <c r="H989" s="195">
        <v>240000</v>
      </c>
      <c r="I989" s="157">
        <f t="shared" si="30"/>
        <v>100</v>
      </c>
      <c r="J989" s="183">
        <f t="shared" si="31"/>
        <v>0</v>
      </c>
    </row>
    <row r="990" spans="1:10" s="141" customFormat="1" ht="11.25" x14ac:dyDescent="0.2">
      <c r="A990" s="190" t="s">
        <v>501</v>
      </c>
      <c r="B990" s="191">
        <v>914</v>
      </c>
      <c r="C990" s="192">
        <v>10</v>
      </c>
      <c r="D990" s="192">
        <v>3</v>
      </c>
      <c r="E990" s="193">
        <v>910001420</v>
      </c>
      <c r="F990" s="194">
        <v>300</v>
      </c>
      <c r="G990" s="195">
        <v>240000</v>
      </c>
      <c r="H990" s="195">
        <v>240000</v>
      </c>
      <c r="I990" s="157">
        <f t="shared" si="30"/>
        <v>100</v>
      </c>
      <c r="J990" s="183">
        <f t="shared" si="31"/>
        <v>0</v>
      </c>
    </row>
    <row r="991" spans="1:10" s="141" customFormat="1" ht="11.25" x14ac:dyDescent="0.2">
      <c r="A991" s="190" t="s">
        <v>926</v>
      </c>
      <c r="B991" s="191">
        <v>914</v>
      </c>
      <c r="C991" s="192">
        <v>10</v>
      </c>
      <c r="D991" s="192">
        <v>3</v>
      </c>
      <c r="E991" s="193">
        <v>910051610</v>
      </c>
      <c r="F991" s="194"/>
      <c r="G991" s="195">
        <v>52574.9</v>
      </c>
      <c r="H991" s="195">
        <v>52574.9</v>
      </c>
      <c r="I991" s="157">
        <f t="shared" si="30"/>
        <v>100</v>
      </c>
      <c r="J991" s="183">
        <f t="shared" si="31"/>
        <v>0</v>
      </c>
    </row>
    <row r="992" spans="1:10" s="141" customFormat="1" ht="11.25" x14ac:dyDescent="0.2">
      <c r="A992" s="190" t="s">
        <v>501</v>
      </c>
      <c r="B992" s="191">
        <v>914</v>
      </c>
      <c r="C992" s="192">
        <v>10</v>
      </c>
      <c r="D992" s="192">
        <v>3</v>
      </c>
      <c r="E992" s="193">
        <v>910051610</v>
      </c>
      <c r="F992" s="194">
        <v>300</v>
      </c>
      <c r="G992" s="195">
        <v>52574.9</v>
      </c>
      <c r="H992" s="195">
        <v>52574.9</v>
      </c>
      <c r="I992" s="157">
        <f t="shared" si="30"/>
        <v>100</v>
      </c>
      <c r="J992" s="183">
        <f t="shared" si="31"/>
        <v>0</v>
      </c>
    </row>
    <row r="993" spans="1:10" s="141" customFormat="1" ht="45" x14ac:dyDescent="0.2">
      <c r="A993" s="190" t="s">
        <v>1684</v>
      </c>
      <c r="B993" s="191">
        <v>914</v>
      </c>
      <c r="C993" s="192">
        <v>10</v>
      </c>
      <c r="D993" s="192">
        <v>3</v>
      </c>
      <c r="E993" s="193">
        <v>910052400</v>
      </c>
      <c r="F993" s="194"/>
      <c r="G993" s="195">
        <v>119.4</v>
      </c>
      <c r="H993" s="195">
        <v>0</v>
      </c>
      <c r="I993" s="157">
        <f t="shared" si="30"/>
        <v>0</v>
      </c>
      <c r="J993" s="183">
        <f t="shared" si="31"/>
        <v>119.4</v>
      </c>
    </row>
    <row r="994" spans="1:10" s="141" customFormat="1" ht="11.25" x14ac:dyDescent="0.2">
      <c r="A994" s="190" t="s">
        <v>501</v>
      </c>
      <c r="B994" s="191">
        <v>914</v>
      </c>
      <c r="C994" s="192">
        <v>10</v>
      </c>
      <c r="D994" s="192">
        <v>3</v>
      </c>
      <c r="E994" s="193">
        <v>910052400</v>
      </c>
      <c r="F994" s="194">
        <v>300</v>
      </c>
      <c r="G994" s="195">
        <v>119.4</v>
      </c>
      <c r="H994" s="195">
        <v>0</v>
      </c>
      <c r="I994" s="157">
        <f t="shared" si="30"/>
        <v>0</v>
      </c>
      <c r="J994" s="183">
        <f t="shared" si="31"/>
        <v>119.4</v>
      </c>
    </row>
    <row r="995" spans="1:10" s="141" customFormat="1" ht="45" x14ac:dyDescent="0.2">
      <c r="A995" s="190" t="s">
        <v>984</v>
      </c>
      <c r="B995" s="191">
        <v>914</v>
      </c>
      <c r="C995" s="192">
        <v>10</v>
      </c>
      <c r="D995" s="192">
        <v>3</v>
      </c>
      <c r="E995" s="193">
        <v>910054600</v>
      </c>
      <c r="F995" s="194"/>
      <c r="G995" s="195">
        <v>184720.1</v>
      </c>
      <c r="H995" s="195">
        <v>184720.1</v>
      </c>
      <c r="I995" s="157">
        <f t="shared" si="30"/>
        <v>100</v>
      </c>
      <c r="J995" s="183">
        <f t="shared" si="31"/>
        <v>0</v>
      </c>
    </row>
    <row r="996" spans="1:10" s="141" customFormat="1" ht="11.25" x14ac:dyDescent="0.2">
      <c r="A996" s="190" t="s">
        <v>501</v>
      </c>
      <c r="B996" s="191">
        <v>914</v>
      </c>
      <c r="C996" s="192">
        <v>10</v>
      </c>
      <c r="D996" s="192">
        <v>3</v>
      </c>
      <c r="E996" s="193">
        <v>910054600</v>
      </c>
      <c r="F996" s="194">
        <v>300</v>
      </c>
      <c r="G996" s="195">
        <v>184720.1</v>
      </c>
      <c r="H996" s="195">
        <v>184720.1</v>
      </c>
      <c r="I996" s="157">
        <f t="shared" si="30"/>
        <v>100</v>
      </c>
      <c r="J996" s="183">
        <f t="shared" si="31"/>
        <v>0</v>
      </c>
    </row>
    <row r="997" spans="1:10" s="141" customFormat="1" ht="11.25" x14ac:dyDescent="0.2">
      <c r="A997" s="190" t="s">
        <v>811</v>
      </c>
      <c r="B997" s="191">
        <v>914</v>
      </c>
      <c r="C997" s="192">
        <v>10</v>
      </c>
      <c r="D997" s="192">
        <v>3</v>
      </c>
      <c r="E997" s="193">
        <v>930000000</v>
      </c>
      <c r="F997" s="194"/>
      <c r="G997" s="195">
        <v>134400</v>
      </c>
      <c r="H997" s="195">
        <v>134400</v>
      </c>
      <c r="I997" s="157">
        <f t="shared" si="30"/>
        <v>100</v>
      </c>
      <c r="J997" s="183">
        <f t="shared" si="31"/>
        <v>0</v>
      </c>
    </row>
    <row r="998" spans="1:10" s="141" customFormat="1" ht="33.75" x14ac:dyDescent="0.2">
      <c r="A998" s="190" t="s">
        <v>985</v>
      </c>
      <c r="B998" s="191">
        <v>914</v>
      </c>
      <c r="C998" s="192">
        <v>10</v>
      </c>
      <c r="D998" s="192">
        <v>3</v>
      </c>
      <c r="E998" s="193">
        <v>930048560</v>
      </c>
      <c r="F998" s="194"/>
      <c r="G998" s="195">
        <v>75400</v>
      </c>
      <c r="H998" s="195">
        <v>75400</v>
      </c>
      <c r="I998" s="157">
        <f t="shared" si="30"/>
        <v>100</v>
      </c>
      <c r="J998" s="183">
        <f t="shared" si="31"/>
        <v>0</v>
      </c>
    </row>
    <row r="999" spans="1:10" s="141" customFormat="1" ht="11.25" x14ac:dyDescent="0.2">
      <c r="A999" s="190" t="s">
        <v>501</v>
      </c>
      <c r="B999" s="191">
        <v>914</v>
      </c>
      <c r="C999" s="192">
        <v>10</v>
      </c>
      <c r="D999" s="192">
        <v>3</v>
      </c>
      <c r="E999" s="193">
        <v>930048560</v>
      </c>
      <c r="F999" s="194">
        <v>300</v>
      </c>
      <c r="G999" s="195">
        <v>75400</v>
      </c>
      <c r="H999" s="195">
        <v>75400</v>
      </c>
      <c r="I999" s="157">
        <f t="shared" si="30"/>
        <v>100</v>
      </c>
      <c r="J999" s="183">
        <f t="shared" si="31"/>
        <v>0</v>
      </c>
    </row>
    <row r="1000" spans="1:10" s="141" customFormat="1" ht="56.25" x14ac:dyDescent="0.2">
      <c r="A1000" s="190" t="s">
        <v>1685</v>
      </c>
      <c r="B1000" s="191">
        <v>914</v>
      </c>
      <c r="C1000" s="192">
        <v>10</v>
      </c>
      <c r="D1000" s="192">
        <v>3</v>
      </c>
      <c r="E1000" s="193" t="s">
        <v>986</v>
      </c>
      <c r="F1000" s="194"/>
      <c r="G1000" s="195">
        <v>59000</v>
      </c>
      <c r="H1000" s="195">
        <v>59000</v>
      </c>
      <c r="I1000" s="157">
        <f t="shared" si="30"/>
        <v>100</v>
      </c>
      <c r="J1000" s="183">
        <f t="shared" si="31"/>
        <v>0</v>
      </c>
    </row>
    <row r="1001" spans="1:10" s="141" customFormat="1" ht="11.25" x14ac:dyDescent="0.2">
      <c r="A1001" s="190" t="s">
        <v>501</v>
      </c>
      <c r="B1001" s="191">
        <v>914</v>
      </c>
      <c r="C1001" s="192">
        <v>10</v>
      </c>
      <c r="D1001" s="192">
        <v>3</v>
      </c>
      <c r="E1001" s="193" t="s">
        <v>986</v>
      </c>
      <c r="F1001" s="194">
        <v>300</v>
      </c>
      <c r="G1001" s="195">
        <v>59000</v>
      </c>
      <c r="H1001" s="195">
        <v>59000</v>
      </c>
      <c r="I1001" s="157">
        <f t="shared" si="30"/>
        <v>100</v>
      </c>
      <c r="J1001" s="183">
        <f t="shared" si="31"/>
        <v>0</v>
      </c>
    </row>
    <row r="1002" spans="1:10" s="141" customFormat="1" ht="22.5" x14ac:dyDescent="0.2">
      <c r="A1002" s="190" t="s">
        <v>987</v>
      </c>
      <c r="B1002" s="191">
        <v>914</v>
      </c>
      <c r="C1002" s="192">
        <v>10</v>
      </c>
      <c r="D1002" s="192">
        <v>3</v>
      </c>
      <c r="E1002" s="193">
        <v>960000000</v>
      </c>
      <c r="F1002" s="194"/>
      <c r="G1002" s="195">
        <v>3389421.7</v>
      </c>
      <c r="H1002" s="195">
        <v>3389421.7</v>
      </c>
      <c r="I1002" s="157">
        <f t="shared" si="30"/>
        <v>100</v>
      </c>
      <c r="J1002" s="183">
        <f t="shared" si="31"/>
        <v>0</v>
      </c>
    </row>
    <row r="1003" spans="1:10" s="141" customFormat="1" ht="11.25" x14ac:dyDescent="0.2">
      <c r="A1003" s="190" t="s">
        <v>988</v>
      </c>
      <c r="B1003" s="191">
        <v>914</v>
      </c>
      <c r="C1003" s="192">
        <v>10</v>
      </c>
      <c r="D1003" s="192">
        <v>3</v>
      </c>
      <c r="E1003" s="193">
        <v>960087100</v>
      </c>
      <c r="F1003" s="194"/>
      <c r="G1003" s="195">
        <v>3389421.7</v>
      </c>
      <c r="H1003" s="195">
        <v>3389421.7</v>
      </c>
      <c r="I1003" s="157">
        <f t="shared" si="30"/>
        <v>100</v>
      </c>
      <c r="J1003" s="183">
        <f t="shared" si="31"/>
        <v>0</v>
      </c>
    </row>
    <row r="1004" spans="1:10" s="141" customFormat="1" ht="11.25" x14ac:dyDescent="0.2">
      <c r="A1004" s="190" t="s">
        <v>501</v>
      </c>
      <c r="B1004" s="191">
        <v>914</v>
      </c>
      <c r="C1004" s="192">
        <v>10</v>
      </c>
      <c r="D1004" s="192">
        <v>3</v>
      </c>
      <c r="E1004" s="193">
        <v>960087100</v>
      </c>
      <c r="F1004" s="194">
        <v>300</v>
      </c>
      <c r="G1004" s="195">
        <v>3389421.7</v>
      </c>
      <c r="H1004" s="195">
        <v>3389421.7</v>
      </c>
      <c r="I1004" s="157">
        <f t="shared" si="30"/>
        <v>100</v>
      </c>
      <c r="J1004" s="183">
        <f t="shared" si="31"/>
        <v>0</v>
      </c>
    </row>
    <row r="1005" spans="1:10" s="141" customFormat="1" ht="11.25" x14ac:dyDescent="0.2">
      <c r="A1005" s="190" t="s">
        <v>491</v>
      </c>
      <c r="B1005" s="191">
        <v>914</v>
      </c>
      <c r="C1005" s="192">
        <v>10</v>
      </c>
      <c r="D1005" s="192">
        <v>3</v>
      </c>
      <c r="E1005" s="193">
        <v>9900000000</v>
      </c>
      <c r="F1005" s="194"/>
      <c r="G1005" s="195">
        <v>7300.7</v>
      </c>
      <c r="H1005" s="195">
        <v>7300.7</v>
      </c>
      <c r="I1005" s="157">
        <f t="shared" si="30"/>
        <v>100</v>
      </c>
      <c r="J1005" s="183">
        <f t="shared" si="31"/>
        <v>0</v>
      </c>
    </row>
    <row r="1006" spans="1:10" s="141" customFormat="1" ht="33.75" x14ac:dyDescent="0.2">
      <c r="A1006" s="190" t="s">
        <v>1688</v>
      </c>
      <c r="B1006" s="191">
        <v>914</v>
      </c>
      <c r="C1006" s="192">
        <v>10</v>
      </c>
      <c r="D1006" s="192">
        <v>3</v>
      </c>
      <c r="E1006" s="193">
        <v>9900052200</v>
      </c>
      <c r="F1006" s="194"/>
      <c r="G1006" s="195">
        <v>7300.7</v>
      </c>
      <c r="H1006" s="195">
        <v>7300.7</v>
      </c>
      <c r="I1006" s="157">
        <f t="shared" si="30"/>
        <v>100</v>
      </c>
      <c r="J1006" s="183">
        <f t="shared" si="31"/>
        <v>0</v>
      </c>
    </row>
    <row r="1007" spans="1:10" s="141" customFormat="1" ht="11.25" x14ac:dyDescent="0.2">
      <c r="A1007" s="190" t="s">
        <v>501</v>
      </c>
      <c r="B1007" s="191">
        <v>914</v>
      </c>
      <c r="C1007" s="192">
        <v>10</v>
      </c>
      <c r="D1007" s="192">
        <v>3</v>
      </c>
      <c r="E1007" s="193">
        <v>9900052200</v>
      </c>
      <c r="F1007" s="194">
        <v>300</v>
      </c>
      <c r="G1007" s="195">
        <v>7300.7</v>
      </c>
      <c r="H1007" s="195">
        <v>7300.7</v>
      </c>
      <c r="I1007" s="157">
        <f t="shared" si="30"/>
        <v>100</v>
      </c>
      <c r="J1007" s="183">
        <f t="shared" si="31"/>
        <v>0</v>
      </c>
    </row>
    <row r="1008" spans="1:10" s="141" customFormat="1" ht="11.25" x14ac:dyDescent="0.2">
      <c r="A1008" s="190" t="s">
        <v>992</v>
      </c>
      <c r="B1008" s="191">
        <v>914</v>
      </c>
      <c r="C1008" s="192">
        <v>10</v>
      </c>
      <c r="D1008" s="192">
        <v>4</v>
      </c>
      <c r="E1008" s="193"/>
      <c r="F1008" s="194"/>
      <c r="G1008" s="195">
        <v>2515.1</v>
      </c>
      <c r="H1008" s="195">
        <v>2515.1</v>
      </c>
      <c r="I1008" s="157">
        <f t="shared" si="30"/>
        <v>100</v>
      </c>
      <c r="J1008" s="183">
        <f t="shared" si="31"/>
        <v>0</v>
      </c>
    </row>
    <row r="1009" spans="1:10" s="141" customFormat="1" ht="22.5" x14ac:dyDescent="0.2">
      <c r="A1009" s="190" t="s">
        <v>773</v>
      </c>
      <c r="B1009" s="191">
        <v>914</v>
      </c>
      <c r="C1009" s="192">
        <v>10</v>
      </c>
      <c r="D1009" s="192">
        <v>4</v>
      </c>
      <c r="E1009" s="193">
        <v>100000000</v>
      </c>
      <c r="F1009" s="194"/>
      <c r="G1009" s="195">
        <v>2515.1</v>
      </c>
      <c r="H1009" s="195">
        <v>2515.1</v>
      </c>
      <c r="I1009" s="157">
        <f t="shared" si="30"/>
        <v>100</v>
      </c>
      <c r="J1009" s="183">
        <f t="shared" si="31"/>
        <v>0</v>
      </c>
    </row>
    <row r="1010" spans="1:10" s="141" customFormat="1" ht="11.25" x14ac:dyDescent="0.2">
      <c r="A1010" s="190" t="s">
        <v>774</v>
      </c>
      <c r="B1010" s="191">
        <v>914</v>
      </c>
      <c r="C1010" s="192">
        <v>10</v>
      </c>
      <c r="D1010" s="192">
        <v>4</v>
      </c>
      <c r="E1010" s="193">
        <v>150000000</v>
      </c>
      <c r="F1010" s="194"/>
      <c r="G1010" s="195">
        <v>2515.1</v>
      </c>
      <c r="H1010" s="195">
        <v>2515.1</v>
      </c>
      <c r="I1010" s="157">
        <f t="shared" si="30"/>
        <v>100</v>
      </c>
      <c r="J1010" s="183">
        <f t="shared" si="31"/>
        <v>0</v>
      </c>
    </row>
    <row r="1011" spans="1:10" s="141" customFormat="1" ht="22.5" x14ac:dyDescent="0.2">
      <c r="A1011" s="190" t="s">
        <v>974</v>
      </c>
      <c r="B1011" s="191">
        <v>914</v>
      </c>
      <c r="C1011" s="192">
        <v>10</v>
      </c>
      <c r="D1011" s="192">
        <v>4</v>
      </c>
      <c r="E1011" s="193">
        <v>150300000</v>
      </c>
      <c r="F1011" s="194"/>
      <c r="G1011" s="195">
        <v>2515.1</v>
      </c>
      <c r="H1011" s="195">
        <v>2515.1</v>
      </c>
      <c r="I1011" s="157">
        <f t="shared" si="30"/>
        <v>100</v>
      </c>
      <c r="J1011" s="183">
        <f t="shared" si="31"/>
        <v>0</v>
      </c>
    </row>
    <row r="1012" spans="1:10" s="141" customFormat="1" ht="33.75" x14ac:dyDescent="0.2">
      <c r="A1012" s="190" t="s">
        <v>1691</v>
      </c>
      <c r="B1012" s="191">
        <v>914</v>
      </c>
      <c r="C1012" s="192">
        <v>10</v>
      </c>
      <c r="D1012" s="192">
        <v>4</v>
      </c>
      <c r="E1012" s="193">
        <v>150389070</v>
      </c>
      <c r="F1012" s="194"/>
      <c r="G1012" s="195">
        <v>2515.1</v>
      </c>
      <c r="H1012" s="195">
        <v>2515.1</v>
      </c>
      <c r="I1012" s="157">
        <f t="shared" si="30"/>
        <v>100</v>
      </c>
      <c r="J1012" s="183">
        <f t="shared" si="31"/>
        <v>0</v>
      </c>
    </row>
    <row r="1013" spans="1:10" s="141" customFormat="1" ht="11.25" x14ac:dyDescent="0.2">
      <c r="A1013" s="190" t="s">
        <v>501</v>
      </c>
      <c r="B1013" s="191">
        <v>914</v>
      </c>
      <c r="C1013" s="192">
        <v>10</v>
      </c>
      <c r="D1013" s="192">
        <v>4</v>
      </c>
      <c r="E1013" s="193">
        <v>150389070</v>
      </c>
      <c r="F1013" s="194">
        <v>300</v>
      </c>
      <c r="G1013" s="195">
        <v>2515.1</v>
      </c>
      <c r="H1013" s="195">
        <v>2515.1</v>
      </c>
      <c r="I1013" s="157">
        <f t="shared" si="30"/>
        <v>100</v>
      </c>
      <c r="J1013" s="183">
        <f t="shared" si="31"/>
        <v>0</v>
      </c>
    </row>
    <row r="1014" spans="1:10" s="141" customFormat="1" ht="11.25" x14ac:dyDescent="0.2">
      <c r="A1014" s="184" t="s">
        <v>412</v>
      </c>
      <c r="B1014" s="185">
        <v>915</v>
      </c>
      <c r="C1014" s="186"/>
      <c r="D1014" s="186"/>
      <c r="E1014" s="187"/>
      <c r="F1014" s="188"/>
      <c r="G1014" s="189">
        <v>1229607.2</v>
      </c>
      <c r="H1014" s="189">
        <v>1225022.5</v>
      </c>
      <c r="I1014" s="151">
        <f t="shared" si="30"/>
        <v>99.62714109026038</v>
      </c>
      <c r="J1014" s="183">
        <f t="shared" si="31"/>
        <v>4584.6999999999534</v>
      </c>
    </row>
    <row r="1015" spans="1:10" s="141" customFormat="1" ht="11.25" x14ac:dyDescent="0.2">
      <c r="A1015" s="190" t="s">
        <v>484</v>
      </c>
      <c r="B1015" s="191">
        <v>915</v>
      </c>
      <c r="C1015" s="192">
        <v>1</v>
      </c>
      <c r="D1015" s="192"/>
      <c r="E1015" s="193"/>
      <c r="F1015" s="194"/>
      <c r="G1015" s="195">
        <v>30887.599999999999</v>
      </c>
      <c r="H1015" s="195">
        <v>30546.400000000001</v>
      </c>
      <c r="I1015" s="157">
        <f t="shared" si="30"/>
        <v>98.895349590126784</v>
      </c>
      <c r="J1015" s="183">
        <f t="shared" si="31"/>
        <v>341.19999999999709</v>
      </c>
    </row>
    <row r="1016" spans="1:10" s="141" customFormat="1" ht="11.25" x14ac:dyDescent="0.2">
      <c r="A1016" s="190" t="s">
        <v>505</v>
      </c>
      <c r="B1016" s="191">
        <v>915</v>
      </c>
      <c r="C1016" s="192">
        <v>1</v>
      </c>
      <c r="D1016" s="192">
        <v>10</v>
      </c>
      <c r="E1016" s="193"/>
      <c r="F1016" s="194"/>
      <c r="G1016" s="195">
        <v>30887.599999999999</v>
      </c>
      <c r="H1016" s="195">
        <v>30546.400000000001</v>
      </c>
      <c r="I1016" s="157">
        <f t="shared" si="30"/>
        <v>98.895349590126784</v>
      </c>
      <c r="J1016" s="183">
        <f t="shared" si="31"/>
        <v>341.19999999999709</v>
      </c>
    </row>
    <row r="1017" spans="1:10" s="141" customFormat="1" ht="11.25" x14ac:dyDescent="0.2">
      <c r="A1017" s="190" t="s">
        <v>508</v>
      </c>
      <c r="B1017" s="191">
        <v>915</v>
      </c>
      <c r="C1017" s="192">
        <v>1</v>
      </c>
      <c r="D1017" s="192">
        <v>10</v>
      </c>
      <c r="E1017" s="193">
        <v>8800000000</v>
      </c>
      <c r="F1017" s="194"/>
      <c r="G1017" s="195">
        <v>30887.599999999999</v>
      </c>
      <c r="H1017" s="195">
        <v>30546.400000000001</v>
      </c>
      <c r="I1017" s="157">
        <f t="shared" si="30"/>
        <v>98.895349590126784</v>
      </c>
      <c r="J1017" s="183">
        <f t="shared" si="31"/>
        <v>341.19999999999709</v>
      </c>
    </row>
    <row r="1018" spans="1:10" s="141" customFormat="1" ht="22.5" x14ac:dyDescent="0.2">
      <c r="A1018" s="190" t="s">
        <v>901</v>
      </c>
      <c r="B1018" s="191">
        <v>915</v>
      </c>
      <c r="C1018" s="192">
        <v>1</v>
      </c>
      <c r="D1018" s="192">
        <v>10</v>
      </c>
      <c r="E1018" s="193">
        <v>8800045300</v>
      </c>
      <c r="F1018" s="194"/>
      <c r="G1018" s="195">
        <v>30857.599999999999</v>
      </c>
      <c r="H1018" s="195">
        <v>30516.400000000001</v>
      </c>
      <c r="I1018" s="157">
        <f t="shared" si="30"/>
        <v>98.894275640360902</v>
      </c>
      <c r="J1018" s="183">
        <f t="shared" si="31"/>
        <v>341.19999999999709</v>
      </c>
    </row>
    <row r="1019" spans="1:10" s="141" customFormat="1" ht="22.5" x14ac:dyDescent="0.2">
      <c r="A1019" s="190" t="s">
        <v>507</v>
      </c>
      <c r="B1019" s="191">
        <v>915</v>
      </c>
      <c r="C1019" s="192">
        <v>1</v>
      </c>
      <c r="D1019" s="192">
        <v>10</v>
      </c>
      <c r="E1019" s="193">
        <v>8800045300</v>
      </c>
      <c r="F1019" s="194">
        <v>600</v>
      </c>
      <c r="G1019" s="195">
        <v>30857.599999999999</v>
      </c>
      <c r="H1019" s="195">
        <v>30516.400000000001</v>
      </c>
      <c r="I1019" s="157">
        <f t="shared" si="30"/>
        <v>98.894275640360902</v>
      </c>
      <c r="J1019" s="183">
        <f t="shared" si="31"/>
        <v>341.19999999999709</v>
      </c>
    </row>
    <row r="1020" spans="1:10" s="141" customFormat="1" ht="22.5" x14ac:dyDescent="0.2">
      <c r="A1020" s="190" t="s">
        <v>1152</v>
      </c>
      <c r="B1020" s="191">
        <v>915</v>
      </c>
      <c r="C1020" s="192">
        <v>1</v>
      </c>
      <c r="D1020" s="192">
        <v>10</v>
      </c>
      <c r="E1020" s="193">
        <v>8800055490</v>
      </c>
      <c r="F1020" s="194"/>
      <c r="G1020" s="195">
        <v>30</v>
      </c>
      <c r="H1020" s="195">
        <v>30</v>
      </c>
      <c r="I1020" s="157">
        <f t="shared" si="30"/>
        <v>100</v>
      </c>
      <c r="J1020" s="183">
        <f t="shared" si="31"/>
        <v>0</v>
      </c>
    </row>
    <row r="1021" spans="1:10" s="141" customFormat="1" ht="22.5" x14ac:dyDescent="0.2">
      <c r="A1021" s="190" t="s">
        <v>507</v>
      </c>
      <c r="B1021" s="191">
        <v>915</v>
      </c>
      <c r="C1021" s="192">
        <v>1</v>
      </c>
      <c r="D1021" s="192">
        <v>10</v>
      </c>
      <c r="E1021" s="193">
        <v>8800055490</v>
      </c>
      <c r="F1021" s="194">
        <v>600</v>
      </c>
      <c r="G1021" s="195">
        <v>30</v>
      </c>
      <c r="H1021" s="195">
        <v>30</v>
      </c>
      <c r="I1021" s="157">
        <f t="shared" si="30"/>
        <v>100</v>
      </c>
      <c r="J1021" s="183">
        <f t="shared" si="31"/>
        <v>0</v>
      </c>
    </row>
    <row r="1022" spans="1:10" s="141" customFormat="1" ht="11.25" x14ac:dyDescent="0.2">
      <c r="A1022" s="190" t="s">
        <v>572</v>
      </c>
      <c r="B1022" s="191">
        <v>915</v>
      </c>
      <c r="C1022" s="192">
        <v>4</v>
      </c>
      <c r="D1022" s="192"/>
      <c r="E1022" s="193"/>
      <c r="F1022" s="194"/>
      <c r="G1022" s="195">
        <v>931</v>
      </c>
      <c r="H1022" s="195">
        <v>930.7</v>
      </c>
      <c r="I1022" s="157">
        <f t="shared" si="30"/>
        <v>99.967776584317946</v>
      </c>
      <c r="J1022" s="183">
        <f t="shared" si="31"/>
        <v>0.29999999999995453</v>
      </c>
    </row>
    <row r="1023" spans="1:10" s="141" customFormat="1" ht="11.25" x14ac:dyDescent="0.2">
      <c r="A1023" s="190" t="s">
        <v>683</v>
      </c>
      <c r="B1023" s="191">
        <v>915</v>
      </c>
      <c r="C1023" s="192">
        <v>4</v>
      </c>
      <c r="D1023" s="192">
        <v>10</v>
      </c>
      <c r="E1023" s="193"/>
      <c r="F1023" s="194"/>
      <c r="G1023" s="195">
        <v>931</v>
      </c>
      <c r="H1023" s="195">
        <v>930.7</v>
      </c>
      <c r="I1023" s="157">
        <f t="shared" si="30"/>
        <v>99.967776584317946</v>
      </c>
      <c r="J1023" s="183">
        <f t="shared" si="31"/>
        <v>0.29999999999995453</v>
      </c>
    </row>
    <row r="1024" spans="1:10" s="141" customFormat="1" ht="22.5" x14ac:dyDescent="0.2">
      <c r="A1024" s="190" t="s">
        <v>584</v>
      </c>
      <c r="B1024" s="191">
        <v>915</v>
      </c>
      <c r="C1024" s="192">
        <v>4</v>
      </c>
      <c r="D1024" s="192">
        <v>10</v>
      </c>
      <c r="E1024" s="193">
        <v>1200000000</v>
      </c>
      <c r="F1024" s="194"/>
      <c r="G1024" s="195">
        <v>931</v>
      </c>
      <c r="H1024" s="195">
        <v>930.7</v>
      </c>
      <c r="I1024" s="157">
        <f t="shared" si="30"/>
        <v>99.967776584317946</v>
      </c>
      <c r="J1024" s="183">
        <f t="shared" si="31"/>
        <v>0.29999999999995453</v>
      </c>
    </row>
    <row r="1025" spans="1:10" s="141" customFormat="1" ht="22.5" x14ac:dyDescent="0.2">
      <c r="A1025" s="190" t="s">
        <v>684</v>
      </c>
      <c r="B1025" s="191">
        <v>915</v>
      </c>
      <c r="C1025" s="192">
        <v>4</v>
      </c>
      <c r="D1025" s="192">
        <v>10</v>
      </c>
      <c r="E1025" s="193">
        <v>1210000000</v>
      </c>
      <c r="F1025" s="194"/>
      <c r="G1025" s="195">
        <v>931</v>
      </c>
      <c r="H1025" s="195">
        <v>930.7</v>
      </c>
      <c r="I1025" s="157">
        <f t="shared" si="30"/>
        <v>99.967776584317946</v>
      </c>
      <c r="J1025" s="183">
        <f t="shared" si="31"/>
        <v>0.29999999999995453</v>
      </c>
    </row>
    <row r="1026" spans="1:10" s="141" customFormat="1" ht="11.25" x14ac:dyDescent="0.2">
      <c r="A1026" s="190" t="s">
        <v>685</v>
      </c>
      <c r="B1026" s="191">
        <v>915</v>
      </c>
      <c r="C1026" s="192">
        <v>4</v>
      </c>
      <c r="D1026" s="192">
        <v>10</v>
      </c>
      <c r="E1026" s="193">
        <v>1210100000</v>
      </c>
      <c r="F1026" s="194"/>
      <c r="G1026" s="195">
        <v>931</v>
      </c>
      <c r="H1026" s="195">
        <v>930.7</v>
      </c>
      <c r="I1026" s="157">
        <f t="shared" si="30"/>
        <v>99.967776584317946</v>
      </c>
      <c r="J1026" s="183">
        <f t="shared" si="31"/>
        <v>0.29999999999995453</v>
      </c>
    </row>
    <row r="1027" spans="1:10" s="141" customFormat="1" ht="22.5" x14ac:dyDescent="0.2">
      <c r="A1027" s="190" t="s">
        <v>692</v>
      </c>
      <c r="B1027" s="191">
        <v>915</v>
      </c>
      <c r="C1027" s="192">
        <v>4</v>
      </c>
      <c r="D1027" s="192">
        <v>10</v>
      </c>
      <c r="E1027" s="193">
        <v>1210100071</v>
      </c>
      <c r="F1027" s="194"/>
      <c r="G1027" s="195">
        <v>931</v>
      </c>
      <c r="H1027" s="195">
        <v>930.7</v>
      </c>
      <c r="I1027" s="157">
        <f t="shared" si="30"/>
        <v>99.967776584317946</v>
      </c>
      <c r="J1027" s="183">
        <f t="shared" si="31"/>
        <v>0.29999999999995453</v>
      </c>
    </row>
    <row r="1028" spans="1:10" s="141" customFormat="1" ht="11.25" x14ac:dyDescent="0.2">
      <c r="A1028" s="190" t="s">
        <v>490</v>
      </c>
      <c r="B1028" s="191">
        <v>915</v>
      </c>
      <c r="C1028" s="192">
        <v>4</v>
      </c>
      <c r="D1028" s="192">
        <v>10</v>
      </c>
      <c r="E1028" s="193">
        <v>1210100071</v>
      </c>
      <c r="F1028" s="194">
        <v>200</v>
      </c>
      <c r="G1028" s="195">
        <v>931</v>
      </c>
      <c r="H1028" s="195">
        <v>930.7</v>
      </c>
      <c r="I1028" s="157">
        <f t="shared" si="30"/>
        <v>99.967776584317946</v>
      </c>
      <c r="J1028" s="183">
        <f t="shared" si="31"/>
        <v>0.29999999999995453</v>
      </c>
    </row>
    <row r="1029" spans="1:10" s="141" customFormat="1" ht="11.25" x14ac:dyDescent="0.2">
      <c r="A1029" s="190" t="s">
        <v>764</v>
      </c>
      <c r="B1029" s="191">
        <v>915</v>
      </c>
      <c r="C1029" s="192">
        <v>7</v>
      </c>
      <c r="D1029" s="192"/>
      <c r="E1029" s="193"/>
      <c r="F1029" s="194"/>
      <c r="G1029" s="195">
        <v>239342.6</v>
      </c>
      <c r="H1029" s="195">
        <v>238169.1</v>
      </c>
      <c r="I1029" s="157">
        <f t="shared" si="30"/>
        <v>99.509698649550899</v>
      </c>
      <c r="J1029" s="183">
        <f t="shared" si="31"/>
        <v>1173.5</v>
      </c>
    </row>
    <row r="1030" spans="1:10" s="141" customFormat="1" ht="11.25" x14ac:dyDescent="0.2">
      <c r="A1030" s="190" t="s">
        <v>772</v>
      </c>
      <c r="B1030" s="191">
        <v>915</v>
      </c>
      <c r="C1030" s="192">
        <v>7</v>
      </c>
      <c r="D1030" s="192">
        <v>2</v>
      </c>
      <c r="E1030" s="193"/>
      <c r="F1030" s="194"/>
      <c r="G1030" s="195">
        <v>97879.5</v>
      </c>
      <c r="H1030" s="195">
        <v>96750</v>
      </c>
      <c r="I1030" s="157">
        <f t="shared" si="30"/>
        <v>98.846030067583101</v>
      </c>
      <c r="J1030" s="183">
        <f t="shared" si="31"/>
        <v>1129.5</v>
      </c>
    </row>
    <row r="1031" spans="1:10" s="141" customFormat="1" ht="22.5" x14ac:dyDescent="0.2">
      <c r="A1031" s="190" t="s">
        <v>506</v>
      </c>
      <c r="B1031" s="191">
        <v>915</v>
      </c>
      <c r="C1031" s="192">
        <v>7</v>
      </c>
      <c r="D1031" s="192">
        <v>2</v>
      </c>
      <c r="E1031" s="193">
        <v>700000000</v>
      </c>
      <c r="F1031" s="194"/>
      <c r="G1031" s="195">
        <v>2964.5</v>
      </c>
      <c r="H1031" s="195">
        <v>2964.5</v>
      </c>
      <c r="I1031" s="157">
        <f t="shared" si="30"/>
        <v>100</v>
      </c>
      <c r="J1031" s="183">
        <f t="shared" si="31"/>
        <v>0</v>
      </c>
    </row>
    <row r="1032" spans="1:10" s="141" customFormat="1" ht="11.25" x14ac:dyDescent="0.2">
      <c r="A1032" s="190" t="s">
        <v>777</v>
      </c>
      <c r="B1032" s="191">
        <v>915</v>
      </c>
      <c r="C1032" s="192">
        <v>7</v>
      </c>
      <c r="D1032" s="192">
        <v>2</v>
      </c>
      <c r="E1032" s="193">
        <v>720000000</v>
      </c>
      <c r="F1032" s="194"/>
      <c r="G1032" s="195">
        <v>2964.5</v>
      </c>
      <c r="H1032" s="195">
        <v>2964.5</v>
      </c>
      <c r="I1032" s="157">
        <f t="shared" si="30"/>
        <v>100</v>
      </c>
      <c r="J1032" s="183">
        <f t="shared" si="31"/>
        <v>0</v>
      </c>
    </row>
    <row r="1033" spans="1:10" s="141" customFormat="1" ht="22.5" x14ac:dyDescent="0.2">
      <c r="A1033" s="190" t="s">
        <v>785</v>
      </c>
      <c r="B1033" s="191">
        <v>915</v>
      </c>
      <c r="C1033" s="192">
        <v>7</v>
      </c>
      <c r="D1033" s="192">
        <v>2</v>
      </c>
      <c r="E1033" s="193">
        <v>720200000</v>
      </c>
      <c r="F1033" s="194"/>
      <c r="G1033" s="195">
        <v>1628.6</v>
      </c>
      <c r="H1033" s="195">
        <v>1628.6</v>
      </c>
      <c r="I1033" s="157">
        <f t="shared" si="30"/>
        <v>100</v>
      </c>
      <c r="J1033" s="183">
        <f t="shared" si="31"/>
        <v>0</v>
      </c>
    </row>
    <row r="1034" spans="1:10" s="141" customFormat="1" ht="22.5" x14ac:dyDescent="0.2">
      <c r="A1034" s="190" t="s">
        <v>786</v>
      </c>
      <c r="B1034" s="191">
        <v>915</v>
      </c>
      <c r="C1034" s="192">
        <v>7</v>
      </c>
      <c r="D1034" s="192">
        <v>2</v>
      </c>
      <c r="E1034" s="193" t="s">
        <v>787</v>
      </c>
      <c r="F1034" s="194"/>
      <c r="G1034" s="195">
        <v>1628.6</v>
      </c>
      <c r="H1034" s="195">
        <v>1628.6</v>
      </c>
      <c r="I1034" s="157">
        <f t="shared" si="30"/>
        <v>100</v>
      </c>
      <c r="J1034" s="183">
        <f t="shared" si="31"/>
        <v>0</v>
      </c>
    </row>
    <row r="1035" spans="1:10" s="141" customFormat="1" ht="22.5" x14ac:dyDescent="0.2">
      <c r="A1035" s="190" t="s">
        <v>507</v>
      </c>
      <c r="B1035" s="191">
        <v>915</v>
      </c>
      <c r="C1035" s="192">
        <v>7</v>
      </c>
      <c r="D1035" s="192">
        <v>2</v>
      </c>
      <c r="E1035" s="193" t="s">
        <v>787</v>
      </c>
      <c r="F1035" s="194">
        <v>600</v>
      </c>
      <c r="G1035" s="195">
        <v>1628.6</v>
      </c>
      <c r="H1035" s="195">
        <v>1628.6</v>
      </c>
      <c r="I1035" s="157">
        <f t="shared" si="30"/>
        <v>100</v>
      </c>
      <c r="J1035" s="183">
        <f t="shared" si="31"/>
        <v>0</v>
      </c>
    </row>
    <row r="1036" spans="1:10" s="141" customFormat="1" ht="11.25" x14ac:dyDescent="0.2">
      <c r="A1036" s="190" t="s">
        <v>792</v>
      </c>
      <c r="B1036" s="191">
        <v>915</v>
      </c>
      <c r="C1036" s="192">
        <v>7</v>
      </c>
      <c r="D1036" s="192">
        <v>2</v>
      </c>
      <c r="E1036" s="193">
        <v>720800000</v>
      </c>
      <c r="F1036" s="194"/>
      <c r="G1036" s="195">
        <v>1335.9</v>
      </c>
      <c r="H1036" s="195">
        <v>1335.9</v>
      </c>
      <c r="I1036" s="157">
        <f t="shared" si="30"/>
        <v>100</v>
      </c>
      <c r="J1036" s="183">
        <f t="shared" si="31"/>
        <v>0</v>
      </c>
    </row>
    <row r="1037" spans="1:10" s="141" customFormat="1" ht="56.25" x14ac:dyDescent="0.2">
      <c r="A1037" s="190" t="s">
        <v>1608</v>
      </c>
      <c r="B1037" s="191">
        <v>915</v>
      </c>
      <c r="C1037" s="192">
        <v>7</v>
      </c>
      <c r="D1037" s="192">
        <v>2</v>
      </c>
      <c r="E1037" s="193" t="s">
        <v>794</v>
      </c>
      <c r="F1037" s="194"/>
      <c r="G1037" s="195">
        <v>1335.9</v>
      </c>
      <c r="H1037" s="195">
        <v>1335.9</v>
      </c>
      <c r="I1037" s="157">
        <f t="shared" si="30"/>
        <v>100</v>
      </c>
      <c r="J1037" s="183">
        <f t="shared" si="31"/>
        <v>0</v>
      </c>
    </row>
    <row r="1038" spans="1:10" s="141" customFormat="1" ht="22.5" x14ac:dyDescent="0.2">
      <c r="A1038" s="190" t="s">
        <v>507</v>
      </c>
      <c r="B1038" s="191">
        <v>915</v>
      </c>
      <c r="C1038" s="192">
        <v>7</v>
      </c>
      <c r="D1038" s="192">
        <v>2</v>
      </c>
      <c r="E1038" s="193" t="s">
        <v>794</v>
      </c>
      <c r="F1038" s="194">
        <v>600</v>
      </c>
      <c r="G1038" s="195">
        <v>1335.9</v>
      </c>
      <c r="H1038" s="195">
        <v>1335.9</v>
      </c>
      <c r="I1038" s="157">
        <f t="shared" si="30"/>
        <v>100</v>
      </c>
      <c r="J1038" s="183">
        <f t="shared" si="31"/>
        <v>0</v>
      </c>
    </row>
    <row r="1039" spans="1:10" s="141" customFormat="1" ht="22.5" x14ac:dyDescent="0.2">
      <c r="A1039" s="190" t="s">
        <v>1622</v>
      </c>
      <c r="B1039" s="191">
        <v>915</v>
      </c>
      <c r="C1039" s="192">
        <v>7</v>
      </c>
      <c r="D1039" s="192">
        <v>2</v>
      </c>
      <c r="E1039" s="193">
        <v>800000000</v>
      </c>
      <c r="F1039" s="194"/>
      <c r="G1039" s="195">
        <v>94885</v>
      </c>
      <c r="H1039" s="195">
        <v>93755.5</v>
      </c>
      <c r="I1039" s="157">
        <f t="shared" ref="I1039:I1102" si="32">+H1039/G1039*100</f>
        <v>98.809611635137273</v>
      </c>
      <c r="J1039" s="183">
        <f t="shared" ref="J1039:J1102" si="33">G1039-H1039</f>
        <v>1129.5</v>
      </c>
    </row>
    <row r="1040" spans="1:10" s="141" customFormat="1" ht="11.25" x14ac:dyDescent="0.2">
      <c r="A1040" s="190" t="s">
        <v>797</v>
      </c>
      <c r="B1040" s="191">
        <v>915</v>
      </c>
      <c r="C1040" s="192">
        <v>7</v>
      </c>
      <c r="D1040" s="192">
        <v>2</v>
      </c>
      <c r="E1040" s="193">
        <v>820000000</v>
      </c>
      <c r="F1040" s="194"/>
      <c r="G1040" s="195">
        <v>94885</v>
      </c>
      <c r="H1040" s="195">
        <v>93755.5</v>
      </c>
      <c r="I1040" s="157">
        <f t="shared" si="32"/>
        <v>98.809611635137273</v>
      </c>
      <c r="J1040" s="183">
        <f t="shared" si="33"/>
        <v>1129.5</v>
      </c>
    </row>
    <row r="1041" spans="1:10" s="141" customFormat="1" ht="11.25" x14ac:dyDescent="0.2">
      <c r="A1041" s="190" t="s">
        <v>798</v>
      </c>
      <c r="B1041" s="191">
        <v>915</v>
      </c>
      <c r="C1041" s="192">
        <v>7</v>
      </c>
      <c r="D1041" s="192">
        <v>2</v>
      </c>
      <c r="E1041" s="193">
        <v>820200000</v>
      </c>
      <c r="F1041" s="194"/>
      <c r="G1041" s="195">
        <v>94885</v>
      </c>
      <c r="H1041" s="195">
        <v>93755.5</v>
      </c>
      <c r="I1041" s="157">
        <f t="shared" si="32"/>
        <v>98.809611635137273</v>
      </c>
      <c r="J1041" s="183">
        <f t="shared" si="33"/>
        <v>1129.5</v>
      </c>
    </row>
    <row r="1042" spans="1:10" s="141" customFormat="1" ht="11.25" x14ac:dyDescent="0.2">
      <c r="A1042" s="190" t="s">
        <v>799</v>
      </c>
      <c r="B1042" s="191">
        <v>915</v>
      </c>
      <c r="C1042" s="192">
        <v>7</v>
      </c>
      <c r="D1042" s="192">
        <v>2</v>
      </c>
      <c r="E1042" s="193">
        <v>820242201</v>
      </c>
      <c r="F1042" s="194"/>
      <c r="G1042" s="195">
        <v>94885</v>
      </c>
      <c r="H1042" s="195">
        <v>93755.5</v>
      </c>
      <c r="I1042" s="157">
        <f t="shared" si="32"/>
        <v>98.809611635137273</v>
      </c>
      <c r="J1042" s="183">
        <f t="shared" si="33"/>
        <v>1129.5</v>
      </c>
    </row>
    <row r="1043" spans="1:10" s="141" customFormat="1" ht="22.5" x14ac:dyDescent="0.2">
      <c r="A1043" s="190" t="s">
        <v>507</v>
      </c>
      <c r="B1043" s="191">
        <v>915</v>
      </c>
      <c r="C1043" s="192">
        <v>7</v>
      </c>
      <c r="D1043" s="192">
        <v>2</v>
      </c>
      <c r="E1043" s="193">
        <v>820242201</v>
      </c>
      <c r="F1043" s="194">
        <v>600</v>
      </c>
      <c r="G1043" s="195">
        <v>94885</v>
      </c>
      <c r="H1043" s="195">
        <v>93755.5</v>
      </c>
      <c r="I1043" s="157">
        <f t="shared" si="32"/>
        <v>98.809611635137273</v>
      </c>
      <c r="J1043" s="183">
        <f t="shared" si="33"/>
        <v>1129.5</v>
      </c>
    </row>
    <row r="1044" spans="1:10" s="141" customFormat="1" ht="11.25" x14ac:dyDescent="0.2">
      <c r="A1044" s="190" t="s">
        <v>508</v>
      </c>
      <c r="B1044" s="191">
        <v>915</v>
      </c>
      <c r="C1044" s="192">
        <v>7</v>
      </c>
      <c r="D1044" s="192">
        <v>2</v>
      </c>
      <c r="E1044" s="193">
        <v>8800000000</v>
      </c>
      <c r="F1044" s="194"/>
      <c r="G1044" s="195">
        <v>30</v>
      </c>
      <c r="H1044" s="195">
        <v>30</v>
      </c>
      <c r="I1044" s="157">
        <f t="shared" si="32"/>
        <v>100</v>
      </c>
      <c r="J1044" s="183">
        <f t="shared" si="33"/>
        <v>0</v>
      </c>
    </row>
    <row r="1045" spans="1:10" s="141" customFormat="1" ht="22.5" x14ac:dyDescent="0.2">
      <c r="A1045" s="190" t="s">
        <v>1152</v>
      </c>
      <c r="B1045" s="191">
        <v>915</v>
      </c>
      <c r="C1045" s="192">
        <v>7</v>
      </c>
      <c r="D1045" s="192">
        <v>2</v>
      </c>
      <c r="E1045" s="193">
        <v>8800055490</v>
      </c>
      <c r="F1045" s="194"/>
      <c r="G1045" s="195">
        <v>30</v>
      </c>
      <c r="H1045" s="195">
        <v>30</v>
      </c>
      <c r="I1045" s="157">
        <f t="shared" si="32"/>
        <v>100</v>
      </c>
      <c r="J1045" s="183">
        <f t="shared" si="33"/>
        <v>0</v>
      </c>
    </row>
    <row r="1046" spans="1:10" s="141" customFormat="1" ht="22.5" x14ac:dyDescent="0.2">
      <c r="A1046" s="190" t="s">
        <v>507</v>
      </c>
      <c r="B1046" s="191">
        <v>915</v>
      </c>
      <c r="C1046" s="192">
        <v>7</v>
      </c>
      <c r="D1046" s="192">
        <v>2</v>
      </c>
      <c r="E1046" s="193">
        <v>8800055490</v>
      </c>
      <c r="F1046" s="194">
        <v>600</v>
      </c>
      <c r="G1046" s="195">
        <v>30</v>
      </c>
      <c r="H1046" s="195">
        <v>30</v>
      </c>
      <c r="I1046" s="157">
        <f t="shared" si="32"/>
        <v>100</v>
      </c>
      <c r="J1046" s="183">
        <f t="shared" si="33"/>
        <v>0</v>
      </c>
    </row>
    <row r="1047" spans="1:10" s="141" customFormat="1" ht="11.25" x14ac:dyDescent="0.2">
      <c r="A1047" s="190" t="s">
        <v>804</v>
      </c>
      <c r="B1047" s="191">
        <v>915</v>
      </c>
      <c r="C1047" s="192">
        <v>7</v>
      </c>
      <c r="D1047" s="192">
        <v>4</v>
      </c>
      <c r="E1047" s="193"/>
      <c r="F1047" s="194"/>
      <c r="G1047" s="195">
        <v>134403.1</v>
      </c>
      <c r="H1047" s="195">
        <v>134361.1</v>
      </c>
      <c r="I1047" s="157">
        <f t="shared" si="32"/>
        <v>99.968750720779511</v>
      </c>
      <c r="J1047" s="183">
        <f t="shared" si="33"/>
        <v>42</v>
      </c>
    </row>
    <row r="1048" spans="1:10" s="141" customFormat="1" ht="22.5" x14ac:dyDescent="0.2">
      <c r="A1048" s="190" t="s">
        <v>506</v>
      </c>
      <c r="B1048" s="191">
        <v>915</v>
      </c>
      <c r="C1048" s="192">
        <v>7</v>
      </c>
      <c r="D1048" s="192">
        <v>4</v>
      </c>
      <c r="E1048" s="193">
        <v>700000000</v>
      </c>
      <c r="F1048" s="194"/>
      <c r="G1048" s="195">
        <v>3192</v>
      </c>
      <c r="H1048" s="195">
        <v>3192</v>
      </c>
      <c r="I1048" s="157">
        <f t="shared" si="32"/>
        <v>100</v>
      </c>
      <c r="J1048" s="183">
        <f t="shared" si="33"/>
        <v>0</v>
      </c>
    </row>
    <row r="1049" spans="1:10" s="141" customFormat="1" ht="11.25" x14ac:dyDescent="0.2">
      <c r="A1049" s="190" t="s">
        <v>805</v>
      </c>
      <c r="B1049" s="191">
        <v>915</v>
      </c>
      <c r="C1049" s="192">
        <v>7</v>
      </c>
      <c r="D1049" s="192">
        <v>4</v>
      </c>
      <c r="E1049" s="193">
        <v>740000000</v>
      </c>
      <c r="F1049" s="194"/>
      <c r="G1049" s="195">
        <v>3192</v>
      </c>
      <c r="H1049" s="195">
        <v>3192</v>
      </c>
      <c r="I1049" s="157">
        <f t="shared" si="32"/>
        <v>100</v>
      </c>
      <c r="J1049" s="183">
        <f t="shared" si="33"/>
        <v>0</v>
      </c>
    </row>
    <row r="1050" spans="1:10" s="141" customFormat="1" ht="22.5" x14ac:dyDescent="0.2">
      <c r="A1050" s="190" t="s">
        <v>808</v>
      </c>
      <c r="B1050" s="191">
        <v>915</v>
      </c>
      <c r="C1050" s="192">
        <v>7</v>
      </c>
      <c r="D1050" s="192">
        <v>4</v>
      </c>
      <c r="E1050" s="193">
        <v>740800000</v>
      </c>
      <c r="F1050" s="194"/>
      <c r="G1050" s="195">
        <v>3192</v>
      </c>
      <c r="H1050" s="195">
        <v>3192</v>
      </c>
      <c r="I1050" s="157">
        <f t="shared" si="32"/>
        <v>100</v>
      </c>
      <c r="J1050" s="183">
        <f t="shared" si="33"/>
        <v>0</v>
      </c>
    </row>
    <row r="1051" spans="1:10" s="141" customFormat="1" ht="67.5" x14ac:dyDescent="0.2">
      <c r="A1051" s="190" t="s">
        <v>1270</v>
      </c>
      <c r="B1051" s="191">
        <v>915</v>
      </c>
      <c r="C1051" s="192">
        <v>7</v>
      </c>
      <c r="D1051" s="192">
        <v>4</v>
      </c>
      <c r="E1051" s="193" t="s">
        <v>1271</v>
      </c>
      <c r="F1051" s="194"/>
      <c r="G1051" s="195">
        <v>3192</v>
      </c>
      <c r="H1051" s="195">
        <v>3192</v>
      </c>
      <c r="I1051" s="157">
        <f t="shared" si="32"/>
        <v>100</v>
      </c>
      <c r="J1051" s="183">
        <f t="shared" si="33"/>
        <v>0</v>
      </c>
    </row>
    <row r="1052" spans="1:10" s="141" customFormat="1" ht="22.5" x14ac:dyDescent="0.2">
      <c r="A1052" s="190" t="s">
        <v>507</v>
      </c>
      <c r="B1052" s="191">
        <v>915</v>
      </c>
      <c r="C1052" s="192">
        <v>7</v>
      </c>
      <c r="D1052" s="192">
        <v>4</v>
      </c>
      <c r="E1052" s="193" t="s">
        <v>1271</v>
      </c>
      <c r="F1052" s="194">
        <v>600</v>
      </c>
      <c r="G1052" s="195">
        <v>3192</v>
      </c>
      <c r="H1052" s="195">
        <v>3192</v>
      </c>
      <c r="I1052" s="157">
        <f t="shared" si="32"/>
        <v>100</v>
      </c>
      <c r="J1052" s="183">
        <f t="shared" si="33"/>
        <v>0</v>
      </c>
    </row>
    <row r="1053" spans="1:10" s="141" customFormat="1" ht="22.5" x14ac:dyDescent="0.2">
      <c r="A1053" s="190" t="s">
        <v>1622</v>
      </c>
      <c r="B1053" s="191">
        <v>915</v>
      </c>
      <c r="C1053" s="192">
        <v>7</v>
      </c>
      <c r="D1053" s="192">
        <v>4</v>
      </c>
      <c r="E1053" s="193">
        <v>800000000</v>
      </c>
      <c r="F1053" s="194"/>
      <c r="G1053" s="195">
        <v>131181.1</v>
      </c>
      <c r="H1053" s="195">
        <v>131139.1</v>
      </c>
      <c r="I1053" s="157">
        <f t="shared" si="32"/>
        <v>99.967983192700785</v>
      </c>
      <c r="J1053" s="183">
        <f t="shared" si="33"/>
        <v>42</v>
      </c>
    </row>
    <row r="1054" spans="1:10" s="141" customFormat="1" ht="11.25" x14ac:dyDescent="0.2">
      <c r="A1054" s="190" t="s">
        <v>797</v>
      </c>
      <c r="B1054" s="191">
        <v>915</v>
      </c>
      <c r="C1054" s="192">
        <v>7</v>
      </c>
      <c r="D1054" s="192">
        <v>4</v>
      </c>
      <c r="E1054" s="193">
        <v>820000000</v>
      </c>
      <c r="F1054" s="194"/>
      <c r="G1054" s="195">
        <v>131181.1</v>
      </c>
      <c r="H1054" s="195">
        <v>131139.1</v>
      </c>
      <c r="I1054" s="157">
        <f t="shared" si="32"/>
        <v>99.967983192700785</v>
      </c>
      <c r="J1054" s="183">
        <f t="shared" si="33"/>
        <v>42</v>
      </c>
    </row>
    <row r="1055" spans="1:10" s="141" customFormat="1" ht="11.25" x14ac:dyDescent="0.2">
      <c r="A1055" s="190" t="s">
        <v>798</v>
      </c>
      <c r="B1055" s="191">
        <v>915</v>
      </c>
      <c r="C1055" s="192">
        <v>7</v>
      </c>
      <c r="D1055" s="192">
        <v>4</v>
      </c>
      <c r="E1055" s="193">
        <v>820200000</v>
      </c>
      <c r="F1055" s="194"/>
      <c r="G1055" s="195">
        <v>131181.1</v>
      </c>
      <c r="H1055" s="195">
        <v>131139.1</v>
      </c>
      <c r="I1055" s="157">
        <f t="shared" si="32"/>
        <v>99.967983192700785</v>
      </c>
      <c r="J1055" s="183">
        <f t="shared" si="33"/>
        <v>42</v>
      </c>
    </row>
    <row r="1056" spans="1:10" s="141" customFormat="1" ht="22.5" x14ac:dyDescent="0.2">
      <c r="A1056" s="190" t="s">
        <v>809</v>
      </c>
      <c r="B1056" s="191">
        <v>915</v>
      </c>
      <c r="C1056" s="192">
        <v>7</v>
      </c>
      <c r="D1056" s="192">
        <v>4</v>
      </c>
      <c r="E1056" s="193">
        <v>820242700</v>
      </c>
      <c r="F1056" s="194"/>
      <c r="G1056" s="195">
        <v>131181.1</v>
      </c>
      <c r="H1056" s="195">
        <v>131139.1</v>
      </c>
      <c r="I1056" s="157">
        <f t="shared" si="32"/>
        <v>99.967983192700785</v>
      </c>
      <c r="J1056" s="183">
        <f t="shared" si="33"/>
        <v>42</v>
      </c>
    </row>
    <row r="1057" spans="1:10" s="141" customFormat="1" ht="11.25" x14ac:dyDescent="0.2">
      <c r="A1057" s="190" t="s">
        <v>501</v>
      </c>
      <c r="B1057" s="191">
        <v>915</v>
      </c>
      <c r="C1057" s="192">
        <v>7</v>
      </c>
      <c r="D1057" s="192">
        <v>4</v>
      </c>
      <c r="E1057" s="193">
        <v>820242700</v>
      </c>
      <c r="F1057" s="194">
        <v>300</v>
      </c>
      <c r="G1057" s="195">
        <v>2845</v>
      </c>
      <c r="H1057" s="195">
        <v>2845</v>
      </c>
      <c r="I1057" s="157">
        <f t="shared" si="32"/>
        <v>100</v>
      </c>
      <c r="J1057" s="183">
        <f t="shared" si="33"/>
        <v>0</v>
      </c>
    </row>
    <row r="1058" spans="1:10" s="141" customFormat="1" ht="22.5" x14ac:dyDescent="0.2">
      <c r="A1058" s="190" t="s">
        <v>507</v>
      </c>
      <c r="B1058" s="191">
        <v>915</v>
      </c>
      <c r="C1058" s="192">
        <v>7</v>
      </c>
      <c r="D1058" s="192">
        <v>4</v>
      </c>
      <c r="E1058" s="193">
        <v>820242700</v>
      </c>
      <c r="F1058" s="194">
        <v>600</v>
      </c>
      <c r="G1058" s="195">
        <v>128336.1</v>
      </c>
      <c r="H1058" s="195">
        <v>128294.1</v>
      </c>
      <c r="I1058" s="157">
        <f t="shared" si="32"/>
        <v>99.967273432806508</v>
      </c>
      <c r="J1058" s="183">
        <f t="shared" si="33"/>
        <v>42</v>
      </c>
    </row>
    <row r="1059" spans="1:10" s="141" customFormat="1" ht="11.25" x14ac:dyDescent="0.2">
      <c r="A1059" s="190" t="s">
        <v>508</v>
      </c>
      <c r="B1059" s="191">
        <v>915</v>
      </c>
      <c r="C1059" s="192">
        <v>7</v>
      </c>
      <c r="D1059" s="192">
        <v>4</v>
      </c>
      <c r="E1059" s="193">
        <v>8800000000</v>
      </c>
      <c r="F1059" s="194"/>
      <c r="G1059" s="195">
        <v>30</v>
      </c>
      <c r="H1059" s="195">
        <v>30</v>
      </c>
      <c r="I1059" s="157">
        <f t="shared" si="32"/>
        <v>100</v>
      </c>
      <c r="J1059" s="183">
        <f t="shared" si="33"/>
        <v>0</v>
      </c>
    </row>
    <row r="1060" spans="1:10" s="141" customFormat="1" ht="22.5" x14ac:dyDescent="0.2">
      <c r="A1060" s="190" t="s">
        <v>1152</v>
      </c>
      <c r="B1060" s="191">
        <v>915</v>
      </c>
      <c r="C1060" s="192">
        <v>7</v>
      </c>
      <c r="D1060" s="192">
        <v>4</v>
      </c>
      <c r="E1060" s="193">
        <v>8800055490</v>
      </c>
      <c r="F1060" s="194"/>
      <c r="G1060" s="195">
        <v>30</v>
      </c>
      <c r="H1060" s="195">
        <v>30</v>
      </c>
      <c r="I1060" s="157">
        <f t="shared" si="32"/>
        <v>100</v>
      </c>
      <c r="J1060" s="183">
        <f t="shared" si="33"/>
        <v>0</v>
      </c>
    </row>
    <row r="1061" spans="1:10" s="141" customFormat="1" ht="22.5" x14ac:dyDescent="0.2">
      <c r="A1061" s="190" t="s">
        <v>507</v>
      </c>
      <c r="B1061" s="191">
        <v>915</v>
      </c>
      <c r="C1061" s="192">
        <v>7</v>
      </c>
      <c r="D1061" s="192">
        <v>4</v>
      </c>
      <c r="E1061" s="193">
        <v>8800055490</v>
      </c>
      <c r="F1061" s="194">
        <v>600</v>
      </c>
      <c r="G1061" s="195">
        <v>30</v>
      </c>
      <c r="H1061" s="195">
        <v>30</v>
      </c>
      <c r="I1061" s="157">
        <f t="shared" si="32"/>
        <v>100</v>
      </c>
      <c r="J1061" s="183">
        <f t="shared" si="33"/>
        <v>0</v>
      </c>
    </row>
    <row r="1062" spans="1:10" s="141" customFormat="1" ht="11.25" x14ac:dyDescent="0.2">
      <c r="A1062" s="190" t="s">
        <v>830</v>
      </c>
      <c r="B1062" s="191">
        <v>915</v>
      </c>
      <c r="C1062" s="192">
        <v>7</v>
      </c>
      <c r="D1062" s="192">
        <v>9</v>
      </c>
      <c r="E1062" s="193"/>
      <c r="F1062" s="194"/>
      <c r="G1062" s="195">
        <v>7060</v>
      </c>
      <c r="H1062" s="195">
        <v>7058</v>
      </c>
      <c r="I1062" s="157">
        <f t="shared" si="32"/>
        <v>99.971671388101981</v>
      </c>
      <c r="J1062" s="183">
        <f t="shared" si="33"/>
        <v>2</v>
      </c>
    </row>
    <row r="1063" spans="1:10" s="141" customFormat="1" ht="22.5" x14ac:dyDescent="0.2">
      <c r="A1063" s="190" t="s">
        <v>1622</v>
      </c>
      <c r="B1063" s="191">
        <v>915</v>
      </c>
      <c r="C1063" s="192">
        <v>7</v>
      </c>
      <c r="D1063" s="192">
        <v>9</v>
      </c>
      <c r="E1063" s="193">
        <v>800000000</v>
      </c>
      <c r="F1063" s="194"/>
      <c r="G1063" s="195">
        <v>7030</v>
      </c>
      <c r="H1063" s="195">
        <v>7028</v>
      </c>
      <c r="I1063" s="157">
        <f t="shared" si="32"/>
        <v>99.971550497866289</v>
      </c>
      <c r="J1063" s="183">
        <f t="shared" si="33"/>
        <v>2</v>
      </c>
    </row>
    <row r="1064" spans="1:10" s="141" customFormat="1" ht="11.25" x14ac:dyDescent="0.2">
      <c r="A1064" s="190" t="s">
        <v>797</v>
      </c>
      <c r="B1064" s="191">
        <v>915</v>
      </c>
      <c r="C1064" s="192">
        <v>7</v>
      </c>
      <c r="D1064" s="192">
        <v>9</v>
      </c>
      <c r="E1064" s="193">
        <v>820000000</v>
      </c>
      <c r="F1064" s="194"/>
      <c r="G1064" s="195">
        <v>7030</v>
      </c>
      <c r="H1064" s="195">
        <v>7028</v>
      </c>
      <c r="I1064" s="157">
        <f t="shared" si="32"/>
        <v>99.971550497866289</v>
      </c>
      <c r="J1064" s="183">
        <f t="shared" si="33"/>
        <v>2</v>
      </c>
    </row>
    <row r="1065" spans="1:10" s="141" customFormat="1" ht="11.25" x14ac:dyDescent="0.2">
      <c r="A1065" s="190" t="s">
        <v>798</v>
      </c>
      <c r="B1065" s="191">
        <v>915</v>
      </c>
      <c r="C1065" s="192">
        <v>7</v>
      </c>
      <c r="D1065" s="192">
        <v>9</v>
      </c>
      <c r="E1065" s="193">
        <v>820200000</v>
      </c>
      <c r="F1065" s="194"/>
      <c r="G1065" s="195">
        <v>7030</v>
      </c>
      <c r="H1065" s="195">
        <v>7028</v>
      </c>
      <c r="I1065" s="157">
        <f t="shared" si="32"/>
        <v>99.971550497866289</v>
      </c>
      <c r="J1065" s="183">
        <f t="shared" si="33"/>
        <v>2</v>
      </c>
    </row>
    <row r="1066" spans="1:10" s="141" customFormat="1" ht="11.25" x14ac:dyDescent="0.2">
      <c r="A1066" s="190" t="s">
        <v>844</v>
      </c>
      <c r="B1066" s="191">
        <v>915</v>
      </c>
      <c r="C1066" s="192">
        <v>7</v>
      </c>
      <c r="D1066" s="192">
        <v>9</v>
      </c>
      <c r="E1066" s="193">
        <v>820243500</v>
      </c>
      <c r="F1066" s="194"/>
      <c r="G1066" s="195">
        <v>7030</v>
      </c>
      <c r="H1066" s="195">
        <v>7028</v>
      </c>
      <c r="I1066" s="157">
        <f t="shared" si="32"/>
        <v>99.971550497866289</v>
      </c>
      <c r="J1066" s="183">
        <f t="shared" si="33"/>
        <v>2</v>
      </c>
    </row>
    <row r="1067" spans="1:10" s="141" customFormat="1" ht="22.5" x14ac:dyDescent="0.2">
      <c r="A1067" s="190" t="s">
        <v>507</v>
      </c>
      <c r="B1067" s="191">
        <v>915</v>
      </c>
      <c r="C1067" s="192">
        <v>7</v>
      </c>
      <c r="D1067" s="192">
        <v>9</v>
      </c>
      <c r="E1067" s="193">
        <v>820243500</v>
      </c>
      <c r="F1067" s="194">
        <v>600</v>
      </c>
      <c r="G1067" s="195">
        <v>7030</v>
      </c>
      <c r="H1067" s="195">
        <v>7028</v>
      </c>
      <c r="I1067" s="157">
        <f t="shared" si="32"/>
        <v>99.971550497866289</v>
      </c>
      <c r="J1067" s="183">
        <f t="shared" si="33"/>
        <v>2</v>
      </c>
    </row>
    <row r="1068" spans="1:10" s="141" customFormat="1" ht="11.25" x14ac:dyDescent="0.2">
      <c r="A1068" s="190" t="s">
        <v>508</v>
      </c>
      <c r="B1068" s="191">
        <v>915</v>
      </c>
      <c r="C1068" s="192">
        <v>7</v>
      </c>
      <c r="D1068" s="192">
        <v>9</v>
      </c>
      <c r="E1068" s="193">
        <v>8800000000</v>
      </c>
      <c r="F1068" s="194"/>
      <c r="G1068" s="195">
        <v>30</v>
      </c>
      <c r="H1068" s="195">
        <v>30</v>
      </c>
      <c r="I1068" s="157">
        <f t="shared" si="32"/>
        <v>100</v>
      </c>
      <c r="J1068" s="183">
        <f t="shared" si="33"/>
        <v>0</v>
      </c>
    </row>
    <row r="1069" spans="1:10" s="141" customFormat="1" ht="22.5" x14ac:dyDescent="0.2">
      <c r="A1069" s="190" t="s">
        <v>1152</v>
      </c>
      <c r="B1069" s="191">
        <v>915</v>
      </c>
      <c r="C1069" s="192">
        <v>7</v>
      </c>
      <c r="D1069" s="192">
        <v>9</v>
      </c>
      <c r="E1069" s="193">
        <v>8800055490</v>
      </c>
      <c r="F1069" s="194"/>
      <c r="G1069" s="195">
        <v>30</v>
      </c>
      <c r="H1069" s="195">
        <v>30</v>
      </c>
      <c r="I1069" s="157">
        <f t="shared" si="32"/>
        <v>100</v>
      </c>
      <c r="J1069" s="183">
        <f t="shared" si="33"/>
        <v>0</v>
      </c>
    </row>
    <row r="1070" spans="1:10" s="141" customFormat="1" ht="22.5" x14ac:dyDescent="0.2">
      <c r="A1070" s="190" t="s">
        <v>507</v>
      </c>
      <c r="B1070" s="191">
        <v>915</v>
      </c>
      <c r="C1070" s="192">
        <v>7</v>
      </c>
      <c r="D1070" s="192">
        <v>9</v>
      </c>
      <c r="E1070" s="193">
        <v>8800055490</v>
      </c>
      <c r="F1070" s="194">
        <v>600</v>
      </c>
      <c r="G1070" s="195">
        <v>30</v>
      </c>
      <c r="H1070" s="195">
        <v>30</v>
      </c>
      <c r="I1070" s="157">
        <f t="shared" si="32"/>
        <v>100</v>
      </c>
      <c r="J1070" s="183">
        <f t="shared" si="33"/>
        <v>0</v>
      </c>
    </row>
    <row r="1071" spans="1:10" s="141" customFormat="1" ht="11.25" x14ac:dyDescent="0.2">
      <c r="A1071" s="190" t="s">
        <v>860</v>
      </c>
      <c r="B1071" s="191">
        <v>915</v>
      </c>
      <c r="C1071" s="192">
        <v>8</v>
      </c>
      <c r="D1071" s="192"/>
      <c r="E1071" s="193"/>
      <c r="F1071" s="194"/>
      <c r="G1071" s="195">
        <v>955859.5</v>
      </c>
      <c r="H1071" s="195">
        <v>952789.8</v>
      </c>
      <c r="I1071" s="157">
        <f t="shared" si="32"/>
        <v>99.678854475997781</v>
      </c>
      <c r="J1071" s="183">
        <f t="shared" si="33"/>
        <v>3069.6999999999534</v>
      </c>
    </row>
    <row r="1072" spans="1:10" s="141" customFormat="1" ht="11.25" x14ac:dyDescent="0.2">
      <c r="A1072" s="190" t="s">
        <v>861</v>
      </c>
      <c r="B1072" s="191">
        <v>915</v>
      </c>
      <c r="C1072" s="192">
        <v>8</v>
      </c>
      <c r="D1072" s="192">
        <v>1</v>
      </c>
      <c r="E1072" s="193"/>
      <c r="F1072" s="194"/>
      <c r="G1072" s="195">
        <v>845177.7</v>
      </c>
      <c r="H1072" s="195">
        <v>842413.3</v>
      </c>
      <c r="I1072" s="157">
        <f t="shared" si="32"/>
        <v>99.672920854395485</v>
      </c>
      <c r="J1072" s="183">
        <f t="shared" si="33"/>
        <v>2764.3999999999069</v>
      </c>
    </row>
    <row r="1073" spans="1:10" s="141" customFormat="1" ht="22.5" x14ac:dyDescent="0.2">
      <c r="A1073" s="190" t="s">
        <v>1622</v>
      </c>
      <c r="B1073" s="191">
        <v>915</v>
      </c>
      <c r="C1073" s="192">
        <v>8</v>
      </c>
      <c r="D1073" s="192">
        <v>1</v>
      </c>
      <c r="E1073" s="193">
        <v>800000000</v>
      </c>
      <c r="F1073" s="194"/>
      <c r="G1073" s="195">
        <v>844227.7</v>
      </c>
      <c r="H1073" s="195">
        <v>841463.3</v>
      </c>
      <c r="I1073" s="157">
        <f t="shared" si="32"/>
        <v>99.672552795886716</v>
      </c>
      <c r="J1073" s="183">
        <f t="shared" si="33"/>
        <v>2764.3999999999069</v>
      </c>
    </row>
    <row r="1074" spans="1:10" s="141" customFormat="1" ht="11.25" x14ac:dyDescent="0.2">
      <c r="A1074" s="190" t="s">
        <v>862</v>
      </c>
      <c r="B1074" s="191">
        <v>915</v>
      </c>
      <c r="C1074" s="192">
        <v>8</v>
      </c>
      <c r="D1074" s="192">
        <v>1</v>
      </c>
      <c r="E1074" s="193">
        <v>810000000</v>
      </c>
      <c r="F1074" s="194"/>
      <c r="G1074" s="195">
        <v>367245.5</v>
      </c>
      <c r="H1074" s="195">
        <v>366301</v>
      </c>
      <c r="I1074" s="157">
        <f t="shared" si="32"/>
        <v>99.74281509235648</v>
      </c>
      <c r="J1074" s="183">
        <f t="shared" si="33"/>
        <v>944.5</v>
      </c>
    </row>
    <row r="1075" spans="1:10" s="141" customFormat="1" ht="11.25" x14ac:dyDescent="0.2">
      <c r="A1075" s="190" t="s">
        <v>863</v>
      </c>
      <c r="B1075" s="191">
        <v>915</v>
      </c>
      <c r="C1075" s="192">
        <v>8</v>
      </c>
      <c r="D1075" s="192">
        <v>1</v>
      </c>
      <c r="E1075" s="193">
        <v>810100000</v>
      </c>
      <c r="F1075" s="194"/>
      <c r="G1075" s="195">
        <v>116391.7</v>
      </c>
      <c r="H1075" s="195">
        <v>116246.7</v>
      </c>
      <c r="I1075" s="157">
        <f t="shared" si="32"/>
        <v>99.875420670030593</v>
      </c>
      <c r="J1075" s="183">
        <f t="shared" si="33"/>
        <v>145</v>
      </c>
    </row>
    <row r="1076" spans="1:10" s="141" customFormat="1" ht="11.25" x14ac:dyDescent="0.2">
      <c r="A1076" s="190" t="s">
        <v>864</v>
      </c>
      <c r="B1076" s="191">
        <v>915</v>
      </c>
      <c r="C1076" s="192">
        <v>8</v>
      </c>
      <c r="D1076" s="192">
        <v>1</v>
      </c>
      <c r="E1076" s="193">
        <v>810144100</v>
      </c>
      <c r="F1076" s="194"/>
      <c r="G1076" s="195">
        <v>116391.7</v>
      </c>
      <c r="H1076" s="195">
        <v>116246.7</v>
      </c>
      <c r="I1076" s="157">
        <f t="shared" si="32"/>
        <v>99.875420670030593</v>
      </c>
      <c r="J1076" s="183">
        <f t="shared" si="33"/>
        <v>145</v>
      </c>
    </row>
    <row r="1077" spans="1:10" s="141" customFormat="1" ht="22.5" x14ac:dyDescent="0.2">
      <c r="A1077" s="190" t="s">
        <v>507</v>
      </c>
      <c r="B1077" s="191">
        <v>915</v>
      </c>
      <c r="C1077" s="192">
        <v>8</v>
      </c>
      <c r="D1077" s="192">
        <v>1</v>
      </c>
      <c r="E1077" s="193">
        <v>810144100</v>
      </c>
      <c r="F1077" s="194">
        <v>600</v>
      </c>
      <c r="G1077" s="195">
        <v>116391.7</v>
      </c>
      <c r="H1077" s="195">
        <v>116246.7</v>
      </c>
      <c r="I1077" s="157">
        <f t="shared" si="32"/>
        <v>99.875420670030593</v>
      </c>
      <c r="J1077" s="183">
        <f t="shared" si="33"/>
        <v>145</v>
      </c>
    </row>
    <row r="1078" spans="1:10" s="141" customFormat="1" ht="11.25" x14ac:dyDescent="0.2">
      <c r="A1078" s="190" t="s">
        <v>865</v>
      </c>
      <c r="B1078" s="191">
        <v>915</v>
      </c>
      <c r="C1078" s="192">
        <v>8</v>
      </c>
      <c r="D1078" s="192">
        <v>1</v>
      </c>
      <c r="E1078" s="193">
        <v>810200000</v>
      </c>
      <c r="F1078" s="194"/>
      <c r="G1078" s="195">
        <v>93554.7</v>
      </c>
      <c r="H1078" s="195">
        <v>93041.4</v>
      </c>
      <c r="I1078" s="157">
        <f t="shared" si="32"/>
        <v>99.451337025291082</v>
      </c>
      <c r="J1078" s="183">
        <f t="shared" si="33"/>
        <v>513.30000000000291</v>
      </c>
    </row>
    <row r="1079" spans="1:10" s="141" customFormat="1" ht="11.25" x14ac:dyDescent="0.2">
      <c r="A1079" s="190" t="s">
        <v>866</v>
      </c>
      <c r="B1079" s="191">
        <v>915</v>
      </c>
      <c r="C1079" s="192">
        <v>8</v>
      </c>
      <c r="D1079" s="192">
        <v>1</v>
      </c>
      <c r="E1079" s="193">
        <v>810242200</v>
      </c>
      <c r="F1079" s="194"/>
      <c r="G1079" s="195">
        <v>91924</v>
      </c>
      <c r="H1079" s="195">
        <v>91410.7</v>
      </c>
      <c r="I1079" s="157">
        <f t="shared" si="32"/>
        <v>99.441603933684348</v>
      </c>
      <c r="J1079" s="183">
        <f t="shared" si="33"/>
        <v>513.30000000000291</v>
      </c>
    </row>
    <row r="1080" spans="1:10" s="141" customFormat="1" ht="22.5" x14ac:dyDescent="0.2">
      <c r="A1080" s="190" t="s">
        <v>507</v>
      </c>
      <c r="B1080" s="191">
        <v>915</v>
      </c>
      <c r="C1080" s="192">
        <v>8</v>
      </c>
      <c r="D1080" s="192">
        <v>1</v>
      </c>
      <c r="E1080" s="193">
        <v>810242200</v>
      </c>
      <c r="F1080" s="194">
        <v>600</v>
      </c>
      <c r="G1080" s="195">
        <v>91924</v>
      </c>
      <c r="H1080" s="195">
        <v>91410.7</v>
      </c>
      <c r="I1080" s="157">
        <f t="shared" si="32"/>
        <v>99.441603933684348</v>
      </c>
      <c r="J1080" s="183">
        <f t="shared" si="33"/>
        <v>513.30000000000291</v>
      </c>
    </row>
    <row r="1081" spans="1:10" s="141" customFormat="1" ht="11.25" x14ac:dyDescent="0.2">
      <c r="A1081" s="190" t="s">
        <v>1289</v>
      </c>
      <c r="B1081" s="191">
        <v>915</v>
      </c>
      <c r="C1081" s="192">
        <v>8</v>
      </c>
      <c r="D1081" s="192">
        <v>1</v>
      </c>
      <c r="E1081" s="193" t="s">
        <v>1290</v>
      </c>
      <c r="F1081" s="194"/>
      <c r="G1081" s="195">
        <v>1630.7</v>
      </c>
      <c r="H1081" s="195">
        <v>1630.7</v>
      </c>
      <c r="I1081" s="157">
        <f t="shared" si="32"/>
        <v>100</v>
      </c>
      <c r="J1081" s="183">
        <f t="shared" si="33"/>
        <v>0</v>
      </c>
    </row>
    <row r="1082" spans="1:10" s="141" customFormat="1" ht="22.5" x14ac:dyDescent="0.2">
      <c r="A1082" s="190" t="s">
        <v>507</v>
      </c>
      <c r="B1082" s="191">
        <v>915</v>
      </c>
      <c r="C1082" s="192">
        <v>8</v>
      </c>
      <c r="D1082" s="192">
        <v>1</v>
      </c>
      <c r="E1082" s="193" t="s">
        <v>1290</v>
      </c>
      <c r="F1082" s="194">
        <v>600</v>
      </c>
      <c r="G1082" s="195">
        <v>1630.7</v>
      </c>
      <c r="H1082" s="195">
        <v>1630.7</v>
      </c>
      <c r="I1082" s="157">
        <f t="shared" si="32"/>
        <v>100</v>
      </c>
      <c r="J1082" s="183">
        <f t="shared" si="33"/>
        <v>0</v>
      </c>
    </row>
    <row r="1083" spans="1:10" s="141" customFormat="1" ht="22.5" x14ac:dyDescent="0.2">
      <c r="A1083" s="190" t="s">
        <v>867</v>
      </c>
      <c r="B1083" s="191">
        <v>915</v>
      </c>
      <c r="C1083" s="192">
        <v>8</v>
      </c>
      <c r="D1083" s="192">
        <v>1</v>
      </c>
      <c r="E1083" s="193">
        <v>810300000</v>
      </c>
      <c r="F1083" s="194"/>
      <c r="G1083" s="195">
        <v>115670.8</v>
      </c>
      <c r="H1083" s="195">
        <v>115384.6</v>
      </c>
      <c r="I1083" s="157">
        <f t="shared" si="32"/>
        <v>99.752573683245899</v>
      </c>
      <c r="J1083" s="183">
        <f t="shared" si="33"/>
        <v>286.19999999999709</v>
      </c>
    </row>
    <row r="1084" spans="1:10" s="141" customFormat="1" ht="11.25" x14ac:dyDescent="0.2">
      <c r="A1084" s="190" t="s">
        <v>1254</v>
      </c>
      <c r="B1084" s="191">
        <v>915</v>
      </c>
      <c r="C1084" s="192">
        <v>8</v>
      </c>
      <c r="D1084" s="192">
        <v>1</v>
      </c>
      <c r="E1084" s="193">
        <v>810300330</v>
      </c>
      <c r="F1084" s="194"/>
      <c r="G1084" s="195">
        <v>12212.1</v>
      </c>
      <c r="H1084" s="195">
        <v>12212.1</v>
      </c>
      <c r="I1084" s="157">
        <f t="shared" si="32"/>
        <v>100</v>
      </c>
      <c r="J1084" s="183">
        <f t="shared" si="33"/>
        <v>0</v>
      </c>
    </row>
    <row r="1085" spans="1:10" s="141" customFormat="1" ht="11.25" x14ac:dyDescent="0.2">
      <c r="A1085" s="190" t="s">
        <v>490</v>
      </c>
      <c r="B1085" s="191">
        <v>915</v>
      </c>
      <c r="C1085" s="192">
        <v>8</v>
      </c>
      <c r="D1085" s="192">
        <v>1</v>
      </c>
      <c r="E1085" s="193">
        <v>810300330</v>
      </c>
      <c r="F1085" s="194">
        <v>200</v>
      </c>
      <c r="G1085" s="195">
        <v>12212.1</v>
      </c>
      <c r="H1085" s="195">
        <v>12212.1</v>
      </c>
      <c r="I1085" s="157">
        <f t="shared" si="32"/>
        <v>100</v>
      </c>
      <c r="J1085" s="183">
        <f t="shared" si="33"/>
        <v>0</v>
      </c>
    </row>
    <row r="1086" spans="1:10" s="141" customFormat="1" ht="11.25" x14ac:dyDescent="0.2">
      <c r="A1086" s="190" t="s">
        <v>866</v>
      </c>
      <c r="B1086" s="191">
        <v>915</v>
      </c>
      <c r="C1086" s="192">
        <v>8</v>
      </c>
      <c r="D1086" s="192">
        <v>1</v>
      </c>
      <c r="E1086" s="193">
        <v>810344200</v>
      </c>
      <c r="F1086" s="194"/>
      <c r="G1086" s="195">
        <v>103458.7</v>
      </c>
      <c r="H1086" s="195">
        <v>103172.5</v>
      </c>
      <c r="I1086" s="157">
        <f t="shared" si="32"/>
        <v>99.7233678752971</v>
      </c>
      <c r="J1086" s="183">
        <f t="shared" si="33"/>
        <v>286.19999999999709</v>
      </c>
    </row>
    <row r="1087" spans="1:10" s="141" customFormat="1" ht="22.5" x14ac:dyDescent="0.2">
      <c r="A1087" s="190" t="s">
        <v>507</v>
      </c>
      <c r="B1087" s="191">
        <v>915</v>
      </c>
      <c r="C1087" s="192">
        <v>8</v>
      </c>
      <c r="D1087" s="192">
        <v>1</v>
      </c>
      <c r="E1087" s="193">
        <v>810344200</v>
      </c>
      <c r="F1087" s="194">
        <v>600</v>
      </c>
      <c r="G1087" s="195">
        <v>103458.7</v>
      </c>
      <c r="H1087" s="195">
        <v>103172.5</v>
      </c>
      <c r="I1087" s="157">
        <f t="shared" si="32"/>
        <v>99.7233678752971</v>
      </c>
      <c r="J1087" s="183">
        <f t="shared" si="33"/>
        <v>286.19999999999709</v>
      </c>
    </row>
    <row r="1088" spans="1:10" s="141" customFormat="1" ht="22.5" x14ac:dyDescent="0.2">
      <c r="A1088" s="190" t="s">
        <v>1291</v>
      </c>
      <c r="B1088" s="191">
        <v>915</v>
      </c>
      <c r="C1088" s="192">
        <v>8</v>
      </c>
      <c r="D1088" s="192">
        <v>1</v>
      </c>
      <c r="E1088" s="193" t="s">
        <v>868</v>
      </c>
      <c r="F1088" s="194"/>
      <c r="G1088" s="195">
        <v>40820.199999999997</v>
      </c>
      <c r="H1088" s="195">
        <v>40820.199999999997</v>
      </c>
      <c r="I1088" s="157">
        <f t="shared" si="32"/>
        <v>100</v>
      </c>
      <c r="J1088" s="183">
        <f t="shared" si="33"/>
        <v>0</v>
      </c>
    </row>
    <row r="1089" spans="1:10" s="141" customFormat="1" ht="11.25" x14ac:dyDescent="0.2">
      <c r="A1089" s="190" t="s">
        <v>1292</v>
      </c>
      <c r="B1089" s="191">
        <v>915</v>
      </c>
      <c r="C1089" s="192">
        <v>8</v>
      </c>
      <c r="D1089" s="192">
        <v>1</v>
      </c>
      <c r="E1089" s="193" t="s">
        <v>869</v>
      </c>
      <c r="F1089" s="194"/>
      <c r="G1089" s="195">
        <v>20000</v>
      </c>
      <c r="H1089" s="195">
        <v>20000</v>
      </c>
      <c r="I1089" s="157">
        <f t="shared" si="32"/>
        <v>100</v>
      </c>
      <c r="J1089" s="183">
        <f t="shared" si="33"/>
        <v>0</v>
      </c>
    </row>
    <row r="1090" spans="1:10" s="141" customFormat="1" ht="11.25" x14ac:dyDescent="0.2">
      <c r="A1090" s="190" t="s">
        <v>499</v>
      </c>
      <c r="B1090" s="191">
        <v>915</v>
      </c>
      <c r="C1090" s="192">
        <v>8</v>
      </c>
      <c r="D1090" s="192">
        <v>1</v>
      </c>
      <c r="E1090" s="193" t="s">
        <v>869</v>
      </c>
      <c r="F1090" s="194">
        <v>500</v>
      </c>
      <c r="G1090" s="195">
        <v>20000</v>
      </c>
      <c r="H1090" s="195">
        <v>20000</v>
      </c>
      <c r="I1090" s="157">
        <f t="shared" si="32"/>
        <v>100</v>
      </c>
      <c r="J1090" s="183">
        <f t="shared" si="33"/>
        <v>0</v>
      </c>
    </row>
    <row r="1091" spans="1:10" s="141" customFormat="1" ht="11.25" x14ac:dyDescent="0.2">
      <c r="A1091" s="190" t="s">
        <v>870</v>
      </c>
      <c r="B1091" s="191">
        <v>915</v>
      </c>
      <c r="C1091" s="192">
        <v>8</v>
      </c>
      <c r="D1091" s="192">
        <v>1</v>
      </c>
      <c r="E1091" s="193" t="s">
        <v>871</v>
      </c>
      <c r="F1091" s="194"/>
      <c r="G1091" s="195">
        <v>15744.4</v>
      </c>
      <c r="H1091" s="195">
        <v>15744.4</v>
      </c>
      <c r="I1091" s="157">
        <f t="shared" si="32"/>
        <v>100</v>
      </c>
      <c r="J1091" s="183">
        <f t="shared" si="33"/>
        <v>0</v>
      </c>
    </row>
    <row r="1092" spans="1:10" s="141" customFormat="1" ht="11.25" x14ac:dyDescent="0.2">
      <c r="A1092" s="190" t="s">
        <v>490</v>
      </c>
      <c r="B1092" s="191">
        <v>915</v>
      </c>
      <c r="C1092" s="192">
        <v>8</v>
      </c>
      <c r="D1092" s="192">
        <v>1</v>
      </c>
      <c r="E1092" s="193" t="s">
        <v>871</v>
      </c>
      <c r="F1092" s="194">
        <v>200</v>
      </c>
      <c r="G1092" s="195">
        <v>15744.4</v>
      </c>
      <c r="H1092" s="195">
        <v>15744.4</v>
      </c>
      <c r="I1092" s="157">
        <f t="shared" si="32"/>
        <v>100</v>
      </c>
      <c r="J1092" s="183">
        <f t="shared" si="33"/>
        <v>0</v>
      </c>
    </row>
    <row r="1093" spans="1:10" s="141" customFormat="1" ht="11.25" x14ac:dyDescent="0.2">
      <c r="A1093" s="190" t="s">
        <v>1647</v>
      </c>
      <c r="B1093" s="191">
        <v>915</v>
      </c>
      <c r="C1093" s="192">
        <v>8</v>
      </c>
      <c r="D1093" s="192">
        <v>1</v>
      </c>
      <c r="E1093" s="193" t="s">
        <v>1648</v>
      </c>
      <c r="F1093" s="194"/>
      <c r="G1093" s="195">
        <v>5075.8</v>
      </c>
      <c r="H1093" s="195">
        <v>5075.8</v>
      </c>
      <c r="I1093" s="157">
        <f t="shared" si="32"/>
        <v>100</v>
      </c>
      <c r="J1093" s="183">
        <f t="shared" si="33"/>
        <v>0</v>
      </c>
    </row>
    <row r="1094" spans="1:10" s="141" customFormat="1" ht="11.25" x14ac:dyDescent="0.2">
      <c r="A1094" s="190" t="s">
        <v>499</v>
      </c>
      <c r="B1094" s="191">
        <v>915</v>
      </c>
      <c r="C1094" s="192">
        <v>8</v>
      </c>
      <c r="D1094" s="192">
        <v>1</v>
      </c>
      <c r="E1094" s="193" t="s">
        <v>1648</v>
      </c>
      <c r="F1094" s="194">
        <v>500</v>
      </c>
      <c r="G1094" s="195">
        <v>1229.0999999999999</v>
      </c>
      <c r="H1094" s="195">
        <v>1229.0999999999999</v>
      </c>
      <c r="I1094" s="157">
        <f t="shared" si="32"/>
        <v>100</v>
      </c>
      <c r="J1094" s="183">
        <f t="shared" si="33"/>
        <v>0</v>
      </c>
    </row>
    <row r="1095" spans="1:10" s="141" customFormat="1" ht="22.5" x14ac:dyDescent="0.2">
      <c r="A1095" s="190" t="s">
        <v>507</v>
      </c>
      <c r="B1095" s="191">
        <v>915</v>
      </c>
      <c r="C1095" s="192">
        <v>8</v>
      </c>
      <c r="D1095" s="192">
        <v>1</v>
      </c>
      <c r="E1095" s="193" t="s">
        <v>1648</v>
      </c>
      <c r="F1095" s="194">
        <v>600</v>
      </c>
      <c r="G1095" s="195">
        <v>3846.7</v>
      </c>
      <c r="H1095" s="195">
        <v>3846.7</v>
      </c>
      <c r="I1095" s="157">
        <f t="shared" si="32"/>
        <v>100</v>
      </c>
      <c r="J1095" s="183">
        <f t="shared" si="33"/>
        <v>0</v>
      </c>
    </row>
    <row r="1096" spans="1:10" s="141" customFormat="1" ht="11.25" x14ac:dyDescent="0.2">
      <c r="A1096" s="190" t="s">
        <v>1295</v>
      </c>
      <c r="B1096" s="191">
        <v>915</v>
      </c>
      <c r="C1096" s="192">
        <v>8</v>
      </c>
      <c r="D1096" s="192">
        <v>1</v>
      </c>
      <c r="E1096" s="193" t="s">
        <v>1296</v>
      </c>
      <c r="F1096" s="194"/>
      <c r="G1096" s="195">
        <v>808.1</v>
      </c>
      <c r="H1096" s="195">
        <v>808.1</v>
      </c>
      <c r="I1096" s="157">
        <f t="shared" si="32"/>
        <v>100</v>
      </c>
      <c r="J1096" s="183">
        <f t="shared" si="33"/>
        <v>0</v>
      </c>
    </row>
    <row r="1097" spans="1:10" s="141" customFormat="1" ht="11.25" x14ac:dyDescent="0.2">
      <c r="A1097" s="190" t="s">
        <v>870</v>
      </c>
      <c r="B1097" s="191">
        <v>915</v>
      </c>
      <c r="C1097" s="192">
        <v>8</v>
      </c>
      <c r="D1097" s="192">
        <v>1</v>
      </c>
      <c r="E1097" s="193" t="s">
        <v>1297</v>
      </c>
      <c r="F1097" s="194"/>
      <c r="G1097" s="195">
        <v>808.1</v>
      </c>
      <c r="H1097" s="195">
        <v>808.1</v>
      </c>
      <c r="I1097" s="157">
        <f t="shared" si="32"/>
        <v>100</v>
      </c>
      <c r="J1097" s="183">
        <f t="shared" si="33"/>
        <v>0</v>
      </c>
    </row>
    <row r="1098" spans="1:10" s="141" customFormat="1" ht="11.25" x14ac:dyDescent="0.2">
      <c r="A1098" s="190" t="s">
        <v>499</v>
      </c>
      <c r="B1098" s="191">
        <v>915</v>
      </c>
      <c r="C1098" s="192">
        <v>8</v>
      </c>
      <c r="D1098" s="192">
        <v>1</v>
      </c>
      <c r="E1098" s="193" t="s">
        <v>1297</v>
      </c>
      <c r="F1098" s="194">
        <v>500</v>
      </c>
      <c r="G1098" s="195">
        <v>808.1</v>
      </c>
      <c r="H1098" s="195">
        <v>808.1</v>
      </c>
      <c r="I1098" s="157">
        <f t="shared" si="32"/>
        <v>100</v>
      </c>
      <c r="J1098" s="183">
        <f t="shared" si="33"/>
        <v>0</v>
      </c>
    </row>
    <row r="1099" spans="1:10" s="141" customFormat="1" ht="11.25" x14ac:dyDescent="0.2">
      <c r="A1099" s="190" t="s">
        <v>797</v>
      </c>
      <c r="B1099" s="191">
        <v>915</v>
      </c>
      <c r="C1099" s="192">
        <v>8</v>
      </c>
      <c r="D1099" s="192">
        <v>1</v>
      </c>
      <c r="E1099" s="193">
        <v>820000000</v>
      </c>
      <c r="F1099" s="194"/>
      <c r="G1099" s="195">
        <v>351632.5</v>
      </c>
      <c r="H1099" s="195">
        <v>349812.6</v>
      </c>
      <c r="I1099" s="157">
        <f t="shared" si="32"/>
        <v>99.482442606983142</v>
      </c>
      <c r="J1099" s="183">
        <f t="shared" si="33"/>
        <v>1819.9000000000233</v>
      </c>
    </row>
    <row r="1100" spans="1:10" s="141" customFormat="1" ht="22.5" x14ac:dyDescent="0.2">
      <c r="A1100" s="190" t="s">
        <v>872</v>
      </c>
      <c r="B1100" s="191">
        <v>915</v>
      </c>
      <c r="C1100" s="192">
        <v>8</v>
      </c>
      <c r="D1100" s="192">
        <v>1</v>
      </c>
      <c r="E1100" s="193">
        <v>820100000</v>
      </c>
      <c r="F1100" s="194"/>
      <c r="G1100" s="195">
        <v>351632.5</v>
      </c>
      <c r="H1100" s="195">
        <v>349812.6</v>
      </c>
      <c r="I1100" s="157">
        <f t="shared" si="32"/>
        <v>99.482442606983142</v>
      </c>
      <c r="J1100" s="183">
        <f t="shared" si="33"/>
        <v>1819.9000000000233</v>
      </c>
    </row>
    <row r="1101" spans="1:10" s="141" customFormat="1" ht="11.25" x14ac:dyDescent="0.2">
      <c r="A1101" s="190" t="s">
        <v>873</v>
      </c>
      <c r="B1101" s="191">
        <v>915</v>
      </c>
      <c r="C1101" s="192">
        <v>8</v>
      </c>
      <c r="D1101" s="192">
        <v>1</v>
      </c>
      <c r="E1101" s="193">
        <v>820144300</v>
      </c>
      <c r="F1101" s="194"/>
      <c r="G1101" s="195">
        <v>345371.4</v>
      </c>
      <c r="H1101" s="195">
        <v>343551.5</v>
      </c>
      <c r="I1101" s="157">
        <f t="shared" si="32"/>
        <v>99.4730600159712</v>
      </c>
      <c r="J1101" s="183">
        <f t="shared" si="33"/>
        <v>1819.9000000000233</v>
      </c>
    </row>
    <row r="1102" spans="1:10" s="141" customFormat="1" ht="22.5" x14ac:dyDescent="0.2">
      <c r="A1102" s="190" t="s">
        <v>507</v>
      </c>
      <c r="B1102" s="191">
        <v>915</v>
      </c>
      <c r="C1102" s="192">
        <v>8</v>
      </c>
      <c r="D1102" s="192">
        <v>1</v>
      </c>
      <c r="E1102" s="193">
        <v>820144300</v>
      </c>
      <c r="F1102" s="194">
        <v>600</v>
      </c>
      <c r="G1102" s="195">
        <v>345371.4</v>
      </c>
      <c r="H1102" s="195">
        <v>343551.5</v>
      </c>
      <c r="I1102" s="157">
        <f t="shared" si="32"/>
        <v>99.4730600159712</v>
      </c>
      <c r="J1102" s="183">
        <f t="shared" si="33"/>
        <v>1819.9000000000233</v>
      </c>
    </row>
    <row r="1103" spans="1:10" s="141" customFormat="1" ht="11.25" x14ac:dyDescent="0.2">
      <c r="A1103" s="190" t="s">
        <v>874</v>
      </c>
      <c r="B1103" s="191">
        <v>915</v>
      </c>
      <c r="C1103" s="192">
        <v>8</v>
      </c>
      <c r="D1103" s="192">
        <v>1</v>
      </c>
      <c r="E1103" s="193" t="s">
        <v>875</v>
      </c>
      <c r="F1103" s="194"/>
      <c r="G1103" s="195">
        <v>6261.1</v>
      </c>
      <c r="H1103" s="195">
        <v>6261.1</v>
      </c>
      <c r="I1103" s="157">
        <f t="shared" ref="I1103:I1166" si="34">+H1103/G1103*100</f>
        <v>100</v>
      </c>
      <c r="J1103" s="183">
        <f t="shared" ref="J1103:J1166" si="35">G1103-H1103</f>
        <v>0</v>
      </c>
    </row>
    <row r="1104" spans="1:10" s="141" customFormat="1" ht="22.5" x14ac:dyDescent="0.2">
      <c r="A1104" s="190" t="s">
        <v>507</v>
      </c>
      <c r="B1104" s="191">
        <v>915</v>
      </c>
      <c r="C1104" s="192">
        <v>8</v>
      </c>
      <c r="D1104" s="192">
        <v>1</v>
      </c>
      <c r="E1104" s="193" t="s">
        <v>875</v>
      </c>
      <c r="F1104" s="194">
        <v>600</v>
      </c>
      <c r="G1104" s="195">
        <v>6261.1</v>
      </c>
      <c r="H1104" s="195">
        <v>6261.1</v>
      </c>
      <c r="I1104" s="157">
        <f t="shared" si="34"/>
        <v>100</v>
      </c>
      <c r="J1104" s="183">
        <f t="shared" si="35"/>
        <v>0</v>
      </c>
    </row>
    <row r="1105" spans="1:10" s="141" customFormat="1" ht="11.25" x14ac:dyDescent="0.2">
      <c r="A1105" s="190" t="s">
        <v>876</v>
      </c>
      <c r="B1105" s="191">
        <v>915</v>
      </c>
      <c r="C1105" s="192">
        <v>8</v>
      </c>
      <c r="D1105" s="192">
        <v>1</v>
      </c>
      <c r="E1105" s="193">
        <v>830000000</v>
      </c>
      <c r="F1105" s="194"/>
      <c r="G1105" s="195">
        <v>125349.7</v>
      </c>
      <c r="H1105" s="195">
        <v>125349.7</v>
      </c>
      <c r="I1105" s="157">
        <f t="shared" si="34"/>
        <v>100</v>
      </c>
      <c r="J1105" s="183">
        <f t="shared" si="35"/>
        <v>0</v>
      </c>
    </row>
    <row r="1106" spans="1:10" s="141" customFormat="1" ht="11.25" x14ac:dyDescent="0.2">
      <c r="A1106" s="190" t="s">
        <v>877</v>
      </c>
      <c r="B1106" s="191">
        <v>915</v>
      </c>
      <c r="C1106" s="192">
        <v>8</v>
      </c>
      <c r="D1106" s="192">
        <v>1</v>
      </c>
      <c r="E1106" s="193">
        <v>830100000</v>
      </c>
      <c r="F1106" s="194"/>
      <c r="G1106" s="195">
        <v>121394.2</v>
      </c>
      <c r="H1106" s="195">
        <v>121394.2</v>
      </c>
      <c r="I1106" s="157">
        <f t="shared" si="34"/>
        <v>100</v>
      </c>
      <c r="J1106" s="183">
        <f t="shared" si="35"/>
        <v>0</v>
      </c>
    </row>
    <row r="1107" spans="1:10" s="141" customFormat="1" ht="11.25" x14ac:dyDescent="0.2">
      <c r="A1107" s="190" t="s">
        <v>864</v>
      </c>
      <c r="B1107" s="191">
        <v>915</v>
      </c>
      <c r="C1107" s="192">
        <v>8</v>
      </c>
      <c r="D1107" s="192">
        <v>1</v>
      </c>
      <c r="E1107" s="193">
        <v>830143440</v>
      </c>
      <c r="F1107" s="194"/>
      <c r="G1107" s="195">
        <v>69326.2</v>
      </c>
      <c r="H1107" s="195">
        <v>69326.2</v>
      </c>
      <c r="I1107" s="157">
        <f t="shared" si="34"/>
        <v>100</v>
      </c>
      <c r="J1107" s="183">
        <f t="shared" si="35"/>
        <v>0</v>
      </c>
    </row>
    <row r="1108" spans="1:10" s="141" customFormat="1" ht="11.25" x14ac:dyDescent="0.2">
      <c r="A1108" s="190" t="s">
        <v>490</v>
      </c>
      <c r="B1108" s="191">
        <v>915</v>
      </c>
      <c r="C1108" s="192">
        <v>8</v>
      </c>
      <c r="D1108" s="192">
        <v>1</v>
      </c>
      <c r="E1108" s="193">
        <v>830143440</v>
      </c>
      <c r="F1108" s="194">
        <v>200</v>
      </c>
      <c r="G1108" s="195">
        <v>7770</v>
      </c>
      <c r="H1108" s="195">
        <v>7770</v>
      </c>
      <c r="I1108" s="157">
        <f t="shared" si="34"/>
        <v>100</v>
      </c>
      <c r="J1108" s="183">
        <f t="shared" si="35"/>
        <v>0</v>
      </c>
    </row>
    <row r="1109" spans="1:10" s="141" customFormat="1" ht="11.25" x14ac:dyDescent="0.2">
      <c r="A1109" s="190" t="s">
        <v>501</v>
      </c>
      <c r="B1109" s="191">
        <v>915</v>
      </c>
      <c r="C1109" s="192">
        <v>8</v>
      </c>
      <c r="D1109" s="192">
        <v>1</v>
      </c>
      <c r="E1109" s="193">
        <v>830143440</v>
      </c>
      <c r="F1109" s="194">
        <v>300</v>
      </c>
      <c r="G1109" s="195">
        <v>60</v>
      </c>
      <c r="H1109" s="195">
        <v>60</v>
      </c>
      <c r="I1109" s="157">
        <f t="shared" si="34"/>
        <v>100</v>
      </c>
      <c r="J1109" s="183">
        <f t="shared" si="35"/>
        <v>0</v>
      </c>
    </row>
    <row r="1110" spans="1:10" s="141" customFormat="1" ht="22.5" x14ac:dyDescent="0.2">
      <c r="A1110" s="190" t="s">
        <v>507</v>
      </c>
      <c r="B1110" s="191">
        <v>915</v>
      </c>
      <c r="C1110" s="192">
        <v>8</v>
      </c>
      <c r="D1110" s="192">
        <v>1</v>
      </c>
      <c r="E1110" s="193">
        <v>830143440</v>
      </c>
      <c r="F1110" s="194">
        <v>600</v>
      </c>
      <c r="G1110" s="195">
        <v>61496.2</v>
      </c>
      <c r="H1110" s="195">
        <v>61496.2</v>
      </c>
      <c r="I1110" s="157">
        <f t="shared" si="34"/>
        <v>100</v>
      </c>
      <c r="J1110" s="183">
        <f t="shared" si="35"/>
        <v>0</v>
      </c>
    </row>
    <row r="1111" spans="1:10" s="141" customFormat="1" ht="11.25" x14ac:dyDescent="0.2">
      <c r="A1111" s="190" t="s">
        <v>878</v>
      </c>
      <c r="B1111" s="191">
        <v>915</v>
      </c>
      <c r="C1111" s="192">
        <v>8</v>
      </c>
      <c r="D1111" s="192">
        <v>1</v>
      </c>
      <c r="E1111" s="193">
        <v>830143450</v>
      </c>
      <c r="F1111" s="194"/>
      <c r="G1111" s="195">
        <v>26769.3</v>
      </c>
      <c r="H1111" s="195">
        <v>26769.3</v>
      </c>
      <c r="I1111" s="157">
        <f t="shared" si="34"/>
        <v>100</v>
      </c>
      <c r="J1111" s="183">
        <f t="shared" si="35"/>
        <v>0</v>
      </c>
    </row>
    <row r="1112" spans="1:10" s="141" customFormat="1" ht="11.25" x14ac:dyDescent="0.2">
      <c r="A1112" s="190" t="s">
        <v>490</v>
      </c>
      <c r="B1112" s="191">
        <v>915</v>
      </c>
      <c r="C1112" s="192">
        <v>8</v>
      </c>
      <c r="D1112" s="192">
        <v>1</v>
      </c>
      <c r="E1112" s="193">
        <v>830143450</v>
      </c>
      <c r="F1112" s="194">
        <v>200</v>
      </c>
      <c r="G1112" s="195">
        <v>22671.3</v>
      </c>
      <c r="H1112" s="195">
        <v>22671.3</v>
      </c>
      <c r="I1112" s="157">
        <f t="shared" si="34"/>
        <v>100</v>
      </c>
      <c r="J1112" s="183">
        <f t="shared" si="35"/>
        <v>0</v>
      </c>
    </row>
    <row r="1113" spans="1:10" s="141" customFormat="1" ht="22.5" x14ac:dyDescent="0.2">
      <c r="A1113" s="190" t="s">
        <v>507</v>
      </c>
      <c r="B1113" s="191">
        <v>915</v>
      </c>
      <c r="C1113" s="192">
        <v>8</v>
      </c>
      <c r="D1113" s="192">
        <v>1</v>
      </c>
      <c r="E1113" s="193">
        <v>830143450</v>
      </c>
      <c r="F1113" s="194">
        <v>600</v>
      </c>
      <c r="G1113" s="195">
        <v>4098</v>
      </c>
      <c r="H1113" s="195">
        <v>4098</v>
      </c>
      <c r="I1113" s="157">
        <f t="shared" si="34"/>
        <v>100</v>
      </c>
      <c r="J1113" s="183">
        <f t="shared" si="35"/>
        <v>0</v>
      </c>
    </row>
    <row r="1114" spans="1:10" s="141" customFormat="1" ht="33.75" x14ac:dyDescent="0.2">
      <c r="A1114" s="190" t="s">
        <v>1298</v>
      </c>
      <c r="B1114" s="191">
        <v>915</v>
      </c>
      <c r="C1114" s="192">
        <v>8</v>
      </c>
      <c r="D1114" s="192">
        <v>1</v>
      </c>
      <c r="E1114" s="193">
        <v>830175110</v>
      </c>
      <c r="F1114" s="194"/>
      <c r="G1114" s="195">
        <v>11967</v>
      </c>
      <c r="H1114" s="195">
        <v>11967</v>
      </c>
      <c r="I1114" s="157">
        <f t="shared" si="34"/>
        <v>100</v>
      </c>
      <c r="J1114" s="183">
        <f t="shared" si="35"/>
        <v>0</v>
      </c>
    </row>
    <row r="1115" spans="1:10" s="141" customFormat="1" ht="11.25" x14ac:dyDescent="0.2">
      <c r="A1115" s="190" t="s">
        <v>499</v>
      </c>
      <c r="B1115" s="191">
        <v>915</v>
      </c>
      <c r="C1115" s="192">
        <v>8</v>
      </c>
      <c r="D1115" s="192">
        <v>1</v>
      </c>
      <c r="E1115" s="193">
        <v>830175110</v>
      </c>
      <c r="F1115" s="194">
        <v>500</v>
      </c>
      <c r="G1115" s="195">
        <v>11967</v>
      </c>
      <c r="H1115" s="195">
        <v>11967</v>
      </c>
      <c r="I1115" s="157">
        <f t="shared" si="34"/>
        <v>100</v>
      </c>
      <c r="J1115" s="183">
        <f t="shared" si="35"/>
        <v>0</v>
      </c>
    </row>
    <row r="1116" spans="1:10" s="141" customFormat="1" ht="33.75" x14ac:dyDescent="0.2">
      <c r="A1116" s="190" t="s">
        <v>879</v>
      </c>
      <c r="B1116" s="191">
        <v>915</v>
      </c>
      <c r="C1116" s="192">
        <v>8</v>
      </c>
      <c r="D1116" s="192">
        <v>1</v>
      </c>
      <c r="E1116" s="193" t="s">
        <v>880</v>
      </c>
      <c r="F1116" s="194"/>
      <c r="G1116" s="195">
        <v>6986</v>
      </c>
      <c r="H1116" s="195">
        <v>6986</v>
      </c>
      <c r="I1116" s="157">
        <f t="shared" si="34"/>
        <v>100</v>
      </c>
      <c r="J1116" s="183">
        <f t="shared" si="35"/>
        <v>0</v>
      </c>
    </row>
    <row r="1117" spans="1:10" s="141" customFormat="1" ht="22.5" x14ac:dyDescent="0.2">
      <c r="A1117" s="190" t="s">
        <v>507</v>
      </c>
      <c r="B1117" s="191">
        <v>915</v>
      </c>
      <c r="C1117" s="192">
        <v>8</v>
      </c>
      <c r="D1117" s="192">
        <v>1</v>
      </c>
      <c r="E1117" s="193" t="s">
        <v>880</v>
      </c>
      <c r="F1117" s="194">
        <v>600</v>
      </c>
      <c r="G1117" s="195">
        <v>6986</v>
      </c>
      <c r="H1117" s="195">
        <v>6986</v>
      </c>
      <c r="I1117" s="157">
        <f t="shared" si="34"/>
        <v>100</v>
      </c>
      <c r="J1117" s="183">
        <f t="shared" si="35"/>
        <v>0</v>
      </c>
    </row>
    <row r="1118" spans="1:10" s="141" customFormat="1" ht="22.5" x14ac:dyDescent="0.2">
      <c r="A1118" s="190" t="s">
        <v>881</v>
      </c>
      <c r="B1118" s="191">
        <v>915</v>
      </c>
      <c r="C1118" s="192">
        <v>8</v>
      </c>
      <c r="D1118" s="192">
        <v>1</v>
      </c>
      <c r="E1118" s="193" t="s">
        <v>882</v>
      </c>
      <c r="F1118" s="194"/>
      <c r="G1118" s="195">
        <v>6345.7</v>
      </c>
      <c r="H1118" s="195">
        <v>6345.7</v>
      </c>
      <c r="I1118" s="157">
        <f t="shared" si="34"/>
        <v>100</v>
      </c>
      <c r="J1118" s="183">
        <f t="shared" si="35"/>
        <v>0</v>
      </c>
    </row>
    <row r="1119" spans="1:10" s="141" customFormat="1" ht="11.25" x14ac:dyDescent="0.2">
      <c r="A1119" s="190" t="s">
        <v>490</v>
      </c>
      <c r="B1119" s="191">
        <v>915</v>
      </c>
      <c r="C1119" s="192">
        <v>8</v>
      </c>
      <c r="D1119" s="192">
        <v>1</v>
      </c>
      <c r="E1119" s="193" t="s">
        <v>882</v>
      </c>
      <c r="F1119" s="194">
        <v>200</v>
      </c>
      <c r="G1119" s="195">
        <v>6345.7</v>
      </c>
      <c r="H1119" s="195">
        <v>6345.7</v>
      </c>
      <c r="I1119" s="157">
        <f t="shared" si="34"/>
        <v>100</v>
      </c>
      <c r="J1119" s="183">
        <f t="shared" si="35"/>
        <v>0</v>
      </c>
    </row>
    <row r="1120" spans="1:10" s="141" customFormat="1" ht="22.5" x14ac:dyDescent="0.2">
      <c r="A1120" s="190" t="s">
        <v>1291</v>
      </c>
      <c r="B1120" s="191">
        <v>915</v>
      </c>
      <c r="C1120" s="192">
        <v>8</v>
      </c>
      <c r="D1120" s="192">
        <v>1</v>
      </c>
      <c r="E1120" s="193" t="s">
        <v>883</v>
      </c>
      <c r="F1120" s="194"/>
      <c r="G1120" s="195">
        <v>100</v>
      </c>
      <c r="H1120" s="195">
        <v>100</v>
      </c>
      <c r="I1120" s="157">
        <f t="shared" si="34"/>
        <v>100</v>
      </c>
      <c r="J1120" s="183">
        <f t="shared" si="35"/>
        <v>0</v>
      </c>
    </row>
    <row r="1121" spans="1:10" s="141" customFormat="1" ht="11.25" x14ac:dyDescent="0.2">
      <c r="A1121" s="190" t="s">
        <v>884</v>
      </c>
      <c r="B1121" s="191">
        <v>915</v>
      </c>
      <c r="C1121" s="192">
        <v>8</v>
      </c>
      <c r="D1121" s="192">
        <v>1</v>
      </c>
      <c r="E1121" s="193" t="s">
        <v>1649</v>
      </c>
      <c r="F1121" s="194"/>
      <c r="G1121" s="195">
        <v>100</v>
      </c>
      <c r="H1121" s="195">
        <v>100</v>
      </c>
      <c r="I1121" s="157">
        <f t="shared" si="34"/>
        <v>100</v>
      </c>
      <c r="J1121" s="183">
        <f t="shared" si="35"/>
        <v>0</v>
      </c>
    </row>
    <row r="1122" spans="1:10" s="141" customFormat="1" ht="22.5" x14ac:dyDescent="0.2">
      <c r="A1122" s="190" t="s">
        <v>507</v>
      </c>
      <c r="B1122" s="191">
        <v>915</v>
      </c>
      <c r="C1122" s="192">
        <v>8</v>
      </c>
      <c r="D1122" s="192">
        <v>1</v>
      </c>
      <c r="E1122" s="193" t="s">
        <v>1649</v>
      </c>
      <c r="F1122" s="194">
        <v>600</v>
      </c>
      <c r="G1122" s="195">
        <v>100</v>
      </c>
      <c r="H1122" s="195">
        <v>100</v>
      </c>
      <c r="I1122" s="157">
        <f t="shared" si="34"/>
        <v>100</v>
      </c>
      <c r="J1122" s="183">
        <f t="shared" si="35"/>
        <v>0</v>
      </c>
    </row>
    <row r="1123" spans="1:10" s="141" customFormat="1" ht="22.5" x14ac:dyDescent="0.2">
      <c r="A1123" s="190" t="s">
        <v>1300</v>
      </c>
      <c r="B1123" s="191">
        <v>915</v>
      </c>
      <c r="C1123" s="192">
        <v>8</v>
      </c>
      <c r="D1123" s="192">
        <v>1</v>
      </c>
      <c r="E1123" s="193" t="s">
        <v>885</v>
      </c>
      <c r="F1123" s="194"/>
      <c r="G1123" s="195">
        <v>3855.5</v>
      </c>
      <c r="H1123" s="195">
        <v>3855.5</v>
      </c>
      <c r="I1123" s="157">
        <f t="shared" si="34"/>
        <v>100</v>
      </c>
      <c r="J1123" s="183">
        <f t="shared" si="35"/>
        <v>0</v>
      </c>
    </row>
    <row r="1124" spans="1:10" s="141" customFormat="1" ht="11.25" x14ac:dyDescent="0.2">
      <c r="A1124" s="190" t="s">
        <v>886</v>
      </c>
      <c r="B1124" s="191">
        <v>915</v>
      </c>
      <c r="C1124" s="192">
        <v>8</v>
      </c>
      <c r="D1124" s="192">
        <v>1</v>
      </c>
      <c r="E1124" s="193" t="s">
        <v>1650</v>
      </c>
      <c r="F1124" s="194"/>
      <c r="G1124" s="195">
        <v>3855.5</v>
      </c>
      <c r="H1124" s="195">
        <v>3855.5</v>
      </c>
      <c r="I1124" s="157">
        <f t="shared" si="34"/>
        <v>100</v>
      </c>
      <c r="J1124" s="183">
        <f t="shared" si="35"/>
        <v>0</v>
      </c>
    </row>
    <row r="1125" spans="1:10" s="141" customFormat="1" ht="22.5" x14ac:dyDescent="0.2">
      <c r="A1125" s="190" t="s">
        <v>507</v>
      </c>
      <c r="B1125" s="191">
        <v>915</v>
      </c>
      <c r="C1125" s="192">
        <v>8</v>
      </c>
      <c r="D1125" s="192">
        <v>1</v>
      </c>
      <c r="E1125" s="193" t="s">
        <v>1650</v>
      </c>
      <c r="F1125" s="194">
        <v>600</v>
      </c>
      <c r="G1125" s="195">
        <v>3355.5</v>
      </c>
      <c r="H1125" s="195">
        <v>3355.5</v>
      </c>
      <c r="I1125" s="157">
        <f t="shared" si="34"/>
        <v>100</v>
      </c>
      <c r="J1125" s="183">
        <f t="shared" si="35"/>
        <v>0</v>
      </c>
    </row>
    <row r="1126" spans="1:10" s="141" customFormat="1" ht="11.25" x14ac:dyDescent="0.2">
      <c r="A1126" s="190" t="s">
        <v>494</v>
      </c>
      <c r="B1126" s="191">
        <v>915</v>
      </c>
      <c r="C1126" s="192">
        <v>8</v>
      </c>
      <c r="D1126" s="192">
        <v>1</v>
      </c>
      <c r="E1126" s="193" t="s">
        <v>1650</v>
      </c>
      <c r="F1126" s="194">
        <v>800</v>
      </c>
      <c r="G1126" s="195">
        <v>500</v>
      </c>
      <c r="H1126" s="195">
        <v>500</v>
      </c>
      <c r="I1126" s="157">
        <f t="shared" si="34"/>
        <v>100</v>
      </c>
      <c r="J1126" s="183">
        <f t="shared" si="35"/>
        <v>0</v>
      </c>
    </row>
    <row r="1127" spans="1:10" s="141" customFormat="1" ht="11.25" x14ac:dyDescent="0.2">
      <c r="A1127" s="190" t="s">
        <v>889</v>
      </c>
      <c r="B1127" s="191">
        <v>915</v>
      </c>
      <c r="C1127" s="192">
        <v>8</v>
      </c>
      <c r="D1127" s="192">
        <v>1</v>
      </c>
      <c r="E1127" s="193">
        <v>2400000000</v>
      </c>
      <c r="F1127" s="194"/>
      <c r="G1127" s="195">
        <v>500</v>
      </c>
      <c r="H1127" s="195">
        <v>500</v>
      </c>
      <c r="I1127" s="157">
        <f t="shared" si="34"/>
        <v>100</v>
      </c>
      <c r="J1127" s="183">
        <f t="shared" si="35"/>
        <v>0</v>
      </c>
    </row>
    <row r="1128" spans="1:10" s="141" customFormat="1" ht="33.75" x14ac:dyDescent="0.2">
      <c r="A1128" s="190" t="s">
        <v>890</v>
      </c>
      <c r="B1128" s="191">
        <v>915</v>
      </c>
      <c r="C1128" s="192">
        <v>8</v>
      </c>
      <c r="D1128" s="192">
        <v>1</v>
      </c>
      <c r="E1128" s="193">
        <v>2410000000</v>
      </c>
      <c r="F1128" s="194"/>
      <c r="G1128" s="195">
        <v>500</v>
      </c>
      <c r="H1128" s="195">
        <v>500</v>
      </c>
      <c r="I1128" s="157">
        <f t="shared" si="34"/>
        <v>100</v>
      </c>
      <c r="J1128" s="183">
        <f t="shared" si="35"/>
        <v>0</v>
      </c>
    </row>
    <row r="1129" spans="1:10" s="141" customFormat="1" ht="22.5" x14ac:dyDescent="0.2">
      <c r="A1129" s="190" t="s">
        <v>1301</v>
      </c>
      <c r="B1129" s="191">
        <v>915</v>
      </c>
      <c r="C1129" s="192">
        <v>8</v>
      </c>
      <c r="D1129" s="192">
        <v>1</v>
      </c>
      <c r="E1129" s="193">
        <v>2410100000</v>
      </c>
      <c r="F1129" s="194"/>
      <c r="G1129" s="195">
        <v>500</v>
      </c>
      <c r="H1129" s="195">
        <v>500</v>
      </c>
      <c r="I1129" s="157">
        <f t="shared" si="34"/>
        <v>100</v>
      </c>
      <c r="J1129" s="183">
        <f t="shared" si="35"/>
        <v>0</v>
      </c>
    </row>
    <row r="1130" spans="1:10" s="141" customFormat="1" ht="22.5" x14ac:dyDescent="0.2">
      <c r="A1130" s="190" t="s">
        <v>891</v>
      </c>
      <c r="B1130" s="191">
        <v>915</v>
      </c>
      <c r="C1130" s="192">
        <v>8</v>
      </c>
      <c r="D1130" s="192">
        <v>1</v>
      </c>
      <c r="E1130" s="193">
        <v>2410142250</v>
      </c>
      <c r="F1130" s="194"/>
      <c r="G1130" s="195">
        <v>500</v>
      </c>
      <c r="H1130" s="195">
        <v>500</v>
      </c>
      <c r="I1130" s="157">
        <f t="shared" si="34"/>
        <v>100</v>
      </c>
      <c r="J1130" s="183">
        <f t="shared" si="35"/>
        <v>0</v>
      </c>
    </row>
    <row r="1131" spans="1:10" s="141" customFormat="1" ht="22.5" x14ac:dyDescent="0.2">
      <c r="A1131" s="190" t="s">
        <v>507</v>
      </c>
      <c r="B1131" s="191">
        <v>915</v>
      </c>
      <c r="C1131" s="192">
        <v>8</v>
      </c>
      <c r="D1131" s="192">
        <v>1</v>
      </c>
      <c r="E1131" s="193">
        <v>2410142250</v>
      </c>
      <c r="F1131" s="194">
        <v>600</v>
      </c>
      <c r="G1131" s="195">
        <v>500</v>
      </c>
      <c r="H1131" s="195">
        <v>500</v>
      </c>
      <c r="I1131" s="157">
        <f t="shared" si="34"/>
        <v>100</v>
      </c>
      <c r="J1131" s="183">
        <f t="shared" si="35"/>
        <v>0</v>
      </c>
    </row>
    <row r="1132" spans="1:10" s="141" customFormat="1" ht="11.25" x14ac:dyDescent="0.2">
      <c r="A1132" s="190" t="s">
        <v>508</v>
      </c>
      <c r="B1132" s="191">
        <v>915</v>
      </c>
      <c r="C1132" s="192">
        <v>8</v>
      </c>
      <c r="D1132" s="192">
        <v>1</v>
      </c>
      <c r="E1132" s="193">
        <v>8800000000</v>
      </c>
      <c r="F1132" s="194"/>
      <c r="G1132" s="195">
        <v>450</v>
      </c>
      <c r="H1132" s="195">
        <v>450</v>
      </c>
      <c r="I1132" s="157">
        <f t="shared" si="34"/>
        <v>100</v>
      </c>
      <c r="J1132" s="183">
        <f t="shared" si="35"/>
        <v>0</v>
      </c>
    </row>
    <row r="1133" spans="1:10" s="141" customFormat="1" ht="22.5" x14ac:dyDescent="0.2">
      <c r="A1133" s="190" t="s">
        <v>1152</v>
      </c>
      <c r="B1133" s="191">
        <v>915</v>
      </c>
      <c r="C1133" s="192">
        <v>8</v>
      </c>
      <c r="D1133" s="192">
        <v>1</v>
      </c>
      <c r="E1133" s="193">
        <v>8800055490</v>
      </c>
      <c r="F1133" s="194"/>
      <c r="G1133" s="195">
        <v>450</v>
      </c>
      <c r="H1133" s="195">
        <v>450</v>
      </c>
      <c r="I1133" s="157">
        <f t="shared" si="34"/>
        <v>100</v>
      </c>
      <c r="J1133" s="183">
        <f t="shared" si="35"/>
        <v>0</v>
      </c>
    </row>
    <row r="1134" spans="1:10" s="141" customFormat="1" ht="22.5" x14ac:dyDescent="0.2">
      <c r="A1134" s="190" t="s">
        <v>507</v>
      </c>
      <c r="B1134" s="191">
        <v>915</v>
      </c>
      <c r="C1134" s="192">
        <v>8</v>
      </c>
      <c r="D1134" s="192">
        <v>1</v>
      </c>
      <c r="E1134" s="193">
        <v>8800055490</v>
      </c>
      <c r="F1134" s="194">
        <v>600</v>
      </c>
      <c r="G1134" s="195">
        <v>450</v>
      </c>
      <c r="H1134" s="195">
        <v>450</v>
      </c>
      <c r="I1134" s="157">
        <f t="shared" si="34"/>
        <v>100</v>
      </c>
      <c r="J1134" s="183">
        <f t="shared" si="35"/>
        <v>0</v>
      </c>
    </row>
    <row r="1135" spans="1:10" s="141" customFormat="1" ht="11.25" x14ac:dyDescent="0.2">
      <c r="A1135" s="190" t="s">
        <v>900</v>
      </c>
      <c r="B1135" s="191">
        <v>915</v>
      </c>
      <c r="C1135" s="192">
        <v>8</v>
      </c>
      <c r="D1135" s="192">
        <v>4</v>
      </c>
      <c r="E1135" s="193"/>
      <c r="F1135" s="194"/>
      <c r="G1135" s="195">
        <v>110681.8</v>
      </c>
      <c r="H1135" s="195">
        <v>110376.5</v>
      </c>
      <c r="I1135" s="157">
        <f t="shared" si="34"/>
        <v>99.724164225735393</v>
      </c>
      <c r="J1135" s="183">
        <f t="shared" si="35"/>
        <v>305.30000000000291</v>
      </c>
    </row>
    <row r="1136" spans="1:10" s="141" customFormat="1" ht="11.25" x14ac:dyDescent="0.2">
      <c r="A1136" s="190" t="s">
        <v>508</v>
      </c>
      <c r="B1136" s="191">
        <v>915</v>
      </c>
      <c r="C1136" s="192">
        <v>8</v>
      </c>
      <c r="D1136" s="192">
        <v>4</v>
      </c>
      <c r="E1136" s="193">
        <v>8800000000</v>
      </c>
      <c r="F1136" s="194"/>
      <c r="G1136" s="195">
        <v>86119.4</v>
      </c>
      <c r="H1136" s="195">
        <v>85877.8</v>
      </c>
      <c r="I1136" s="157">
        <f t="shared" si="34"/>
        <v>99.719459262372951</v>
      </c>
      <c r="J1136" s="183">
        <f t="shared" si="35"/>
        <v>241.59999999999127</v>
      </c>
    </row>
    <row r="1137" spans="1:10" s="141" customFormat="1" ht="11.25" x14ac:dyDescent="0.2">
      <c r="A1137" s="190" t="s">
        <v>1652</v>
      </c>
      <c r="B1137" s="191">
        <v>915</v>
      </c>
      <c r="C1137" s="192">
        <v>8</v>
      </c>
      <c r="D1137" s="192">
        <v>4</v>
      </c>
      <c r="E1137" s="193">
        <v>8800040530</v>
      </c>
      <c r="F1137" s="194"/>
      <c r="G1137" s="195">
        <v>34498.800000000003</v>
      </c>
      <c r="H1137" s="195">
        <v>34431.5</v>
      </c>
      <c r="I1137" s="157">
        <f t="shared" si="34"/>
        <v>99.804920750866685</v>
      </c>
      <c r="J1137" s="183">
        <f t="shared" si="35"/>
        <v>67.30000000000291</v>
      </c>
    </row>
    <row r="1138" spans="1:10" s="141" customFormat="1" ht="33.75" x14ac:dyDescent="0.2">
      <c r="A1138" s="190" t="s">
        <v>486</v>
      </c>
      <c r="B1138" s="191">
        <v>915</v>
      </c>
      <c r="C1138" s="192">
        <v>8</v>
      </c>
      <c r="D1138" s="192">
        <v>4</v>
      </c>
      <c r="E1138" s="193">
        <v>8800040530</v>
      </c>
      <c r="F1138" s="194">
        <v>100</v>
      </c>
      <c r="G1138" s="195">
        <v>32486.400000000001</v>
      </c>
      <c r="H1138" s="195">
        <v>32448.2</v>
      </c>
      <c r="I1138" s="157">
        <f t="shared" si="34"/>
        <v>99.882412332545314</v>
      </c>
      <c r="J1138" s="183">
        <f t="shared" si="35"/>
        <v>38.200000000000728</v>
      </c>
    </row>
    <row r="1139" spans="1:10" s="141" customFormat="1" ht="11.25" x14ac:dyDescent="0.2">
      <c r="A1139" s="190" t="s">
        <v>490</v>
      </c>
      <c r="B1139" s="191">
        <v>915</v>
      </c>
      <c r="C1139" s="192">
        <v>8</v>
      </c>
      <c r="D1139" s="192">
        <v>4</v>
      </c>
      <c r="E1139" s="193">
        <v>8800040530</v>
      </c>
      <c r="F1139" s="194">
        <v>200</v>
      </c>
      <c r="G1139" s="195">
        <v>2012.4</v>
      </c>
      <c r="H1139" s="195">
        <v>1983.3</v>
      </c>
      <c r="I1139" s="157">
        <f t="shared" si="34"/>
        <v>98.553965414430522</v>
      </c>
      <c r="J1139" s="183">
        <f t="shared" si="35"/>
        <v>29.100000000000136</v>
      </c>
    </row>
    <row r="1140" spans="1:10" s="141" customFormat="1" ht="22.5" x14ac:dyDescent="0.2">
      <c r="A1140" s="190" t="s">
        <v>901</v>
      </c>
      <c r="B1140" s="191">
        <v>915</v>
      </c>
      <c r="C1140" s="192">
        <v>8</v>
      </c>
      <c r="D1140" s="192">
        <v>4</v>
      </c>
      <c r="E1140" s="193">
        <v>8800045300</v>
      </c>
      <c r="F1140" s="194"/>
      <c r="G1140" s="195">
        <v>51560.6</v>
      </c>
      <c r="H1140" s="195">
        <v>51386.3</v>
      </c>
      <c r="I1140" s="157">
        <f t="shared" si="34"/>
        <v>99.661951179776821</v>
      </c>
      <c r="J1140" s="183">
        <f t="shared" si="35"/>
        <v>174.29999999999563</v>
      </c>
    </row>
    <row r="1141" spans="1:10" s="141" customFormat="1" ht="22.5" x14ac:dyDescent="0.2">
      <c r="A1141" s="190" t="s">
        <v>507</v>
      </c>
      <c r="B1141" s="191">
        <v>915</v>
      </c>
      <c r="C1141" s="192">
        <v>8</v>
      </c>
      <c r="D1141" s="192">
        <v>4</v>
      </c>
      <c r="E1141" s="193">
        <v>8800045300</v>
      </c>
      <c r="F1141" s="194">
        <v>600</v>
      </c>
      <c r="G1141" s="195">
        <v>51560.6</v>
      </c>
      <c r="H1141" s="195">
        <v>51386.3</v>
      </c>
      <c r="I1141" s="157">
        <f t="shared" si="34"/>
        <v>99.661951179776821</v>
      </c>
      <c r="J1141" s="183">
        <f t="shared" si="35"/>
        <v>174.29999999999563</v>
      </c>
    </row>
    <row r="1142" spans="1:10" s="141" customFormat="1" ht="22.5" x14ac:dyDescent="0.2">
      <c r="A1142" s="190" t="s">
        <v>1152</v>
      </c>
      <c r="B1142" s="191">
        <v>915</v>
      </c>
      <c r="C1142" s="192">
        <v>8</v>
      </c>
      <c r="D1142" s="192">
        <v>4</v>
      </c>
      <c r="E1142" s="193">
        <v>8800055490</v>
      </c>
      <c r="F1142" s="194"/>
      <c r="G1142" s="195">
        <v>60</v>
      </c>
      <c r="H1142" s="195">
        <v>60</v>
      </c>
      <c r="I1142" s="157">
        <f t="shared" si="34"/>
        <v>100</v>
      </c>
      <c r="J1142" s="183">
        <f t="shared" si="35"/>
        <v>0</v>
      </c>
    </row>
    <row r="1143" spans="1:10" s="141" customFormat="1" ht="33.75" x14ac:dyDescent="0.2">
      <c r="A1143" s="190" t="s">
        <v>486</v>
      </c>
      <c r="B1143" s="191">
        <v>915</v>
      </c>
      <c r="C1143" s="192">
        <v>8</v>
      </c>
      <c r="D1143" s="192">
        <v>4</v>
      </c>
      <c r="E1143" s="193">
        <v>8800055490</v>
      </c>
      <c r="F1143" s="194">
        <v>100</v>
      </c>
      <c r="G1143" s="195">
        <v>30</v>
      </c>
      <c r="H1143" s="195">
        <v>30</v>
      </c>
      <c r="I1143" s="157">
        <f t="shared" si="34"/>
        <v>100</v>
      </c>
      <c r="J1143" s="183">
        <f t="shared" si="35"/>
        <v>0</v>
      </c>
    </row>
    <row r="1144" spans="1:10" s="141" customFormat="1" ht="22.5" x14ac:dyDescent="0.2">
      <c r="A1144" s="190" t="s">
        <v>507</v>
      </c>
      <c r="B1144" s="191">
        <v>915</v>
      </c>
      <c r="C1144" s="192">
        <v>8</v>
      </c>
      <c r="D1144" s="192">
        <v>4</v>
      </c>
      <c r="E1144" s="193">
        <v>8800055490</v>
      </c>
      <c r="F1144" s="194">
        <v>600</v>
      </c>
      <c r="G1144" s="195">
        <v>30</v>
      </c>
      <c r="H1144" s="195">
        <v>30</v>
      </c>
      <c r="I1144" s="157">
        <f t="shared" si="34"/>
        <v>100</v>
      </c>
      <c r="J1144" s="183">
        <f t="shared" si="35"/>
        <v>0</v>
      </c>
    </row>
    <row r="1145" spans="1:10" s="141" customFormat="1" ht="11.25" x14ac:dyDescent="0.2">
      <c r="A1145" s="190" t="s">
        <v>487</v>
      </c>
      <c r="B1145" s="191">
        <v>915</v>
      </c>
      <c r="C1145" s="192">
        <v>8</v>
      </c>
      <c r="D1145" s="192">
        <v>4</v>
      </c>
      <c r="E1145" s="193">
        <v>8900000000</v>
      </c>
      <c r="F1145" s="194"/>
      <c r="G1145" s="195">
        <v>24562.400000000001</v>
      </c>
      <c r="H1145" s="195">
        <v>24498.7</v>
      </c>
      <c r="I1145" s="157">
        <f t="shared" si="34"/>
        <v>99.740660521773123</v>
      </c>
      <c r="J1145" s="183">
        <f t="shared" si="35"/>
        <v>63.700000000000728</v>
      </c>
    </row>
    <row r="1146" spans="1:10" s="141" customFormat="1" ht="11.25" x14ac:dyDescent="0.2">
      <c r="A1146" s="190" t="s">
        <v>487</v>
      </c>
      <c r="B1146" s="191">
        <v>915</v>
      </c>
      <c r="C1146" s="192">
        <v>8</v>
      </c>
      <c r="D1146" s="192">
        <v>4</v>
      </c>
      <c r="E1146" s="193">
        <v>8900000110</v>
      </c>
      <c r="F1146" s="194"/>
      <c r="G1146" s="195">
        <v>20741</v>
      </c>
      <c r="H1146" s="195">
        <v>20741</v>
      </c>
      <c r="I1146" s="157">
        <f t="shared" si="34"/>
        <v>100</v>
      </c>
      <c r="J1146" s="183">
        <f t="shared" si="35"/>
        <v>0</v>
      </c>
    </row>
    <row r="1147" spans="1:10" s="141" customFormat="1" ht="33.75" x14ac:dyDescent="0.2">
      <c r="A1147" s="190" t="s">
        <v>486</v>
      </c>
      <c r="B1147" s="191">
        <v>915</v>
      </c>
      <c r="C1147" s="192">
        <v>8</v>
      </c>
      <c r="D1147" s="192">
        <v>4</v>
      </c>
      <c r="E1147" s="193">
        <v>8900000110</v>
      </c>
      <c r="F1147" s="194">
        <v>100</v>
      </c>
      <c r="G1147" s="195">
        <v>20741</v>
      </c>
      <c r="H1147" s="195">
        <v>20741</v>
      </c>
      <c r="I1147" s="157">
        <f t="shared" si="34"/>
        <v>100</v>
      </c>
      <c r="J1147" s="183">
        <f t="shared" si="35"/>
        <v>0</v>
      </c>
    </row>
    <row r="1148" spans="1:10" s="141" customFormat="1" ht="11.25" x14ac:dyDescent="0.2">
      <c r="A1148" s="190" t="s">
        <v>487</v>
      </c>
      <c r="B1148" s="191">
        <v>915</v>
      </c>
      <c r="C1148" s="192">
        <v>8</v>
      </c>
      <c r="D1148" s="192">
        <v>4</v>
      </c>
      <c r="E1148" s="193">
        <v>8900000190</v>
      </c>
      <c r="F1148" s="194"/>
      <c r="G1148" s="195">
        <v>2122.4</v>
      </c>
      <c r="H1148" s="195">
        <v>2058.6999999999998</v>
      </c>
      <c r="I1148" s="157">
        <f t="shared" si="34"/>
        <v>96.998680738786263</v>
      </c>
      <c r="J1148" s="183">
        <f t="shared" si="35"/>
        <v>63.700000000000273</v>
      </c>
    </row>
    <row r="1149" spans="1:10" s="141" customFormat="1" ht="33.75" x14ac:dyDescent="0.2">
      <c r="A1149" s="190" t="s">
        <v>486</v>
      </c>
      <c r="B1149" s="191">
        <v>915</v>
      </c>
      <c r="C1149" s="192">
        <v>8</v>
      </c>
      <c r="D1149" s="192">
        <v>4</v>
      </c>
      <c r="E1149" s="193">
        <v>8900000190</v>
      </c>
      <c r="F1149" s="194">
        <v>100</v>
      </c>
      <c r="G1149" s="195">
        <v>406.4</v>
      </c>
      <c r="H1149" s="195">
        <v>406.4</v>
      </c>
      <c r="I1149" s="157">
        <f t="shared" si="34"/>
        <v>100</v>
      </c>
      <c r="J1149" s="183">
        <f t="shared" si="35"/>
        <v>0</v>
      </c>
    </row>
    <row r="1150" spans="1:10" s="141" customFormat="1" ht="11.25" x14ac:dyDescent="0.2">
      <c r="A1150" s="190" t="s">
        <v>490</v>
      </c>
      <c r="B1150" s="191">
        <v>915</v>
      </c>
      <c r="C1150" s="192">
        <v>8</v>
      </c>
      <c r="D1150" s="192">
        <v>4</v>
      </c>
      <c r="E1150" s="193">
        <v>8900000190</v>
      </c>
      <c r="F1150" s="194">
        <v>200</v>
      </c>
      <c r="G1150" s="195">
        <v>1716</v>
      </c>
      <c r="H1150" s="195">
        <v>1652.3</v>
      </c>
      <c r="I1150" s="157">
        <f t="shared" si="34"/>
        <v>96.287878787878782</v>
      </c>
      <c r="J1150" s="183">
        <f t="shared" si="35"/>
        <v>63.700000000000045</v>
      </c>
    </row>
    <row r="1151" spans="1:10" s="141" customFormat="1" ht="22.5" x14ac:dyDescent="0.2">
      <c r="A1151" s="190" t="s">
        <v>1451</v>
      </c>
      <c r="B1151" s="191">
        <v>915</v>
      </c>
      <c r="C1151" s="192">
        <v>8</v>
      </c>
      <c r="D1151" s="192">
        <v>4</v>
      </c>
      <c r="E1151" s="193">
        <v>8900000870</v>
      </c>
      <c r="F1151" s="194"/>
      <c r="G1151" s="195">
        <v>300</v>
      </c>
      <c r="H1151" s="195">
        <v>300</v>
      </c>
      <c r="I1151" s="157">
        <f t="shared" si="34"/>
        <v>100</v>
      </c>
      <c r="J1151" s="183">
        <f t="shared" si="35"/>
        <v>0</v>
      </c>
    </row>
    <row r="1152" spans="1:10" s="141" customFormat="1" ht="33.75" x14ac:dyDescent="0.2">
      <c r="A1152" s="190" t="s">
        <v>486</v>
      </c>
      <c r="B1152" s="191">
        <v>915</v>
      </c>
      <c r="C1152" s="192">
        <v>8</v>
      </c>
      <c r="D1152" s="192">
        <v>4</v>
      </c>
      <c r="E1152" s="193">
        <v>8900000870</v>
      </c>
      <c r="F1152" s="194">
        <v>100</v>
      </c>
      <c r="G1152" s="195">
        <v>300</v>
      </c>
      <c r="H1152" s="195">
        <v>300</v>
      </c>
      <c r="I1152" s="157">
        <f t="shared" si="34"/>
        <v>100</v>
      </c>
      <c r="J1152" s="183">
        <f t="shared" si="35"/>
        <v>0</v>
      </c>
    </row>
    <row r="1153" spans="1:10" s="141" customFormat="1" ht="22.5" x14ac:dyDescent="0.2">
      <c r="A1153" s="190" t="s">
        <v>1152</v>
      </c>
      <c r="B1153" s="191">
        <v>915</v>
      </c>
      <c r="C1153" s="192">
        <v>8</v>
      </c>
      <c r="D1153" s="192">
        <v>4</v>
      </c>
      <c r="E1153" s="193">
        <v>8900055490</v>
      </c>
      <c r="F1153" s="194"/>
      <c r="G1153" s="195">
        <v>1399</v>
      </c>
      <c r="H1153" s="195">
        <v>1399</v>
      </c>
      <c r="I1153" s="157">
        <f t="shared" si="34"/>
        <v>100</v>
      </c>
      <c r="J1153" s="183">
        <f t="shared" si="35"/>
        <v>0</v>
      </c>
    </row>
    <row r="1154" spans="1:10" s="141" customFormat="1" ht="33.75" x14ac:dyDescent="0.2">
      <c r="A1154" s="190" t="s">
        <v>486</v>
      </c>
      <c r="B1154" s="191">
        <v>915</v>
      </c>
      <c r="C1154" s="192">
        <v>8</v>
      </c>
      <c r="D1154" s="192">
        <v>4</v>
      </c>
      <c r="E1154" s="193">
        <v>8900055490</v>
      </c>
      <c r="F1154" s="194">
        <v>100</v>
      </c>
      <c r="G1154" s="195">
        <v>1399</v>
      </c>
      <c r="H1154" s="195">
        <v>1399</v>
      </c>
      <c r="I1154" s="157">
        <f t="shared" si="34"/>
        <v>100</v>
      </c>
      <c r="J1154" s="183">
        <f t="shared" si="35"/>
        <v>0</v>
      </c>
    </row>
    <row r="1155" spans="1:10" s="141" customFormat="1" ht="11.25" x14ac:dyDescent="0.2">
      <c r="A1155" s="190" t="s">
        <v>953</v>
      </c>
      <c r="B1155" s="191">
        <v>915</v>
      </c>
      <c r="C1155" s="192">
        <v>10</v>
      </c>
      <c r="D1155" s="192"/>
      <c r="E1155" s="193"/>
      <c r="F1155" s="194"/>
      <c r="G1155" s="195">
        <v>2586.5</v>
      </c>
      <c r="H1155" s="195">
        <v>2586.5</v>
      </c>
      <c r="I1155" s="157">
        <f t="shared" si="34"/>
        <v>100</v>
      </c>
      <c r="J1155" s="183">
        <f t="shared" si="35"/>
        <v>0</v>
      </c>
    </row>
    <row r="1156" spans="1:10" s="141" customFormat="1" ht="11.25" x14ac:dyDescent="0.2">
      <c r="A1156" s="190" t="s">
        <v>962</v>
      </c>
      <c r="B1156" s="191">
        <v>915</v>
      </c>
      <c r="C1156" s="192">
        <v>10</v>
      </c>
      <c r="D1156" s="192">
        <v>3</v>
      </c>
      <c r="E1156" s="193"/>
      <c r="F1156" s="194"/>
      <c r="G1156" s="195">
        <v>844.1</v>
      </c>
      <c r="H1156" s="195">
        <v>844.1</v>
      </c>
      <c r="I1156" s="157">
        <f t="shared" si="34"/>
        <v>100</v>
      </c>
      <c r="J1156" s="183">
        <f t="shared" si="35"/>
        <v>0</v>
      </c>
    </row>
    <row r="1157" spans="1:10" s="141" customFormat="1" ht="22.5" x14ac:dyDescent="0.2">
      <c r="A1157" s="190" t="s">
        <v>706</v>
      </c>
      <c r="B1157" s="191">
        <v>915</v>
      </c>
      <c r="C1157" s="192">
        <v>10</v>
      </c>
      <c r="D1157" s="192">
        <v>3</v>
      </c>
      <c r="E1157" s="193">
        <v>1600000000</v>
      </c>
      <c r="F1157" s="194"/>
      <c r="G1157" s="195">
        <v>844.1</v>
      </c>
      <c r="H1157" s="195">
        <v>844.1</v>
      </c>
      <c r="I1157" s="157">
        <f t="shared" si="34"/>
        <v>100</v>
      </c>
      <c r="J1157" s="183">
        <f t="shared" si="35"/>
        <v>0</v>
      </c>
    </row>
    <row r="1158" spans="1:10" s="141" customFormat="1" ht="11.25" x14ac:dyDescent="0.2">
      <c r="A1158" s="190" t="s">
        <v>989</v>
      </c>
      <c r="B1158" s="191">
        <v>915</v>
      </c>
      <c r="C1158" s="192">
        <v>10</v>
      </c>
      <c r="D1158" s="192">
        <v>3</v>
      </c>
      <c r="E1158" s="193">
        <v>1640000000</v>
      </c>
      <c r="F1158" s="194"/>
      <c r="G1158" s="195">
        <v>844.1</v>
      </c>
      <c r="H1158" s="195">
        <v>844.1</v>
      </c>
      <c r="I1158" s="157">
        <f t="shared" si="34"/>
        <v>100</v>
      </c>
      <c r="J1158" s="183">
        <f t="shared" si="35"/>
        <v>0</v>
      </c>
    </row>
    <row r="1159" spans="1:10" s="141" customFormat="1" ht="11.25" x14ac:dyDescent="0.2">
      <c r="A1159" s="190" t="s">
        <v>1572</v>
      </c>
      <c r="B1159" s="191">
        <v>915</v>
      </c>
      <c r="C1159" s="192">
        <v>10</v>
      </c>
      <c r="D1159" s="192">
        <v>3</v>
      </c>
      <c r="E1159" s="193">
        <v>1640100000</v>
      </c>
      <c r="F1159" s="194"/>
      <c r="G1159" s="195">
        <v>844.1</v>
      </c>
      <c r="H1159" s="195">
        <v>844.1</v>
      </c>
      <c r="I1159" s="157">
        <f t="shared" si="34"/>
        <v>100</v>
      </c>
      <c r="J1159" s="183">
        <f t="shared" si="35"/>
        <v>0</v>
      </c>
    </row>
    <row r="1160" spans="1:10" s="141" customFormat="1" ht="11.25" x14ac:dyDescent="0.2">
      <c r="A1160" s="190" t="s">
        <v>990</v>
      </c>
      <c r="B1160" s="191">
        <v>915</v>
      </c>
      <c r="C1160" s="192">
        <v>10</v>
      </c>
      <c r="D1160" s="192">
        <v>3</v>
      </c>
      <c r="E1160" s="193">
        <v>1640182010</v>
      </c>
      <c r="F1160" s="194"/>
      <c r="G1160" s="195">
        <v>844.1</v>
      </c>
      <c r="H1160" s="195">
        <v>844.1</v>
      </c>
      <c r="I1160" s="157">
        <f t="shared" si="34"/>
        <v>100</v>
      </c>
      <c r="J1160" s="183">
        <f t="shared" si="35"/>
        <v>0</v>
      </c>
    </row>
    <row r="1161" spans="1:10" s="141" customFormat="1" ht="11.25" x14ac:dyDescent="0.2">
      <c r="A1161" s="190" t="s">
        <v>501</v>
      </c>
      <c r="B1161" s="191">
        <v>915</v>
      </c>
      <c r="C1161" s="192">
        <v>10</v>
      </c>
      <c r="D1161" s="192">
        <v>3</v>
      </c>
      <c r="E1161" s="193">
        <v>1640182010</v>
      </c>
      <c r="F1161" s="194">
        <v>300</v>
      </c>
      <c r="G1161" s="195">
        <v>844.1</v>
      </c>
      <c r="H1161" s="195">
        <v>844.1</v>
      </c>
      <c r="I1161" s="157">
        <f t="shared" si="34"/>
        <v>100</v>
      </c>
      <c r="J1161" s="183">
        <f t="shared" si="35"/>
        <v>0</v>
      </c>
    </row>
    <row r="1162" spans="1:10" s="141" customFormat="1" ht="11.25" x14ac:dyDescent="0.2">
      <c r="A1162" s="190" t="s">
        <v>992</v>
      </c>
      <c r="B1162" s="191">
        <v>915</v>
      </c>
      <c r="C1162" s="192">
        <v>10</v>
      </c>
      <c r="D1162" s="192">
        <v>4</v>
      </c>
      <c r="E1162" s="193"/>
      <c r="F1162" s="194"/>
      <c r="G1162" s="195">
        <v>1742.4</v>
      </c>
      <c r="H1162" s="195">
        <v>1742.4</v>
      </c>
      <c r="I1162" s="157">
        <f t="shared" si="34"/>
        <v>100</v>
      </c>
      <c r="J1162" s="183">
        <f t="shared" si="35"/>
        <v>0</v>
      </c>
    </row>
    <row r="1163" spans="1:10" s="141" customFormat="1" ht="22.5" x14ac:dyDescent="0.2">
      <c r="A1163" s="190" t="s">
        <v>773</v>
      </c>
      <c r="B1163" s="191">
        <v>915</v>
      </c>
      <c r="C1163" s="192">
        <v>10</v>
      </c>
      <c r="D1163" s="192">
        <v>4</v>
      </c>
      <c r="E1163" s="193">
        <v>100000000</v>
      </c>
      <c r="F1163" s="194"/>
      <c r="G1163" s="195">
        <v>1742.4</v>
      </c>
      <c r="H1163" s="195">
        <v>1742.4</v>
      </c>
      <c r="I1163" s="157">
        <f t="shared" si="34"/>
        <v>100</v>
      </c>
      <c r="J1163" s="183">
        <f t="shared" si="35"/>
        <v>0</v>
      </c>
    </row>
    <row r="1164" spans="1:10" s="141" customFormat="1" ht="11.25" x14ac:dyDescent="0.2">
      <c r="A1164" s="190" t="s">
        <v>774</v>
      </c>
      <c r="B1164" s="191">
        <v>915</v>
      </c>
      <c r="C1164" s="192">
        <v>10</v>
      </c>
      <c r="D1164" s="192">
        <v>4</v>
      </c>
      <c r="E1164" s="193">
        <v>150000000</v>
      </c>
      <c r="F1164" s="194"/>
      <c r="G1164" s="195">
        <v>1742.4</v>
      </c>
      <c r="H1164" s="195">
        <v>1742.4</v>
      </c>
      <c r="I1164" s="157">
        <f t="shared" si="34"/>
        <v>100</v>
      </c>
      <c r="J1164" s="183">
        <f t="shared" si="35"/>
        <v>0</v>
      </c>
    </row>
    <row r="1165" spans="1:10" s="141" customFormat="1" ht="22.5" x14ac:dyDescent="0.2">
      <c r="A1165" s="190" t="s">
        <v>974</v>
      </c>
      <c r="B1165" s="191">
        <v>915</v>
      </c>
      <c r="C1165" s="192">
        <v>10</v>
      </c>
      <c r="D1165" s="192">
        <v>4</v>
      </c>
      <c r="E1165" s="193">
        <v>150300000</v>
      </c>
      <c r="F1165" s="194"/>
      <c r="G1165" s="195">
        <v>1742.4</v>
      </c>
      <c r="H1165" s="195">
        <v>1742.4</v>
      </c>
      <c r="I1165" s="157">
        <f t="shared" si="34"/>
        <v>100</v>
      </c>
      <c r="J1165" s="183">
        <f t="shared" si="35"/>
        <v>0</v>
      </c>
    </row>
    <row r="1166" spans="1:10" s="141" customFormat="1" ht="33.75" x14ac:dyDescent="0.2">
      <c r="A1166" s="190" t="s">
        <v>1691</v>
      </c>
      <c r="B1166" s="191">
        <v>915</v>
      </c>
      <c r="C1166" s="192">
        <v>10</v>
      </c>
      <c r="D1166" s="192">
        <v>4</v>
      </c>
      <c r="E1166" s="193">
        <v>150389070</v>
      </c>
      <c r="F1166" s="194"/>
      <c r="G1166" s="195">
        <v>1742.4</v>
      </c>
      <c r="H1166" s="195">
        <v>1742.4</v>
      </c>
      <c r="I1166" s="157">
        <f t="shared" si="34"/>
        <v>100</v>
      </c>
      <c r="J1166" s="183">
        <f t="shared" si="35"/>
        <v>0</v>
      </c>
    </row>
    <row r="1167" spans="1:10" s="141" customFormat="1" ht="11.25" x14ac:dyDescent="0.2">
      <c r="A1167" s="190" t="s">
        <v>501</v>
      </c>
      <c r="B1167" s="191">
        <v>915</v>
      </c>
      <c r="C1167" s="192">
        <v>10</v>
      </c>
      <c r="D1167" s="192">
        <v>4</v>
      </c>
      <c r="E1167" s="193">
        <v>150389070</v>
      </c>
      <c r="F1167" s="194">
        <v>300</v>
      </c>
      <c r="G1167" s="195">
        <v>1742.4</v>
      </c>
      <c r="H1167" s="195">
        <v>1742.4</v>
      </c>
      <c r="I1167" s="157">
        <f t="shared" ref="I1167:I1230" si="36">+H1167/G1167*100</f>
        <v>100</v>
      </c>
      <c r="J1167" s="183">
        <f t="shared" ref="J1167:J1230" si="37">G1167-H1167</f>
        <v>0</v>
      </c>
    </row>
    <row r="1168" spans="1:10" s="141" customFormat="1" ht="11.25" x14ac:dyDescent="0.2">
      <c r="A1168" s="184" t="s">
        <v>1073</v>
      </c>
      <c r="B1168" s="185">
        <v>916</v>
      </c>
      <c r="C1168" s="186"/>
      <c r="D1168" s="186"/>
      <c r="E1168" s="187"/>
      <c r="F1168" s="188"/>
      <c r="G1168" s="189">
        <v>9176.5</v>
      </c>
      <c r="H1168" s="189">
        <v>8879.2999999999993</v>
      </c>
      <c r="I1168" s="151">
        <f t="shared" si="36"/>
        <v>96.761292431755024</v>
      </c>
      <c r="J1168" s="183">
        <f t="shared" si="37"/>
        <v>297.20000000000073</v>
      </c>
    </row>
    <row r="1169" spans="1:10" s="141" customFormat="1" ht="11.25" x14ac:dyDescent="0.2">
      <c r="A1169" s="190" t="s">
        <v>484</v>
      </c>
      <c r="B1169" s="191">
        <v>916</v>
      </c>
      <c r="C1169" s="192">
        <v>1</v>
      </c>
      <c r="D1169" s="192"/>
      <c r="E1169" s="193"/>
      <c r="F1169" s="194"/>
      <c r="G1169" s="195">
        <v>9176.5</v>
      </c>
      <c r="H1169" s="195">
        <v>8879.2999999999993</v>
      </c>
      <c r="I1169" s="157">
        <f t="shared" si="36"/>
        <v>96.761292431755024</v>
      </c>
      <c r="J1169" s="183">
        <f t="shared" si="37"/>
        <v>297.20000000000073</v>
      </c>
    </row>
    <row r="1170" spans="1:10" s="141" customFormat="1" ht="11.25" x14ac:dyDescent="0.2">
      <c r="A1170" s="190" t="s">
        <v>512</v>
      </c>
      <c r="B1170" s="191">
        <v>916</v>
      </c>
      <c r="C1170" s="192">
        <v>1</v>
      </c>
      <c r="D1170" s="192">
        <v>13</v>
      </c>
      <c r="E1170" s="193"/>
      <c r="F1170" s="194"/>
      <c r="G1170" s="195">
        <v>9176.5</v>
      </c>
      <c r="H1170" s="195">
        <v>8879.2999999999993</v>
      </c>
      <c r="I1170" s="157">
        <f t="shared" si="36"/>
        <v>96.761292431755024</v>
      </c>
      <c r="J1170" s="183">
        <f t="shared" si="37"/>
        <v>297.20000000000073</v>
      </c>
    </row>
    <row r="1171" spans="1:10" s="141" customFormat="1" ht="11.25" x14ac:dyDescent="0.2">
      <c r="A1171" s="190" t="s">
        <v>487</v>
      </c>
      <c r="B1171" s="191">
        <v>916</v>
      </c>
      <c r="C1171" s="192">
        <v>1</v>
      </c>
      <c r="D1171" s="192">
        <v>13</v>
      </c>
      <c r="E1171" s="193">
        <v>8900000000</v>
      </c>
      <c r="F1171" s="194"/>
      <c r="G1171" s="195">
        <v>9176.5</v>
      </c>
      <c r="H1171" s="195">
        <v>8879.2999999999993</v>
      </c>
      <c r="I1171" s="157">
        <f t="shared" si="36"/>
        <v>96.761292431755024</v>
      </c>
      <c r="J1171" s="183">
        <f t="shared" si="37"/>
        <v>297.20000000000073</v>
      </c>
    </row>
    <row r="1172" spans="1:10" s="141" customFormat="1" ht="11.25" x14ac:dyDescent="0.2">
      <c r="A1172" s="190" t="s">
        <v>487</v>
      </c>
      <c r="B1172" s="191">
        <v>916</v>
      </c>
      <c r="C1172" s="192">
        <v>1</v>
      </c>
      <c r="D1172" s="192">
        <v>13</v>
      </c>
      <c r="E1172" s="193">
        <v>8900000110</v>
      </c>
      <c r="F1172" s="194"/>
      <c r="G1172" s="195">
        <v>8001.1</v>
      </c>
      <c r="H1172" s="195">
        <v>7977.6</v>
      </c>
      <c r="I1172" s="157">
        <f t="shared" si="36"/>
        <v>99.706290385072052</v>
      </c>
      <c r="J1172" s="183">
        <f t="shared" si="37"/>
        <v>23.5</v>
      </c>
    </row>
    <row r="1173" spans="1:10" s="141" customFormat="1" ht="33.75" x14ac:dyDescent="0.2">
      <c r="A1173" s="190" t="s">
        <v>486</v>
      </c>
      <c r="B1173" s="191">
        <v>916</v>
      </c>
      <c r="C1173" s="192">
        <v>1</v>
      </c>
      <c r="D1173" s="192">
        <v>13</v>
      </c>
      <c r="E1173" s="193">
        <v>8900000110</v>
      </c>
      <c r="F1173" s="194">
        <v>100</v>
      </c>
      <c r="G1173" s="195">
        <v>8001.1</v>
      </c>
      <c r="H1173" s="195">
        <v>7977.6</v>
      </c>
      <c r="I1173" s="157">
        <f t="shared" si="36"/>
        <v>99.706290385072052</v>
      </c>
      <c r="J1173" s="183">
        <f t="shared" si="37"/>
        <v>23.5</v>
      </c>
    </row>
    <row r="1174" spans="1:10" s="141" customFormat="1" ht="11.25" x14ac:dyDescent="0.2">
      <c r="A1174" s="190" t="s">
        <v>487</v>
      </c>
      <c r="B1174" s="191">
        <v>916</v>
      </c>
      <c r="C1174" s="192">
        <v>1</v>
      </c>
      <c r="D1174" s="192">
        <v>13</v>
      </c>
      <c r="E1174" s="193">
        <v>8900000190</v>
      </c>
      <c r="F1174" s="194"/>
      <c r="G1174" s="195">
        <v>656.3</v>
      </c>
      <c r="H1174" s="195">
        <v>651.70000000000005</v>
      </c>
      <c r="I1174" s="157">
        <f t="shared" si="36"/>
        <v>99.299101020874616</v>
      </c>
      <c r="J1174" s="183">
        <f t="shared" si="37"/>
        <v>4.5999999999999091</v>
      </c>
    </row>
    <row r="1175" spans="1:10" s="141" customFormat="1" ht="33.75" x14ac:dyDescent="0.2">
      <c r="A1175" s="190" t="s">
        <v>486</v>
      </c>
      <c r="B1175" s="191">
        <v>916</v>
      </c>
      <c r="C1175" s="192">
        <v>1</v>
      </c>
      <c r="D1175" s="192">
        <v>13</v>
      </c>
      <c r="E1175" s="193">
        <v>8900000190</v>
      </c>
      <c r="F1175" s="194">
        <v>100</v>
      </c>
      <c r="G1175" s="195">
        <v>184.9</v>
      </c>
      <c r="H1175" s="195">
        <v>184.9</v>
      </c>
      <c r="I1175" s="157">
        <f t="shared" si="36"/>
        <v>100</v>
      </c>
      <c r="J1175" s="183">
        <f t="shared" si="37"/>
        <v>0</v>
      </c>
    </row>
    <row r="1176" spans="1:10" s="141" customFormat="1" ht="11.25" x14ac:dyDescent="0.2">
      <c r="A1176" s="190" t="s">
        <v>490</v>
      </c>
      <c r="B1176" s="191">
        <v>916</v>
      </c>
      <c r="C1176" s="192">
        <v>1</v>
      </c>
      <c r="D1176" s="192">
        <v>13</v>
      </c>
      <c r="E1176" s="193">
        <v>8900000190</v>
      </c>
      <c r="F1176" s="194">
        <v>200</v>
      </c>
      <c r="G1176" s="195">
        <v>471.5</v>
      </c>
      <c r="H1176" s="195">
        <v>466.8</v>
      </c>
      <c r="I1176" s="157">
        <f t="shared" si="36"/>
        <v>99.003181336161191</v>
      </c>
      <c r="J1176" s="183">
        <f t="shared" si="37"/>
        <v>4.6999999999999886</v>
      </c>
    </row>
    <row r="1177" spans="1:10" s="141" customFormat="1" ht="22.5" x14ac:dyDescent="0.2">
      <c r="A1177" s="190" t="s">
        <v>1451</v>
      </c>
      <c r="B1177" s="191">
        <v>916</v>
      </c>
      <c r="C1177" s="192">
        <v>1</v>
      </c>
      <c r="D1177" s="192">
        <v>13</v>
      </c>
      <c r="E1177" s="193">
        <v>8900000870</v>
      </c>
      <c r="F1177" s="194"/>
      <c r="G1177" s="195">
        <v>269.10000000000002</v>
      </c>
      <c r="H1177" s="195">
        <v>0</v>
      </c>
      <c r="I1177" s="157">
        <f t="shared" si="36"/>
        <v>0</v>
      </c>
      <c r="J1177" s="183">
        <f t="shared" si="37"/>
        <v>269.10000000000002</v>
      </c>
    </row>
    <row r="1178" spans="1:10" s="141" customFormat="1" ht="33.75" x14ac:dyDescent="0.2">
      <c r="A1178" s="190" t="s">
        <v>486</v>
      </c>
      <c r="B1178" s="191">
        <v>916</v>
      </c>
      <c r="C1178" s="192">
        <v>1</v>
      </c>
      <c r="D1178" s="192">
        <v>13</v>
      </c>
      <c r="E1178" s="193">
        <v>8900000870</v>
      </c>
      <c r="F1178" s="194">
        <v>100</v>
      </c>
      <c r="G1178" s="195">
        <v>269.10000000000002</v>
      </c>
      <c r="H1178" s="195">
        <v>0</v>
      </c>
      <c r="I1178" s="157">
        <f t="shared" si="36"/>
        <v>0</v>
      </c>
      <c r="J1178" s="183">
        <f t="shared" si="37"/>
        <v>269.10000000000002</v>
      </c>
    </row>
    <row r="1179" spans="1:10" s="141" customFormat="1" ht="22.5" x14ac:dyDescent="0.2">
      <c r="A1179" s="190" t="s">
        <v>1152</v>
      </c>
      <c r="B1179" s="191">
        <v>916</v>
      </c>
      <c r="C1179" s="192">
        <v>1</v>
      </c>
      <c r="D1179" s="192">
        <v>13</v>
      </c>
      <c r="E1179" s="193">
        <v>8900055490</v>
      </c>
      <c r="F1179" s="194"/>
      <c r="G1179" s="195">
        <v>250</v>
      </c>
      <c r="H1179" s="195">
        <v>250</v>
      </c>
      <c r="I1179" s="157">
        <f t="shared" si="36"/>
        <v>100</v>
      </c>
      <c r="J1179" s="183">
        <f t="shared" si="37"/>
        <v>0</v>
      </c>
    </row>
    <row r="1180" spans="1:10" s="141" customFormat="1" ht="33.75" x14ac:dyDescent="0.2">
      <c r="A1180" s="190" t="s">
        <v>486</v>
      </c>
      <c r="B1180" s="191">
        <v>916</v>
      </c>
      <c r="C1180" s="192">
        <v>1</v>
      </c>
      <c r="D1180" s="192">
        <v>13</v>
      </c>
      <c r="E1180" s="193">
        <v>8900055490</v>
      </c>
      <c r="F1180" s="194">
        <v>100</v>
      </c>
      <c r="G1180" s="195">
        <v>250</v>
      </c>
      <c r="H1180" s="195">
        <v>250</v>
      </c>
      <c r="I1180" s="157">
        <f t="shared" si="36"/>
        <v>100</v>
      </c>
      <c r="J1180" s="183">
        <f t="shared" si="37"/>
        <v>0</v>
      </c>
    </row>
    <row r="1181" spans="1:10" s="141" customFormat="1" ht="11.25" x14ac:dyDescent="0.2">
      <c r="A1181" s="184" t="s">
        <v>415</v>
      </c>
      <c r="B1181" s="185">
        <v>918</v>
      </c>
      <c r="C1181" s="186"/>
      <c r="D1181" s="186"/>
      <c r="E1181" s="187"/>
      <c r="F1181" s="188"/>
      <c r="G1181" s="189">
        <v>963826</v>
      </c>
      <c r="H1181" s="189">
        <v>961579.8</v>
      </c>
      <c r="I1181" s="151">
        <f t="shared" si="36"/>
        <v>99.766949636137653</v>
      </c>
      <c r="J1181" s="183">
        <f t="shared" si="37"/>
        <v>2246.1999999999534</v>
      </c>
    </row>
    <row r="1182" spans="1:10" s="141" customFormat="1" ht="11.25" x14ac:dyDescent="0.2">
      <c r="A1182" s="190" t="s">
        <v>572</v>
      </c>
      <c r="B1182" s="191">
        <v>918</v>
      </c>
      <c r="C1182" s="192">
        <v>4</v>
      </c>
      <c r="D1182" s="192"/>
      <c r="E1182" s="193"/>
      <c r="F1182" s="194"/>
      <c r="G1182" s="195">
        <v>963588.4</v>
      </c>
      <c r="H1182" s="195">
        <v>961342.2</v>
      </c>
      <c r="I1182" s="157">
        <f t="shared" si="36"/>
        <v>99.766892170972582</v>
      </c>
      <c r="J1182" s="183">
        <f t="shared" si="37"/>
        <v>2246.2000000000698</v>
      </c>
    </row>
    <row r="1183" spans="1:10" s="141" customFormat="1" ht="11.25" x14ac:dyDescent="0.2">
      <c r="A1183" s="190" t="s">
        <v>573</v>
      </c>
      <c r="B1183" s="191">
        <v>918</v>
      </c>
      <c r="C1183" s="192">
        <v>4</v>
      </c>
      <c r="D1183" s="192">
        <v>1</v>
      </c>
      <c r="E1183" s="193"/>
      <c r="F1183" s="194"/>
      <c r="G1183" s="195">
        <v>118.4</v>
      </c>
      <c r="H1183" s="195">
        <v>39</v>
      </c>
      <c r="I1183" s="157">
        <f t="shared" si="36"/>
        <v>32.939189189189186</v>
      </c>
      <c r="J1183" s="183">
        <f t="shared" si="37"/>
        <v>79.400000000000006</v>
      </c>
    </row>
    <row r="1184" spans="1:10" s="141" customFormat="1" ht="22.5" x14ac:dyDescent="0.2">
      <c r="A1184" s="190" t="s">
        <v>1163</v>
      </c>
      <c r="B1184" s="191">
        <v>918</v>
      </c>
      <c r="C1184" s="192">
        <v>4</v>
      </c>
      <c r="D1184" s="192">
        <v>1</v>
      </c>
      <c r="E1184" s="193">
        <v>400000000</v>
      </c>
      <c r="F1184" s="194"/>
      <c r="G1184" s="195">
        <v>118.4</v>
      </c>
      <c r="H1184" s="195">
        <v>39</v>
      </c>
      <c r="I1184" s="157">
        <f t="shared" si="36"/>
        <v>32.939189189189186</v>
      </c>
      <c r="J1184" s="183">
        <f t="shared" si="37"/>
        <v>79.400000000000006</v>
      </c>
    </row>
    <row r="1185" spans="1:10" s="141" customFormat="1" ht="11.25" x14ac:dyDescent="0.2">
      <c r="A1185" s="190" t="s">
        <v>574</v>
      </c>
      <c r="B1185" s="191">
        <v>918</v>
      </c>
      <c r="C1185" s="192">
        <v>4</v>
      </c>
      <c r="D1185" s="192">
        <v>1</v>
      </c>
      <c r="E1185" s="193">
        <v>420000000</v>
      </c>
      <c r="F1185" s="194"/>
      <c r="G1185" s="195">
        <v>118.4</v>
      </c>
      <c r="H1185" s="195">
        <v>39</v>
      </c>
      <c r="I1185" s="157">
        <f t="shared" si="36"/>
        <v>32.939189189189186</v>
      </c>
      <c r="J1185" s="183">
        <f t="shared" si="37"/>
        <v>79.400000000000006</v>
      </c>
    </row>
    <row r="1186" spans="1:10" s="141" customFormat="1" ht="11.25" x14ac:dyDescent="0.2">
      <c r="A1186" s="190" t="s">
        <v>575</v>
      </c>
      <c r="B1186" s="191">
        <v>918</v>
      </c>
      <c r="C1186" s="192">
        <v>4</v>
      </c>
      <c r="D1186" s="192">
        <v>1</v>
      </c>
      <c r="E1186" s="193">
        <v>420042260</v>
      </c>
      <c r="F1186" s="194"/>
      <c r="G1186" s="195">
        <v>118.4</v>
      </c>
      <c r="H1186" s="195">
        <v>39</v>
      </c>
      <c r="I1186" s="157">
        <f t="shared" si="36"/>
        <v>32.939189189189186</v>
      </c>
      <c r="J1186" s="183">
        <f t="shared" si="37"/>
        <v>79.400000000000006</v>
      </c>
    </row>
    <row r="1187" spans="1:10" s="141" customFormat="1" ht="11.25" x14ac:dyDescent="0.2">
      <c r="A1187" s="190" t="s">
        <v>490</v>
      </c>
      <c r="B1187" s="191">
        <v>918</v>
      </c>
      <c r="C1187" s="192">
        <v>4</v>
      </c>
      <c r="D1187" s="192">
        <v>1</v>
      </c>
      <c r="E1187" s="193">
        <v>420042260</v>
      </c>
      <c r="F1187" s="194">
        <v>200</v>
      </c>
      <c r="G1187" s="195">
        <v>118.4</v>
      </c>
      <c r="H1187" s="195">
        <v>39</v>
      </c>
      <c r="I1187" s="157">
        <f t="shared" si="36"/>
        <v>32.939189189189186</v>
      </c>
      <c r="J1187" s="183">
        <f t="shared" si="37"/>
        <v>79.400000000000006</v>
      </c>
    </row>
    <row r="1188" spans="1:10" s="141" customFormat="1" ht="11.25" x14ac:dyDescent="0.2">
      <c r="A1188" s="190" t="s">
        <v>598</v>
      </c>
      <c r="B1188" s="191">
        <v>918</v>
      </c>
      <c r="C1188" s="192">
        <v>4</v>
      </c>
      <c r="D1188" s="192">
        <v>5</v>
      </c>
      <c r="E1188" s="193"/>
      <c r="F1188" s="194"/>
      <c r="G1188" s="195">
        <v>962975</v>
      </c>
      <c r="H1188" s="195">
        <v>960869.5</v>
      </c>
      <c r="I1188" s="157">
        <f t="shared" si="36"/>
        <v>99.781354656143719</v>
      </c>
      <c r="J1188" s="183">
        <f t="shared" si="37"/>
        <v>2105.5</v>
      </c>
    </row>
    <row r="1189" spans="1:10" s="141" customFormat="1" ht="22.5" x14ac:dyDescent="0.2">
      <c r="A1189" s="190" t="s">
        <v>1495</v>
      </c>
      <c r="B1189" s="191">
        <v>918</v>
      </c>
      <c r="C1189" s="192">
        <v>4</v>
      </c>
      <c r="D1189" s="192">
        <v>5</v>
      </c>
      <c r="E1189" s="193">
        <v>1400000000</v>
      </c>
      <c r="F1189" s="194"/>
      <c r="G1189" s="195">
        <v>2696.5</v>
      </c>
      <c r="H1189" s="195">
        <v>2696.5</v>
      </c>
      <c r="I1189" s="157">
        <f t="shared" si="36"/>
        <v>100</v>
      </c>
      <c r="J1189" s="183">
        <f t="shared" si="37"/>
        <v>0</v>
      </c>
    </row>
    <row r="1190" spans="1:10" s="141" customFormat="1" ht="33.75" x14ac:dyDescent="0.2">
      <c r="A1190" s="190" t="s">
        <v>704</v>
      </c>
      <c r="B1190" s="191">
        <v>918</v>
      </c>
      <c r="C1190" s="192">
        <v>4</v>
      </c>
      <c r="D1190" s="192">
        <v>5</v>
      </c>
      <c r="E1190" s="193">
        <v>1430000000</v>
      </c>
      <c r="F1190" s="194"/>
      <c r="G1190" s="195">
        <v>2696.5</v>
      </c>
      <c r="H1190" s="195">
        <v>2696.5</v>
      </c>
      <c r="I1190" s="157">
        <f t="shared" si="36"/>
        <v>100</v>
      </c>
      <c r="J1190" s="183">
        <f t="shared" si="37"/>
        <v>0</v>
      </c>
    </row>
    <row r="1191" spans="1:10" s="141" customFormat="1" ht="11.25" x14ac:dyDescent="0.2">
      <c r="A1191" s="190" t="s">
        <v>705</v>
      </c>
      <c r="B1191" s="191">
        <v>918</v>
      </c>
      <c r="C1191" s="192">
        <v>4</v>
      </c>
      <c r="D1191" s="192">
        <v>5</v>
      </c>
      <c r="E1191" s="193">
        <v>1430060600</v>
      </c>
      <c r="F1191" s="194"/>
      <c r="G1191" s="195">
        <v>2696.5</v>
      </c>
      <c r="H1191" s="195">
        <v>2696.5</v>
      </c>
      <c r="I1191" s="157">
        <f t="shared" si="36"/>
        <v>100</v>
      </c>
      <c r="J1191" s="183">
        <f t="shared" si="37"/>
        <v>0</v>
      </c>
    </row>
    <row r="1192" spans="1:10" s="141" customFormat="1" ht="22.5" x14ac:dyDescent="0.2">
      <c r="A1192" s="190" t="s">
        <v>507</v>
      </c>
      <c r="B1192" s="191">
        <v>918</v>
      </c>
      <c r="C1192" s="192">
        <v>4</v>
      </c>
      <c r="D1192" s="192">
        <v>5</v>
      </c>
      <c r="E1192" s="193">
        <v>1430060600</v>
      </c>
      <c r="F1192" s="194">
        <v>600</v>
      </c>
      <c r="G1192" s="195">
        <v>2696.5</v>
      </c>
      <c r="H1192" s="195">
        <v>2696.5</v>
      </c>
      <c r="I1192" s="157">
        <f t="shared" si="36"/>
        <v>100</v>
      </c>
      <c r="J1192" s="183">
        <f t="shared" si="37"/>
        <v>0</v>
      </c>
    </row>
    <row r="1193" spans="1:10" s="141" customFormat="1" ht="33.75" x14ac:dyDescent="0.2">
      <c r="A1193" s="190" t="s">
        <v>599</v>
      </c>
      <c r="B1193" s="191">
        <v>918</v>
      </c>
      <c r="C1193" s="192">
        <v>4</v>
      </c>
      <c r="D1193" s="192">
        <v>5</v>
      </c>
      <c r="E1193" s="193">
        <v>1800000000</v>
      </c>
      <c r="F1193" s="194"/>
      <c r="G1193" s="195">
        <v>899452</v>
      </c>
      <c r="H1193" s="195">
        <v>898235.8</v>
      </c>
      <c r="I1193" s="157">
        <f t="shared" si="36"/>
        <v>99.864784335350862</v>
      </c>
      <c r="J1193" s="183">
        <f t="shared" si="37"/>
        <v>1216.1999999999534</v>
      </c>
    </row>
    <row r="1194" spans="1:10" s="141" customFormat="1" ht="11.25" x14ac:dyDescent="0.2">
      <c r="A1194" s="190" t="s">
        <v>600</v>
      </c>
      <c r="B1194" s="191">
        <v>918</v>
      </c>
      <c r="C1194" s="192">
        <v>4</v>
      </c>
      <c r="D1194" s="192">
        <v>5</v>
      </c>
      <c r="E1194" s="193">
        <v>1850000000</v>
      </c>
      <c r="F1194" s="194"/>
      <c r="G1194" s="195">
        <v>571164.30000000005</v>
      </c>
      <c r="H1194" s="195">
        <v>570952.9</v>
      </c>
      <c r="I1194" s="157">
        <f t="shared" si="36"/>
        <v>99.96298788282111</v>
      </c>
      <c r="J1194" s="183">
        <f t="shared" si="37"/>
        <v>211.40000000002328</v>
      </c>
    </row>
    <row r="1195" spans="1:10" s="141" customFormat="1" ht="22.5" x14ac:dyDescent="0.2">
      <c r="A1195" s="190" t="s">
        <v>601</v>
      </c>
      <c r="B1195" s="191">
        <v>918</v>
      </c>
      <c r="C1195" s="192">
        <v>4</v>
      </c>
      <c r="D1195" s="192">
        <v>5</v>
      </c>
      <c r="E1195" s="193">
        <v>1850100000</v>
      </c>
      <c r="F1195" s="194"/>
      <c r="G1195" s="195">
        <v>47831.6</v>
      </c>
      <c r="H1195" s="195">
        <v>47831.6</v>
      </c>
      <c r="I1195" s="157">
        <f t="shared" si="36"/>
        <v>100</v>
      </c>
      <c r="J1195" s="183">
        <f t="shared" si="37"/>
        <v>0</v>
      </c>
    </row>
    <row r="1196" spans="1:10" s="141" customFormat="1" ht="11.25" x14ac:dyDescent="0.2">
      <c r="A1196" s="190" t="s">
        <v>1496</v>
      </c>
      <c r="B1196" s="191">
        <v>918</v>
      </c>
      <c r="C1196" s="192">
        <v>4</v>
      </c>
      <c r="D1196" s="192">
        <v>5</v>
      </c>
      <c r="E1196" s="193">
        <v>1850160210</v>
      </c>
      <c r="F1196" s="194"/>
      <c r="G1196" s="195">
        <v>4925</v>
      </c>
      <c r="H1196" s="195">
        <v>4925</v>
      </c>
      <c r="I1196" s="157">
        <f t="shared" si="36"/>
        <v>100</v>
      </c>
      <c r="J1196" s="183">
        <f t="shared" si="37"/>
        <v>0</v>
      </c>
    </row>
    <row r="1197" spans="1:10" s="141" customFormat="1" ht="11.25" x14ac:dyDescent="0.2">
      <c r="A1197" s="190" t="s">
        <v>494</v>
      </c>
      <c r="B1197" s="191">
        <v>918</v>
      </c>
      <c r="C1197" s="192">
        <v>4</v>
      </c>
      <c r="D1197" s="192">
        <v>5</v>
      </c>
      <c r="E1197" s="193">
        <v>1850160210</v>
      </c>
      <c r="F1197" s="194">
        <v>800</v>
      </c>
      <c r="G1197" s="195">
        <v>4925</v>
      </c>
      <c r="H1197" s="195">
        <v>4925</v>
      </c>
      <c r="I1197" s="157">
        <f t="shared" si="36"/>
        <v>100</v>
      </c>
      <c r="J1197" s="183">
        <f t="shared" si="37"/>
        <v>0</v>
      </c>
    </row>
    <row r="1198" spans="1:10" s="141" customFormat="1" ht="33.75" x14ac:dyDescent="0.2">
      <c r="A1198" s="190" t="s">
        <v>1497</v>
      </c>
      <c r="B1198" s="191">
        <v>918</v>
      </c>
      <c r="C1198" s="192">
        <v>4</v>
      </c>
      <c r="D1198" s="192">
        <v>5</v>
      </c>
      <c r="E1198" s="193">
        <v>1850160220</v>
      </c>
      <c r="F1198" s="194"/>
      <c r="G1198" s="195">
        <v>15096.9</v>
      </c>
      <c r="H1198" s="195">
        <v>15096.9</v>
      </c>
      <c r="I1198" s="157">
        <f t="shared" si="36"/>
        <v>100</v>
      </c>
      <c r="J1198" s="183">
        <f t="shared" si="37"/>
        <v>0</v>
      </c>
    </row>
    <row r="1199" spans="1:10" s="141" customFormat="1" ht="11.25" x14ac:dyDescent="0.2">
      <c r="A1199" s="190" t="s">
        <v>494</v>
      </c>
      <c r="B1199" s="191">
        <v>918</v>
      </c>
      <c r="C1199" s="192">
        <v>4</v>
      </c>
      <c r="D1199" s="192">
        <v>5</v>
      </c>
      <c r="E1199" s="193">
        <v>1850160220</v>
      </c>
      <c r="F1199" s="194">
        <v>800</v>
      </c>
      <c r="G1199" s="195">
        <v>15096.9</v>
      </c>
      <c r="H1199" s="195">
        <v>15096.9</v>
      </c>
      <c r="I1199" s="157">
        <f t="shared" si="36"/>
        <v>100</v>
      </c>
      <c r="J1199" s="183">
        <f t="shared" si="37"/>
        <v>0</v>
      </c>
    </row>
    <row r="1200" spans="1:10" s="141" customFormat="1" ht="22.5" x14ac:dyDescent="0.2">
      <c r="A1200" s="190" t="s">
        <v>1498</v>
      </c>
      <c r="B1200" s="191">
        <v>918</v>
      </c>
      <c r="C1200" s="192">
        <v>4</v>
      </c>
      <c r="D1200" s="192">
        <v>5</v>
      </c>
      <c r="E1200" s="193">
        <v>1850160240</v>
      </c>
      <c r="F1200" s="194"/>
      <c r="G1200" s="195">
        <v>21273</v>
      </c>
      <c r="H1200" s="195">
        <v>21273</v>
      </c>
      <c r="I1200" s="157">
        <f t="shared" si="36"/>
        <v>100</v>
      </c>
      <c r="J1200" s="183">
        <f t="shared" si="37"/>
        <v>0</v>
      </c>
    </row>
    <row r="1201" spans="1:10" s="141" customFormat="1" ht="11.25" x14ac:dyDescent="0.2">
      <c r="A1201" s="190" t="s">
        <v>494</v>
      </c>
      <c r="B1201" s="191">
        <v>918</v>
      </c>
      <c r="C1201" s="192">
        <v>4</v>
      </c>
      <c r="D1201" s="192">
        <v>5</v>
      </c>
      <c r="E1201" s="193">
        <v>1850160240</v>
      </c>
      <c r="F1201" s="194">
        <v>800</v>
      </c>
      <c r="G1201" s="195">
        <v>21273</v>
      </c>
      <c r="H1201" s="195">
        <v>21273</v>
      </c>
      <c r="I1201" s="157">
        <f t="shared" si="36"/>
        <v>100</v>
      </c>
      <c r="J1201" s="183">
        <f t="shared" si="37"/>
        <v>0</v>
      </c>
    </row>
    <row r="1202" spans="1:10" s="141" customFormat="1" ht="22.5" x14ac:dyDescent="0.2">
      <c r="A1202" s="190" t="s">
        <v>1499</v>
      </c>
      <c r="B1202" s="191">
        <v>918</v>
      </c>
      <c r="C1202" s="192">
        <v>4</v>
      </c>
      <c r="D1202" s="192">
        <v>5</v>
      </c>
      <c r="E1202" s="193">
        <v>1850160250</v>
      </c>
      <c r="F1202" s="194"/>
      <c r="G1202" s="195">
        <v>6536.7</v>
      </c>
      <c r="H1202" s="195">
        <v>6536.7</v>
      </c>
      <c r="I1202" s="157">
        <f t="shared" si="36"/>
        <v>100</v>
      </c>
      <c r="J1202" s="183">
        <f t="shared" si="37"/>
        <v>0</v>
      </c>
    </row>
    <row r="1203" spans="1:10" s="141" customFormat="1" ht="11.25" x14ac:dyDescent="0.2">
      <c r="A1203" s="190" t="s">
        <v>494</v>
      </c>
      <c r="B1203" s="191">
        <v>918</v>
      </c>
      <c r="C1203" s="192">
        <v>4</v>
      </c>
      <c r="D1203" s="192">
        <v>5</v>
      </c>
      <c r="E1203" s="193">
        <v>1850160250</v>
      </c>
      <c r="F1203" s="194">
        <v>800</v>
      </c>
      <c r="G1203" s="195">
        <v>6536.7</v>
      </c>
      <c r="H1203" s="195">
        <v>6536.7</v>
      </c>
      <c r="I1203" s="157">
        <f t="shared" si="36"/>
        <v>100</v>
      </c>
      <c r="J1203" s="183">
        <f t="shared" si="37"/>
        <v>0</v>
      </c>
    </row>
    <row r="1204" spans="1:10" s="141" customFormat="1" ht="22.5" x14ac:dyDescent="0.2">
      <c r="A1204" s="190" t="s">
        <v>602</v>
      </c>
      <c r="B1204" s="191">
        <v>918</v>
      </c>
      <c r="C1204" s="192">
        <v>4</v>
      </c>
      <c r="D1204" s="192">
        <v>5</v>
      </c>
      <c r="E1204" s="193">
        <v>1850200000</v>
      </c>
      <c r="F1204" s="194"/>
      <c r="G1204" s="195">
        <v>478598.1</v>
      </c>
      <c r="H1204" s="195">
        <v>478491</v>
      </c>
      <c r="I1204" s="157">
        <f t="shared" si="36"/>
        <v>99.977622142670441</v>
      </c>
      <c r="J1204" s="183">
        <f t="shared" si="37"/>
        <v>107.09999999997672</v>
      </c>
    </row>
    <row r="1205" spans="1:10" s="141" customFormat="1" ht="11.25" x14ac:dyDescent="0.2">
      <c r="A1205" s="190" t="s">
        <v>1500</v>
      </c>
      <c r="B1205" s="191">
        <v>918</v>
      </c>
      <c r="C1205" s="192">
        <v>4</v>
      </c>
      <c r="D1205" s="192">
        <v>5</v>
      </c>
      <c r="E1205" s="193">
        <v>1850260110</v>
      </c>
      <c r="F1205" s="194"/>
      <c r="G1205" s="195">
        <v>2542.1</v>
      </c>
      <c r="H1205" s="195">
        <v>2526.1</v>
      </c>
      <c r="I1205" s="157">
        <f t="shared" si="36"/>
        <v>99.370599110971241</v>
      </c>
      <c r="J1205" s="183">
        <f t="shared" si="37"/>
        <v>16</v>
      </c>
    </row>
    <row r="1206" spans="1:10" s="141" customFormat="1" ht="11.25" x14ac:dyDescent="0.2">
      <c r="A1206" s="190" t="s">
        <v>494</v>
      </c>
      <c r="B1206" s="191">
        <v>918</v>
      </c>
      <c r="C1206" s="192">
        <v>4</v>
      </c>
      <c r="D1206" s="192">
        <v>5</v>
      </c>
      <c r="E1206" s="193">
        <v>1850260110</v>
      </c>
      <c r="F1206" s="194">
        <v>800</v>
      </c>
      <c r="G1206" s="195">
        <v>2542.1</v>
      </c>
      <c r="H1206" s="195">
        <v>2526.1</v>
      </c>
      <c r="I1206" s="157">
        <f t="shared" si="36"/>
        <v>99.370599110971241</v>
      </c>
      <c r="J1206" s="183">
        <f t="shared" si="37"/>
        <v>16</v>
      </c>
    </row>
    <row r="1207" spans="1:10" s="141" customFormat="1" ht="11.25" x14ac:dyDescent="0.2">
      <c r="A1207" s="190" t="s">
        <v>1501</v>
      </c>
      <c r="B1207" s="191">
        <v>918</v>
      </c>
      <c r="C1207" s="192">
        <v>4</v>
      </c>
      <c r="D1207" s="192">
        <v>5</v>
      </c>
      <c r="E1207" s="193">
        <v>1850260120</v>
      </c>
      <c r="F1207" s="194"/>
      <c r="G1207" s="195">
        <v>802</v>
      </c>
      <c r="H1207" s="195">
        <v>802</v>
      </c>
      <c r="I1207" s="157">
        <f t="shared" si="36"/>
        <v>100</v>
      </c>
      <c r="J1207" s="183">
        <f t="shared" si="37"/>
        <v>0</v>
      </c>
    </row>
    <row r="1208" spans="1:10" s="141" customFormat="1" ht="11.25" x14ac:dyDescent="0.2">
      <c r="A1208" s="190" t="s">
        <v>494</v>
      </c>
      <c r="B1208" s="191">
        <v>918</v>
      </c>
      <c r="C1208" s="192">
        <v>4</v>
      </c>
      <c r="D1208" s="192">
        <v>5</v>
      </c>
      <c r="E1208" s="193">
        <v>1850260120</v>
      </c>
      <c r="F1208" s="194">
        <v>800</v>
      </c>
      <c r="G1208" s="195">
        <v>802</v>
      </c>
      <c r="H1208" s="195">
        <v>802</v>
      </c>
      <c r="I1208" s="157">
        <f t="shared" si="36"/>
        <v>100</v>
      </c>
      <c r="J1208" s="183">
        <f t="shared" si="37"/>
        <v>0</v>
      </c>
    </row>
    <row r="1209" spans="1:10" s="141" customFormat="1" ht="11.25" x14ac:dyDescent="0.2">
      <c r="A1209" s="190" t="s">
        <v>603</v>
      </c>
      <c r="B1209" s="191">
        <v>918</v>
      </c>
      <c r="C1209" s="192">
        <v>4</v>
      </c>
      <c r="D1209" s="192">
        <v>5</v>
      </c>
      <c r="E1209" s="193">
        <v>1850260140</v>
      </c>
      <c r="F1209" s="194"/>
      <c r="G1209" s="195">
        <v>4149.5</v>
      </c>
      <c r="H1209" s="195">
        <v>4139.5</v>
      </c>
      <c r="I1209" s="157">
        <f t="shared" si="36"/>
        <v>99.75900710929028</v>
      </c>
      <c r="J1209" s="183">
        <f t="shared" si="37"/>
        <v>10</v>
      </c>
    </row>
    <row r="1210" spans="1:10" s="141" customFormat="1" ht="11.25" x14ac:dyDescent="0.2">
      <c r="A1210" s="190" t="s">
        <v>494</v>
      </c>
      <c r="B1210" s="191">
        <v>918</v>
      </c>
      <c r="C1210" s="192">
        <v>4</v>
      </c>
      <c r="D1210" s="192">
        <v>5</v>
      </c>
      <c r="E1210" s="193">
        <v>1850260140</v>
      </c>
      <c r="F1210" s="194">
        <v>800</v>
      </c>
      <c r="G1210" s="195">
        <v>4149.5</v>
      </c>
      <c r="H1210" s="195">
        <v>4139.5</v>
      </c>
      <c r="I1210" s="157">
        <f t="shared" si="36"/>
        <v>99.75900710929028</v>
      </c>
      <c r="J1210" s="183">
        <f t="shared" si="37"/>
        <v>10</v>
      </c>
    </row>
    <row r="1211" spans="1:10" s="141" customFormat="1" ht="11.25" x14ac:dyDescent="0.2">
      <c r="A1211" s="190" t="s">
        <v>604</v>
      </c>
      <c r="B1211" s="191">
        <v>918</v>
      </c>
      <c r="C1211" s="192">
        <v>4</v>
      </c>
      <c r="D1211" s="192">
        <v>5</v>
      </c>
      <c r="E1211" s="193">
        <v>1850260150</v>
      </c>
      <c r="F1211" s="194"/>
      <c r="G1211" s="195">
        <v>555</v>
      </c>
      <c r="H1211" s="195">
        <v>555</v>
      </c>
      <c r="I1211" s="157">
        <f t="shared" si="36"/>
        <v>100</v>
      </c>
      <c r="J1211" s="183">
        <f t="shared" si="37"/>
        <v>0</v>
      </c>
    </row>
    <row r="1212" spans="1:10" s="141" customFormat="1" ht="11.25" x14ac:dyDescent="0.2">
      <c r="A1212" s="190" t="s">
        <v>494</v>
      </c>
      <c r="B1212" s="191">
        <v>918</v>
      </c>
      <c r="C1212" s="192">
        <v>4</v>
      </c>
      <c r="D1212" s="192">
        <v>5</v>
      </c>
      <c r="E1212" s="193">
        <v>1850260150</v>
      </c>
      <c r="F1212" s="194">
        <v>800</v>
      </c>
      <c r="G1212" s="195">
        <v>555</v>
      </c>
      <c r="H1212" s="195">
        <v>555</v>
      </c>
      <c r="I1212" s="157">
        <f t="shared" si="36"/>
        <v>100</v>
      </c>
      <c r="J1212" s="183">
        <f t="shared" si="37"/>
        <v>0</v>
      </c>
    </row>
    <row r="1213" spans="1:10" s="141" customFormat="1" ht="11.25" x14ac:dyDescent="0.2">
      <c r="A1213" s="190" t="s">
        <v>605</v>
      </c>
      <c r="B1213" s="191">
        <v>918</v>
      </c>
      <c r="C1213" s="192">
        <v>4</v>
      </c>
      <c r="D1213" s="192">
        <v>5</v>
      </c>
      <c r="E1213" s="193">
        <v>1850260160</v>
      </c>
      <c r="F1213" s="194"/>
      <c r="G1213" s="195">
        <v>9609.2000000000007</v>
      </c>
      <c r="H1213" s="195">
        <v>9609.2000000000007</v>
      </c>
      <c r="I1213" s="157">
        <f t="shared" si="36"/>
        <v>100</v>
      </c>
      <c r="J1213" s="183">
        <f t="shared" si="37"/>
        <v>0</v>
      </c>
    </row>
    <row r="1214" spans="1:10" s="141" customFormat="1" ht="11.25" x14ac:dyDescent="0.2">
      <c r="A1214" s="190" t="s">
        <v>494</v>
      </c>
      <c r="B1214" s="191">
        <v>918</v>
      </c>
      <c r="C1214" s="192">
        <v>4</v>
      </c>
      <c r="D1214" s="192">
        <v>5</v>
      </c>
      <c r="E1214" s="193">
        <v>1850260160</v>
      </c>
      <c r="F1214" s="194">
        <v>800</v>
      </c>
      <c r="G1214" s="195">
        <v>9609.2000000000007</v>
      </c>
      <c r="H1214" s="195">
        <v>9609.2000000000007</v>
      </c>
      <c r="I1214" s="157">
        <f t="shared" si="36"/>
        <v>100</v>
      </c>
      <c r="J1214" s="183">
        <f t="shared" si="37"/>
        <v>0</v>
      </c>
    </row>
    <row r="1215" spans="1:10" s="141" customFormat="1" ht="22.5" x14ac:dyDescent="0.2">
      <c r="A1215" s="190" t="s">
        <v>1502</v>
      </c>
      <c r="B1215" s="191">
        <v>918</v>
      </c>
      <c r="C1215" s="192">
        <v>4</v>
      </c>
      <c r="D1215" s="192">
        <v>5</v>
      </c>
      <c r="E1215" s="193">
        <v>1850260170</v>
      </c>
      <c r="F1215" s="194"/>
      <c r="G1215" s="195">
        <v>2867</v>
      </c>
      <c r="H1215" s="195">
        <v>2867</v>
      </c>
      <c r="I1215" s="157">
        <f t="shared" si="36"/>
        <v>100</v>
      </c>
      <c r="J1215" s="183">
        <f t="shared" si="37"/>
        <v>0</v>
      </c>
    </row>
    <row r="1216" spans="1:10" s="141" customFormat="1" ht="11.25" x14ac:dyDescent="0.2">
      <c r="A1216" s="190" t="s">
        <v>494</v>
      </c>
      <c r="B1216" s="191">
        <v>918</v>
      </c>
      <c r="C1216" s="192">
        <v>4</v>
      </c>
      <c r="D1216" s="192">
        <v>5</v>
      </c>
      <c r="E1216" s="193">
        <v>1850260170</v>
      </c>
      <c r="F1216" s="194">
        <v>800</v>
      </c>
      <c r="G1216" s="195">
        <v>2867</v>
      </c>
      <c r="H1216" s="195">
        <v>2867</v>
      </c>
      <c r="I1216" s="157">
        <f t="shared" si="36"/>
        <v>100</v>
      </c>
      <c r="J1216" s="183">
        <f t="shared" si="37"/>
        <v>0</v>
      </c>
    </row>
    <row r="1217" spans="1:10" s="141" customFormat="1" ht="11.25" x14ac:dyDescent="0.2">
      <c r="A1217" s="190" t="s">
        <v>606</v>
      </c>
      <c r="B1217" s="191">
        <v>918</v>
      </c>
      <c r="C1217" s="192">
        <v>4</v>
      </c>
      <c r="D1217" s="192">
        <v>5</v>
      </c>
      <c r="E1217" s="193">
        <v>1850260180</v>
      </c>
      <c r="F1217" s="194"/>
      <c r="G1217" s="195">
        <v>14640.3</v>
      </c>
      <c r="H1217" s="195">
        <v>14640.3</v>
      </c>
      <c r="I1217" s="157">
        <f t="shared" si="36"/>
        <v>100</v>
      </c>
      <c r="J1217" s="183">
        <f t="shared" si="37"/>
        <v>0</v>
      </c>
    </row>
    <row r="1218" spans="1:10" s="141" customFormat="1" ht="11.25" x14ac:dyDescent="0.2">
      <c r="A1218" s="190" t="s">
        <v>494</v>
      </c>
      <c r="B1218" s="191">
        <v>918</v>
      </c>
      <c r="C1218" s="192">
        <v>4</v>
      </c>
      <c r="D1218" s="192">
        <v>5</v>
      </c>
      <c r="E1218" s="193">
        <v>1850260180</v>
      </c>
      <c r="F1218" s="194">
        <v>800</v>
      </c>
      <c r="G1218" s="195">
        <v>14640.3</v>
      </c>
      <c r="H1218" s="195">
        <v>14640.3</v>
      </c>
      <c r="I1218" s="157">
        <f t="shared" si="36"/>
        <v>100</v>
      </c>
      <c r="J1218" s="183">
        <f t="shared" si="37"/>
        <v>0</v>
      </c>
    </row>
    <row r="1219" spans="1:10" s="141" customFormat="1" ht="22.5" x14ac:dyDescent="0.2">
      <c r="A1219" s="190" t="s">
        <v>1503</v>
      </c>
      <c r="B1219" s="191">
        <v>918</v>
      </c>
      <c r="C1219" s="192">
        <v>4</v>
      </c>
      <c r="D1219" s="192">
        <v>5</v>
      </c>
      <c r="E1219" s="193">
        <v>1850260190</v>
      </c>
      <c r="F1219" s="194"/>
      <c r="G1219" s="195">
        <v>5298.4</v>
      </c>
      <c r="H1219" s="195">
        <v>5267.4</v>
      </c>
      <c r="I1219" s="157">
        <f t="shared" si="36"/>
        <v>99.414917711007107</v>
      </c>
      <c r="J1219" s="183">
        <f t="shared" si="37"/>
        <v>31</v>
      </c>
    </row>
    <row r="1220" spans="1:10" s="141" customFormat="1" ht="11.25" x14ac:dyDescent="0.2">
      <c r="A1220" s="190" t="s">
        <v>494</v>
      </c>
      <c r="B1220" s="191">
        <v>918</v>
      </c>
      <c r="C1220" s="192">
        <v>4</v>
      </c>
      <c r="D1220" s="192">
        <v>5</v>
      </c>
      <c r="E1220" s="193">
        <v>1850260190</v>
      </c>
      <c r="F1220" s="194">
        <v>800</v>
      </c>
      <c r="G1220" s="195">
        <v>5298.4</v>
      </c>
      <c r="H1220" s="195">
        <v>5267.4</v>
      </c>
      <c r="I1220" s="157">
        <f t="shared" si="36"/>
        <v>99.414917711007107</v>
      </c>
      <c r="J1220" s="183">
        <f t="shared" si="37"/>
        <v>31</v>
      </c>
    </row>
    <row r="1221" spans="1:10" s="141" customFormat="1" ht="11.25" x14ac:dyDescent="0.2">
      <c r="A1221" s="190" t="s">
        <v>1504</v>
      </c>
      <c r="B1221" s="191">
        <v>918</v>
      </c>
      <c r="C1221" s="192">
        <v>4</v>
      </c>
      <c r="D1221" s="192">
        <v>5</v>
      </c>
      <c r="E1221" s="193">
        <v>1850260450</v>
      </c>
      <c r="F1221" s="194"/>
      <c r="G1221" s="195">
        <v>9168.6</v>
      </c>
      <c r="H1221" s="195">
        <v>9143.6</v>
      </c>
      <c r="I1221" s="157">
        <f t="shared" si="36"/>
        <v>99.727330235804814</v>
      </c>
      <c r="J1221" s="183">
        <f t="shared" si="37"/>
        <v>25</v>
      </c>
    </row>
    <row r="1222" spans="1:10" s="141" customFormat="1" ht="11.25" x14ac:dyDescent="0.2">
      <c r="A1222" s="190" t="s">
        <v>494</v>
      </c>
      <c r="B1222" s="191">
        <v>918</v>
      </c>
      <c r="C1222" s="192">
        <v>4</v>
      </c>
      <c r="D1222" s="192">
        <v>5</v>
      </c>
      <c r="E1222" s="193">
        <v>1850260450</v>
      </c>
      <c r="F1222" s="194">
        <v>800</v>
      </c>
      <c r="G1222" s="195">
        <v>9168.6</v>
      </c>
      <c r="H1222" s="195">
        <v>9143.6</v>
      </c>
      <c r="I1222" s="157">
        <f t="shared" si="36"/>
        <v>99.727330235804814</v>
      </c>
      <c r="J1222" s="183">
        <f t="shared" si="37"/>
        <v>25</v>
      </c>
    </row>
    <row r="1223" spans="1:10" s="141" customFormat="1" ht="11.25" x14ac:dyDescent="0.2">
      <c r="A1223" s="190" t="s">
        <v>607</v>
      </c>
      <c r="B1223" s="191">
        <v>918</v>
      </c>
      <c r="C1223" s="192">
        <v>4</v>
      </c>
      <c r="D1223" s="192">
        <v>5</v>
      </c>
      <c r="E1223" s="193">
        <v>1850260460</v>
      </c>
      <c r="F1223" s="194"/>
      <c r="G1223" s="195">
        <v>7388.3</v>
      </c>
      <c r="H1223" s="195">
        <v>7388.3</v>
      </c>
      <c r="I1223" s="157">
        <f t="shared" si="36"/>
        <v>100</v>
      </c>
      <c r="J1223" s="183">
        <f t="shared" si="37"/>
        <v>0</v>
      </c>
    </row>
    <row r="1224" spans="1:10" s="141" customFormat="1" ht="11.25" x14ac:dyDescent="0.2">
      <c r="A1224" s="190" t="s">
        <v>494</v>
      </c>
      <c r="B1224" s="191">
        <v>918</v>
      </c>
      <c r="C1224" s="192">
        <v>4</v>
      </c>
      <c r="D1224" s="192">
        <v>5</v>
      </c>
      <c r="E1224" s="193">
        <v>1850260460</v>
      </c>
      <c r="F1224" s="194">
        <v>800</v>
      </c>
      <c r="G1224" s="195">
        <v>7388.3</v>
      </c>
      <c r="H1224" s="195">
        <v>7388.3</v>
      </c>
      <c r="I1224" s="157">
        <f t="shared" si="36"/>
        <v>100</v>
      </c>
      <c r="J1224" s="183">
        <f t="shared" si="37"/>
        <v>0</v>
      </c>
    </row>
    <row r="1225" spans="1:10" s="141" customFormat="1" ht="22.5" x14ac:dyDescent="0.2">
      <c r="A1225" s="190" t="s">
        <v>608</v>
      </c>
      <c r="B1225" s="191">
        <v>918</v>
      </c>
      <c r="C1225" s="192">
        <v>4</v>
      </c>
      <c r="D1225" s="192">
        <v>5</v>
      </c>
      <c r="E1225" s="193">
        <v>1850260470</v>
      </c>
      <c r="F1225" s="194"/>
      <c r="G1225" s="195">
        <v>5056.5</v>
      </c>
      <c r="H1225" s="195">
        <v>5056.5</v>
      </c>
      <c r="I1225" s="157">
        <f t="shared" si="36"/>
        <v>100</v>
      </c>
      <c r="J1225" s="183">
        <f t="shared" si="37"/>
        <v>0</v>
      </c>
    </row>
    <row r="1226" spans="1:10" s="141" customFormat="1" ht="22.5" x14ac:dyDescent="0.2">
      <c r="A1226" s="190" t="s">
        <v>507</v>
      </c>
      <c r="B1226" s="191">
        <v>918</v>
      </c>
      <c r="C1226" s="192">
        <v>4</v>
      </c>
      <c r="D1226" s="192">
        <v>5</v>
      </c>
      <c r="E1226" s="193">
        <v>1850260470</v>
      </c>
      <c r="F1226" s="194">
        <v>600</v>
      </c>
      <c r="G1226" s="195">
        <v>5056.5</v>
      </c>
      <c r="H1226" s="195">
        <v>5056.5</v>
      </c>
      <c r="I1226" s="157">
        <f t="shared" si="36"/>
        <v>100</v>
      </c>
      <c r="J1226" s="183">
        <f t="shared" si="37"/>
        <v>0</v>
      </c>
    </row>
    <row r="1227" spans="1:10" s="141" customFormat="1" ht="22.5" x14ac:dyDescent="0.2">
      <c r="A1227" s="190" t="s">
        <v>609</v>
      </c>
      <c r="B1227" s="191">
        <v>918</v>
      </c>
      <c r="C1227" s="192">
        <v>4</v>
      </c>
      <c r="D1227" s="192">
        <v>5</v>
      </c>
      <c r="E1227" s="193">
        <v>1850260500</v>
      </c>
      <c r="F1227" s="194"/>
      <c r="G1227" s="195">
        <v>58110.3</v>
      </c>
      <c r="H1227" s="195">
        <v>58110.3</v>
      </c>
      <c r="I1227" s="157">
        <f t="shared" si="36"/>
        <v>100</v>
      </c>
      <c r="J1227" s="183">
        <f t="shared" si="37"/>
        <v>0</v>
      </c>
    </row>
    <row r="1228" spans="1:10" s="141" customFormat="1" ht="22.5" x14ac:dyDescent="0.2">
      <c r="A1228" s="190" t="s">
        <v>507</v>
      </c>
      <c r="B1228" s="191">
        <v>918</v>
      </c>
      <c r="C1228" s="192">
        <v>4</v>
      </c>
      <c r="D1228" s="192">
        <v>5</v>
      </c>
      <c r="E1228" s="193">
        <v>1850260500</v>
      </c>
      <c r="F1228" s="194">
        <v>600</v>
      </c>
      <c r="G1228" s="195">
        <v>58110.3</v>
      </c>
      <c r="H1228" s="195">
        <v>58110.3</v>
      </c>
      <c r="I1228" s="157">
        <f t="shared" si="36"/>
        <v>100</v>
      </c>
      <c r="J1228" s="183">
        <f t="shared" si="37"/>
        <v>0</v>
      </c>
    </row>
    <row r="1229" spans="1:10" s="141" customFormat="1" ht="11.25" x14ac:dyDescent="0.2">
      <c r="A1229" s="190" t="s">
        <v>1505</v>
      </c>
      <c r="B1229" s="191">
        <v>918</v>
      </c>
      <c r="C1229" s="192">
        <v>4</v>
      </c>
      <c r="D1229" s="192">
        <v>5</v>
      </c>
      <c r="E1229" s="193" t="s">
        <v>1506</v>
      </c>
      <c r="F1229" s="194"/>
      <c r="G1229" s="195">
        <v>5190.8999999999996</v>
      </c>
      <c r="H1229" s="195">
        <v>5190.8999999999996</v>
      </c>
      <c r="I1229" s="157">
        <f t="shared" si="36"/>
        <v>100</v>
      </c>
      <c r="J1229" s="183">
        <f t="shared" si="37"/>
        <v>0</v>
      </c>
    </row>
    <row r="1230" spans="1:10" s="141" customFormat="1" ht="11.25" x14ac:dyDescent="0.2">
      <c r="A1230" s="190" t="s">
        <v>494</v>
      </c>
      <c r="B1230" s="191">
        <v>918</v>
      </c>
      <c r="C1230" s="192">
        <v>4</v>
      </c>
      <c r="D1230" s="192">
        <v>5</v>
      </c>
      <c r="E1230" s="193" t="s">
        <v>1506</v>
      </c>
      <c r="F1230" s="194">
        <v>800</v>
      </c>
      <c r="G1230" s="195">
        <v>5190.8999999999996</v>
      </c>
      <c r="H1230" s="195">
        <v>5190.8999999999996</v>
      </c>
      <c r="I1230" s="157">
        <f t="shared" si="36"/>
        <v>100</v>
      </c>
      <c r="J1230" s="183">
        <f t="shared" si="37"/>
        <v>0</v>
      </c>
    </row>
    <row r="1231" spans="1:10" s="141" customFormat="1" ht="45" x14ac:dyDescent="0.2">
      <c r="A1231" s="190" t="s">
        <v>1507</v>
      </c>
      <c r="B1231" s="191">
        <v>918</v>
      </c>
      <c r="C1231" s="192">
        <v>4</v>
      </c>
      <c r="D1231" s="192">
        <v>5</v>
      </c>
      <c r="E1231" s="193" t="s">
        <v>1508</v>
      </c>
      <c r="F1231" s="194"/>
      <c r="G1231" s="195">
        <v>187570</v>
      </c>
      <c r="H1231" s="195">
        <v>187570</v>
      </c>
      <c r="I1231" s="157">
        <f t="shared" ref="I1231:I1294" si="38">+H1231/G1231*100</f>
        <v>100</v>
      </c>
      <c r="J1231" s="183">
        <f t="shared" ref="J1231:J1294" si="39">G1231-H1231</f>
        <v>0</v>
      </c>
    </row>
    <row r="1232" spans="1:10" s="141" customFormat="1" ht="11.25" x14ac:dyDescent="0.2">
      <c r="A1232" s="190" t="s">
        <v>494</v>
      </c>
      <c r="B1232" s="191">
        <v>918</v>
      </c>
      <c r="C1232" s="192">
        <v>4</v>
      </c>
      <c r="D1232" s="192">
        <v>5</v>
      </c>
      <c r="E1232" s="193" t="s">
        <v>1508</v>
      </c>
      <c r="F1232" s="194">
        <v>800</v>
      </c>
      <c r="G1232" s="195">
        <v>187570</v>
      </c>
      <c r="H1232" s="195">
        <v>187570</v>
      </c>
      <c r="I1232" s="157">
        <f t="shared" si="38"/>
        <v>100</v>
      </c>
      <c r="J1232" s="183">
        <f t="shared" si="39"/>
        <v>0</v>
      </c>
    </row>
    <row r="1233" spans="1:10" s="141" customFormat="1" ht="22.5" x14ac:dyDescent="0.2">
      <c r="A1233" s="190" t="s">
        <v>1509</v>
      </c>
      <c r="B1233" s="191">
        <v>918</v>
      </c>
      <c r="C1233" s="192">
        <v>4</v>
      </c>
      <c r="D1233" s="192">
        <v>5</v>
      </c>
      <c r="E1233" s="193" t="s">
        <v>1174</v>
      </c>
      <c r="F1233" s="194"/>
      <c r="G1233" s="195">
        <v>1603.4</v>
      </c>
      <c r="H1233" s="195">
        <v>1603.4</v>
      </c>
      <c r="I1233" s="157">
        <f t="shared" si="38"/>
        <v>100</v>
      </c>
      <c r="J1233" s="183">
        <f t="shared" si="39"/>
        <v>0</v>
      </c>
    </row>
    <row r="1234" spans="1:10" s="141" customFormat="1" ht="11.25" x14ac:dyDescent="0.2">
      <c r="A1234" s="190" t="s">
        <v>494</v>
      </c>
      <c r="B1234" s="191">
        <v>918</v>
      </c>
      <c r="C1234" s="192">
        <v>4</v>
      </c>
      <c r="D1234" s="192">
        <v>5</v>
      </c>
      <c r="E1234" s="193" t="s">
        <v>1174</v>
      </c>
      <c r="F1234" s="194">
        <v>800</v>
      </c>
      <c r="G1234" s="195">
        <v>1603.4</v>
      </c>
      <c r="H1234" s="195">
        <v>1603.4</v>
      </c>
      <c r="I1234" s="157">
        <f t="shared" si="38"/>
        <v>100</v>
      </c>
      <c r="J1234" s="183">
        <f t="shared" si="39"/>
        <v>0</v>
      </c>
    </row>
    <row r="1235" spans="1:10" s="141" customFormat="1" ht="45" x14ac:dyDescent="0.2">
      <c r="A1235" s="190" t="s">
        <v>1510</v>
      </c>
      <c r="B1235" s="191">
        <v>918</v>
      </c>
      <c r="C1235" s="192">
        <v>4</v>
      </c>
      <c r="D1235" s="192">
        <v>5</v>
      </c>
      <c r="E1235" s="193" t="s">
        <v>1175</v>
      </c>
      <c r="F1235" s="194"/>
      <c r="G1235" s="195">
        <v>1734</v>
      </c>
      <c r="H1235" s="195">
        <v>1733.9</v>
      </c>
      <c r="I1235" s="157">
        <f t="shared" si="38"/>
        <v>99.994232987312586</v>
      </c>
      <c r="J1235" s="183">
        <f t="shared" si="39"/>
        <v>9.9999999999909051E-2</v>
      </c>
    </row>
    <row r="1236" spans="1:10" s="141" customFormat="1" ht="11.25" x14ac:dyDescent="0.2">
      <c r="A1236" s="190" t="s">
        <v>494</v>
      </c>
      <c r="B1236" s="191">
        <v>918</v>
      </c>
      <c r="C1236" s="192">
        <v>4</v>
      </c>
      <c r="D1236" s="192">
        <v>5</v>
      </c>
      <c r="E1236" s="193" t="s">
        <v>1175</v>
      </c>
      <c r="F1236" s="194">
        <v>800</v>
      </c>
      <c r="G1236" s="195">
        <v>1734</v>
      </c>
      <c r="H1236" s="195">
        <v>1733.9</v>
      </c>
      <c r="I1236" s="157">
        <f t="shared" si="38"/>
        <v>99.994232987312586</v>
      </c>
      <c r="J1236" s="183">
        <f t="shared" si="39"/>
        <v>9.9999999999909051E-2</v>
      </c>
    </row>
    <row r="1237" spans="1:10" s="141" customFormat="1" ht="22.5" x14ac:dyDescent="0.2">
      <c r="A1237" s="190" t="s">
        <v>610</v>
      </c>
      <c r="B1237" s="191">
        <v>918</v>
      </c>
      <c r="C1237" s="192">
        <v>4</v>
      </c>
      <c r="D1237" s="192">
        <v>5</v>
      </c>
      <c r="E1237" s="193" t="s">
        <v>611</v>
      </c>
      <c r="F1237" s="194"/>
      <c r="G1237" s="195">
        <v>71030.100000000006</v>
      </c>
      <c r="H1237" s="195">
        <v>71030.100000000006</v>
      </c>
      <c r="I1237" s="157">
        <f t="shared" si="38"/>
        <v>100</v>
      </c>
      <c r="J1237" s="183">
        <f t="shared" si="39"/>
        <v>0</v>
      </c>
    </row>
    <row r="1238" spans="1:10" s="141" customFormat="1" ht="22.5" x14ac:dyDescent="0.2">
      <c r="A1238" s="190" t="s">
        <v>507</v>
      </c>
      <c r="B1238" s="191">
        <v>918</v>
      </c>
      <c r="C1238" s="192">
        <v>4</v>
      </c>
      <c r="D1238" s="192">
        <v>5</v>
      </c>
      <c r="E1238" s="193" t="s">
        <v>611</v>
      </c>
      <c r="F1238" s="194">
        <v>600</v>
      </c>
      <c r="G1238" s="195">
        <v>15586.9</v>
      </c>
      <c r="H1238" s="195">
        <v>15586.9</v>
      </c>
      <c r="I1238" s="157">
        <f t="shared" si="38"/>
        <v>100</v>
      </c>
      <c r="J1238" s="183">
        <f t="shared" si="39"/>
        <v>0</v>
      </c>
    </row>
    <row r="1239" spans="1:10" s="141" customFormat="1" ht="11.25" x14ac:dyDescent="0.2">
      <c r="A1239" s="190" t="s">
        <v>494</v>
      </c>
      <c r="B1239" s="191">
        <v>918</v>
      </c>
      <c r="C1239" s="192">
        <v>4</v>
      </c>
      <c r="D1239" s="192">
        <v>5</v>
      </c>
      <c r="E1239" s="193" t="s">
        <v>611</v>
      </c>
      <c r="F1239" s="194">
        <v>800</v>
      </c>
      <c r="G1239" s="195">
        <v>55443.199999999997</v>
      </c>
      <c r="H1239" s="195">
        <v>55443.199999999997</v>
      </c>
      <c r="I1239" s="157">
        <f t="shared" si="38"/>
        <v>100</v>
      </c>
      <c r="J1239" s="183">
        <f t="shared" si="39"/>
        <v>0</v>
      </c>
    </row>
    <row r="1240" spans="1:10" s="141" customFormat="1" ht="22.5" x14ac:dyDescent="0.2">
      <c r="A1240" s="190" t="s">
        <v>612</v>
      </c>
      <c r="B1240" s="191">
        <v>918</v>
      </c>
      <c r="C1240" s="192">
        <v>4</v>
      </c>
      <c r="D1240" s="192">
        <v>5</v>
      </c>
      <c r="E1240" s="193" t="s">
        <v>613</v>
      </c>
      <c r="F1240" s="194"/>
      <c r="G1240" s="195">
        <v>91282.5</v>
      </c>
      <c r="H1240" s="195">
        <v>91257.5</v>
      </c>
      <c r="I1240" s="157">
        <f t="shared" si="38"/>
        <v>99.972612494180154</v>
      </c>
      <c r="J1240" s="183">
        <f t="shared" si="39"/>
        <v>25</v>
      </c>
    </row>
    <row r="1241" spans="1:10" s="141" customFormat="1" ht="11.25" x14ac:dyDescent="0.2">
      <c r="A1241" s="190" t="s">
        <v>494</v>
      </c>
      <c r="B1241" s="191">
        <v>918</v>
      </c>
      <c r="C1241" s="192">
        <v>4</v>
      </c>
      <c r="D1241" s="192">
        <v>5</v>
      </c>
      <c r="E1241" s="193" t="s">
        <v>613</v>
      </c>
      <c r="F1241" s="194">
        <v>800</v>
      </c>
      <c r="G1241" s="195">
        <v>91282.5</v>
      </c>
      <c r="H1241" s="195">
        <v>91257.5</v>
      </c>
      <c r="I1241" s="157">
        <f t="shared" si="38"/>
        <v>99.972612494180154</v>
      </c>
      <c r="J1241" s="183">
        <f t="shared" si="39"/>
        <v>25</v>
      </c>
    </row>
    <row r="1242" spans="1:10" s="141" customFormat="1" ht="11.25" x14ac:dyDescent="0.2">
      <c r="A1242" s="190" t="s">
        <v>614</v>
      </c>
      <c r="B1242" s="191">
        <v>918</v>
      </c>
      <c r="C1242" s="192">
        <v>4</v>
      </c>
      <c r="D1242" s="192">
        <v>5</v>
      </c>
      <c r="E1242" s="193" t="s">
        <v>615</v>
      </c>
      <c r="F1242" s="194"/>
      <c r="G1242" s="195">
        <v>44734.6</v>
      </c>
      <c r="H1242" s="195">
        <v>44630.3</v>
      </c>
      <c r="I1242" s="157">
        <f t="shared" si="38"/>
        <v>99.766847138456598</v>
      </c>
      <c r="J1242" s="183">
        <f t="shared" si="39"/>
        <v>104.29999999999563</v>
      </c>
    </row>
    <row r="1243" spans="1:10" s="141" customFormat="1" ht="11.25" x14ac:dyDescent="0.2">
      <c r="A1243" s="190" t="s">
        <v>616</v>
      </c>
      <c r="B1243" s="191">
        <v>918</v>
      </c>
      <c r="C1243" s="192">
        <v>4</v>
      </c>
      <c r="D1243" s="192">
        <v>5</v>
      </c>
      <c r="E1243" s="193" t="s">
        <v>617</v>
      </c>
      <c r="F1243" s="194"/>
      <c r="G1243" s="195">
        <v>44734.6</v>
      </c>
      <c r="H1243" s="195">
        <v>44630.3</v>
      </c>
      <c r="I1243" s="157">
        <f t="shared" si="38"/>
        <v>99.766847138456598</v>
      </c>
      <c r="J1243" s="183">
        <f t="shared" si="39"/>
        <v>104.29999999999563</v>
      </c>
    </row>
    <row r="1244" spans="1:10" s="141" customFormat="1" ht="22.5" x14ac:dyDescent="0.2">
      <c r="A1244" s="190" t="s">
        <v>507</v>
      </c>
      <c r="B1244" s="191">
        <v>918</v>
      </c>
      <c r="C1244" s="192">
        <v>4</v>
      </c>
      <c r="D1244" s="192">
        <v>5</v>
      </c>
      <c r="E1244" s="193" t="s">
        <v>617</v>
      </c>
      <c r="F1244" s="194">
        <v>600</v>
      </c>
      <c r="G1244" s="195">
        <v>20386.900000000001</v>
      </c>
      <c r="H1244" s="195">
        <v>20386.900000000001</v>
      </c>
      <c r="I1244" s="157">
        <f t="shared" si="38"/>
        <v>100</v>
      </c>
      <c r="J1244" s="183">
        <f t="shared" si="39"/>
        <v>0</v>
      </c>
    </row>
    <row r="1245" spans="1:10" s="141" customFormat="1" ht="11.25" x14ac:dyDescent="0.2">
      <c r="A1245" s="190" t="s">
        <v>494</v>
      </c>
      <c r="B1245" s="191">
        <v>918</v>
      </c>
      <c r="C1245" s="192">
        <v>4</v>
      </c>
      <c r="D1245" s="192">
        <v>5</v>
      </c>
      <c r="E1245" s="193" t="s">
        <v>617</v>
      </c>
      <c r="F1245" s="194">
        <v>800</v>
      </c>
      <c r="G1245" s="195">
        <v>24347.7</v>
      </c>
      <c r="H1245" s="195">
        <v>24243.4</v>
      </c>
      <c r="I1245" s="157">
        <f t="shared" si="38"/>
        <v>99.571622781617975</v>
      </c>
      <c r="J1245" s="183">
        <f t="shared" si="39"/>
        <v>104.29999999999927</v>
      </c>
    </row>
    <row r="1246" spans="1:10" s="141" customFormat="1" ht="22.5" x14ac:dyDescent="0.2">
      <c r="A1246" s="190" t="s">
        <v>618</v>
      </c>
      <c r="B1246" s="191">
        <v>918</v>
      </c>
      <c r="C1246" s="192">
        <v>4</v>
      </c>
      <c r="D1246" s="192">
        <v>5</v>
      </c>
      <c r="E1246" s="193">
        <v>1870000000</v>
      </c>
      <c r="F1246" s="194"/>
      <c r="G1246" s="195">
        <v>158372.4</v>
      </c>
      <c r="H1246" s="195">
        <v>157720.9</v>
      </c>
      <c r="I1246" s="157">
        <f t="shared" si="38"/>
        <v>99.588627816462974</v>
      </c>
      <c r="J1246" s="183">
        <f t="shared" si="39"/>
        <v>651.5</v>
      </c>
    </row>
    <row r="1247" spans="1:10" s="141" customFormat="1" ht="11.25" x14ac:dyDescent="0.2">
      <c r="A1247" s="190" t="s">
        <v>619</v>
      </c>
      <c r="B1247" s="191">
        <v>918</v>
      </c>
      <c r="C1247" s="192">
        <v>4</v>
      </c>
      <c r="D1247" s="192">
        <v>5</v>
      </c>
      <c r="E1247" s="193">
        <v>1870100000</v>
      </c>
      <c r="F1247" s="194"/>
      <c r="G1247" s="195">
        <v>23312.400000000001</v>
      </c>
      <c r="H1247" s="195">
        <v>22660.9</v>
      </c>
      <c r="I1247" s="157">
        <f t="shared" si="38"/>
        <v>97.205349942519859</v>
      </c>
      <c r="J1247" s="183">
        <f t="shared" si="39"/>
        <v>651.5</v>
      </c>
    </row>
    <row r="1248" spans="1:10" s="141" customFormat="1" ht="22.5" x14ac:dyDescent="0.2">
      <c r="A1248" s="190" t="s">
        <v>620</v>
      </c>
      <c r="B1248" s="191">
        <v>918</v>
      </c>
      <c r="C1248" s="192">
        <v>4</v>
      </c>
      <c r="D1248" s="192">
        <v>5</v>
      </c>
      <c r="E1248" s="193">
        <v>1870160360</v>
      </c>
      <c r="F1248" s="194"/>
      <c r="G1248" s="195">
        <v>23312.400000000001</v>
      </c>
      <c r="H1248" s="195">
        <v>22660.9</v>
      </c>
      <c r="I1248" s="157">
        <f t="shared" si="38"/>
        <v>97.205349942519859</v>
      </c>
      <c r="J1248" s="183">
        <f t="shared" si="39"/>
        <v>651.5</v>
      </c>
    </row>
    <row r="1249" spans="1:10" s="141" customFormat="1" ht="22.5" x14ac:dyDescent="0.2">
      <c r="A1249" s="190" t="s">
        <v>507</v>
      </c>
      <c r="B1249" s="191">
        <v>918</v>
      </c>
      <c r="C1249" s="192">
        <v>4</v>
      </c>
      <c r="D1249" s="192">
        <v>5</v>
      </c>
      <c r="E1249" s="193">
        <v>1870160360</v>
      </c>
      <c r="F1249" s="194">
        <v>600</v>
      </c>
      <c r="G1249" s="195">
        <v>2314.4</v>
      </c>
      <c r="H1249" s="195">
        <v>2314.3000000000002</v>
      </c>
      <c r="I1249" s="157">
        <f t="shared" si="38"/>
        <v>99.995679225717254</v>
      </c>
      <c r="J1249" s="183">
        <f t="shared" si="39"/>
        <v>9.9999999999909051E-2</v>
      </c>
    </row>
    <row r="1250" spans="1:10" s="141" customFormat="1" ht="11.25" x14ac:dyDescent="0.2">
      <c r="A1250" s="190" t="s">
        <v>494</v>
      </c>
      <c r="B1250" s="191">
        <v>918</v>
      </c>
      <c r="C1250" s="192">
        <v>4</v>
      </c>
      <c r="D1250" s="192">
        <v>5</v>
      </c>
      <c r="E1250" s="193">
        <v>1870160360</v>
      </c>
      <c r="F1250" s="194">
        <v>800</v>
      </c>
      <c r="G1250" s="195">
        <v>20998</v>
      </c>
      <c r="H1250" s="195">
        <v>20346.599999999999</v>
      </c>
      <c r="I1250" s="157">
        <f t="shared" si="38"/>
        <v>96.897799790456233</v>
      </c>
      <c r="J1250" s="183">
        <f t="shared" si="39"/>
        <v>651.40000000000146</v>
      </c>
    </row>
    <row r="1251" spans="1:10" s="141" customFormat="1" ht="22.5" x14ac:dyDescent="0.2">
      <c r="A1251" s="190" t="s">
        <v>1511</v>
      </c>
      <c r="B1251" s="191">
        <v>918</v>
      </c>
      <c r="C1251" s="192">
        <v>4</v>
      </c>
      <c r="D1251" s="192">
        <v>5</v>
      </c>
      <c r="E1251" s="193">
        <v>1870200000</v>
      </c>
      <c r="F1251" s="194"/>
      <c r="G1251" s="195">
        <v>135060</v>
      </c>
      <c r="H1251" s="195">
        <v>135060</v>
      </c>
      <c r="I1251" s="157">
        <f t="shared" si="38"/>
        <v>100</v>
      </c>
      <c r="J1251" s="183">
        <f t="shared" si="39"/>
        <v>0</v>
      </c>
    </row>
    <row r="1252" spans="1:10" s="141" customFormat="1" ht="11.25" x14ac:dyDescent="0.2">
      <c r="A1252" s="190" t="s">
        <v>1512</v>
      </c>
      <c r="B1252" s="191">
        <v>918</v>
      </c>
      <c r="C1252" s="192">
        <v>4</v>
      </c>
      <c r="D1252" s="192">
        <v>5</v>
      </c>
      <c r="E1252" s="193" t="s">
        <v>1513</v>
      </c>
      <c r="F1252" s="194"/>
      <c r="G1252" s="195">
        <v>135060</v>
      </c>
      <c r="H1252" s="195">
        <v>135060</v>
      </c>
      <c r="I1252" s="157">
        <f t="shared" si="38"/>
        <v>100</v>
      </c>
      <c r="J1252" s="183">
        <f t="shared" si="39"/>
        <v>0</v>
      </c>
    </row>
    <row r="1253" spans="1:10" s="141" customFormat="1" ht="22.5" x14ac:dyDescent="0.2">
      <c r="A1253" s="190" t="s">
        <v>507</v>
      </c>
      <c r="B1253" s="191">
        <v>918</v>
      </c>
      <c r="C1253" s="192">
        <v>4</v>
      </c>
      <c r="D1253" s="192">
        <v>5</v>
      </c>
      <c r="E1253" s="193" t="s">
        <v>1513</v>
      </c>
      <c r="F1253" s="194">
        <v>600</v>
      </c>
      <c r="G1253" s="195">
        <v>5882.5</v>
      </c>
      <c r="H1253" s="195">
        <v>5882.5</v>
      </c>
      <c r="I1253" s="157">
        <f t="shared" si="38"/>
        <v>100</v>
      </c>
      <c r="J1253" s="183">
        <f t="shared" si="39"/>
        <v>0</v>
      </c>
    </row>
    <row r="1254" spans="1:10" s="141" customFormat="1" ht="11.25" x14ac:dyDescent="0.2">
      <c r="A1254" s="190" t="s">
        <v>494</v>
      </c>
      <c r="B1254" s="191">
        <v>918</v>
      </c>
      <c r="C1254" s="192">
        <v>4</v>
      </c>
      <c r="D1254" s="192">
        <v>5</v>
      </c>
      <c r="E1254" s="193" t="s">
        <v>1513</v>
      </c>
      <c r="F1254" s="194">
        <v>800</v>
      </c>
      <c r="G1254" s="195">
        <v>129177.5</v>
      </c>
      <c r="H1254" s="195">
        <v>129177.5</v>
      </c>
      <c r="I1254" s="157">
        <f t="shared" si="38"/>
        <v>100</v>
      </c>
      <c r="J1254" s="183">
        <f t="shared" si="39"/>
        <v>0</v>
      </c>
    </row>
    <row r="1255" spans="1:10" s="141" customFormat="1" ht="22.5" x14ac:dyDescent="0.2">
      <c r="A1255" s="190" t="s">
        <v>1176</v>
      </c>
      <c r="B1255" s="191">
        <v>918</v>
      </c>
      <c r="C1255" s="192">
        <v>4</v>
      </c>
      <c r="D1255" s="192">
        <v>5</v>
      </c>
      <c r="E1255" s="193">
        <v>1890000000</v>
      </c>
      <c r="F1255" s="194"/>
      <c r="G1255" s="195">
        <v>151943.5</v>
      </c>
      <c r="H1255" s="195">
        <v>151943.5</v>
      </c>
      <c r="I1255" s="157">
        <f t="shared" si="38"/>
        <v>100</v>
      </c>
      <c r="J1255" s="183">
        <f t="shared" si="39"/>
        <v>0</v>
      </c>
    </row>
    <row r="1256" spans="1:10" s="141" customFormat="1" ht="33.75" x14ac:dyDescent="0.2">
      <c r="A1256" s="190" t="s">
        <v>621</v>
      </c>
      <c r="B1256" s="191">
        <v>918</v>
      </c>
      <c r="C1256" s="192">
        <v>4</v>
      </c>
      <c r="D1256" s="192">
        <v>5</v>
      </c>
      <c r="E1256" s="193">
        <v>1890300000</v>
      </c>
      <c r="F1256" s="194"/>
      <c r="G1256" s="195">
        <v>122194.6</v>
      </c>
      <c r="H1256" s="195">
        <v>122194.6</v>
      </c>
      <c r="I1256" s="157">
        <f t="shared" si="38"/>
        <v>100</v>
      </c>
      <c r="J1256" s="183">
        <f t="shared" si="39"/>
        <v>0</v>
      </c>
    </row>
    <row r="1257" spans="1:10" s="141" customFormat="1" ht="11.25" x14ac:dyDescent="0.2">
      <c r="A1257" s="190" t="s">
        <v>1514</v>
      </c>
      <c r="B1257" s="191">
        <v>918</v>
      </c>
      <c r="C1257" s="192">
        <v>4</v>
      </c>
      <c r="D1257" s="192">
        <v>5</v>
      </c>
      <c r="E1257" s="193" t="s">
        <v>1177</v>
      </c>
      <c r="F1257" s="194"/>
      <c r="G1257" s="195">
        <v>122194.6</v>
      </c>
      <c r="H1257" s="195">
        <v>122194.6</v>
      </c>
      <c r="I1257" s="157">
        <f t="shared" si="38"/>
        <v>100</v>
      </c>
      <c r="J1257" s="183">
        <f t="shared" si="39"/>
        <v>0</v>
      </c>
    </row>
    <row r="1258" spans="1:10" s="141" customFormat="1" ht="11.25" x14ac:dyDescent="0.2">
      <c r="A1258" s="190" t="s">
        <v>499</v>
      </c>
      <c r="B1258" s="191">
        <v>918</v>
      </c>
      <c r="C1258" s="192">
        <v>4</v>
      </c>
      <c r="D1258" s="192">
        <v>5</v>
      </c>
      <c r="E1258" s="193" t="s">
        <v>1177</v>
      </c>
      <c r="F1258" s="194">
        <v>500</v>
      </c>
      <c r="G1258" s="195">
        <v>122194.6</v>
      </c>
      <c r="H1258" s="195">
        <v>122194.6</v>
      </c>
      <c r="I1258" s="157">
        <f t="shared" si="38"/>
        <v>100</v>
      </c>
      <c r="J1258" s="183">
        <f t="shared" si="39"/>
        <v>0</v>
      </c>
    </row>
    <row r="1259" spans="1:10" s="141" customFormat="1" ht="11.25" x14ac:dyDescent="0.2">
      <c r="A1259" s="190" t="s">
        <v>1515</v>
      </c>
      <c r="B1259" s="191">
        <v>918</v>
      </c>
      <c r="C1259" s="192">
        <v>4</v>
      </c>
      <c r="D1259" s="192">
        <v>5</v>
      </c>
      <c r="E1259" s="193" t="s">
        <v>1516</v>
      </c>
      <c r="F1259" s="194"/>
      <c r="G1259" s="195">
        <v>29748.9</v>
      </c>
      <c r="H1259" s="195">
        <v>29748.9</v>
      </c>
      <c r="I1259" s="157">
        <f t="shared" si="38"/>
        <v>100</v>
      </c>
      <c r="J1259" s="183">
        <f t="shared" si="39"/>
        <v>0</v>
      </c>
    </row>
    <row r="1260" spans="1:10" s="141" customFormat="1" ht="11.25" x14ac:dyDescent="0.2">
      <c r="A1260" s="190" t="s">
        <v>1517</v>
      </c>
      <c r="B1260" s="191">
        <v>918</v>
      </c>
      <c r="C1260" s="192">
        <v>4</v>
      </c>
      <c r="D1260" s="192">
        <v>5</v>
      </c>
      <c r="E1260" s="193" t="s">
        <v>1518</v>
      </c>
      <c r="F1260" s="194"/>
      <c r="G1260" s="195">
        <v>29748.9</v>
      </c>
      <c r="H1260" s="195">
        <v>29748.9</v>
      </c>
      <c r="I1260" s="157">
        <f t="shared" si="38"/>
        <v>100</v>
      </c>
      <c r="J1260" s="183">
        <f t="shared" si="39"/>
        <v>0</v>
      </c>
    </row>
    <row r="1261" spans="1:10" s="141" customFormat="1" ht="11.25" x14ac:dyDescent="0.2">
      <c r="A1261" s="190" t="s">
        <v>494</v>
      </c>
      <c r="B1261" s="191">
        <v>918</v>
      </c>
      <c r="C1261" s="192">
        <v>4</v>
      </c>
      <c r="D1261" s="192">
        <v>5</v>
      </c>
      <c r="E1261" s="193" t="s">
        <v>1518</v>
      </c>
      <c r="F1261" s="194">
        <v>800</v>
      </c>
      <c r="G1261" s="195">
        <v>29748.9</v>
      </c>
      <c r="H1261" s="195">
        <v>29748.9</v>
      </c>
      <c r="I1261" s="157">
        <f t="shared" si="38"/>
        <v>100</v>
      </c>
      <c r="J1261" s="183">
        <f t="shared" si="39"/>
        <v>0</v>
      </c>
    </row>
    <row r="1262" spans="1:10" s="141" customFormat="1" ht="11.25" x14ac:dyDescent="0.2">
      <c r="A1262" s="190" t="s">
        <v>622</v>
      </c>
      <c r="B1262" s="191">
        <v>918</v>
      </c>
      <c r="C1262" s="192">
        <v>4</v>
      </c>
      <c r="D1262" s="192">
        <v>5</v>
      </c>
      <c r="E1262" s="193" t="s">
        <v>623</v>
      </c>
      <c r="F1262" s="194"/>
      <c r="G1262" s="195">
        <v>17971.8</v>
      </c>
      <c r="H1262" s="195">
        <v>17618.5</v>
      </c>
      <c r="I1262" s="157">
        <f t="shared" si="38"/>
        <v>98.034142378615385</v>
      </c>
      <c r="J1262" s="183">
        <f t="shared" si="39"/>
        <v>353.29999999999927</v>
      </c>
    </row>
    <row r="1263" spans="1:10" s="141" customFormat="1" ht="11.25" x14ac:dyDescent="0.2">
      <c r="A1263" s="190" t="s">
        <v>624</v>
      </c>
      <c r="B1263" s="191">
        <v>918</v>
      </c>
      <c r="C1263" s="192">
        <v>4</v>
      </c>
      <c r="D1263" s="192">
        <v>5</v>
      </c>
      <c r="E1263" s="193" t="s">
        <v>625</v>
      </c>
      <c r="F1263" s="194"/>
      <c r="G1263" s="195">
        <v>16588.400000000001</v>
      </c>
      <c r="H1263" s="195">
        <v>16235.1</v>
      </c>
      <c r="I1263" s="157">
        <f t="shared" si="38"/>
        <v>97.870198451930264</v>
      </c>
      <c r="J1263" s="183">
        <f t="shared" si="39"/>
        <v>353.30000000000109</v>
      </c>
    </row>
    <row r="1264" spans="1:10" s="141" customFormat="1" ht="22.5" x14ac:dyDescent="0.2">
      <c r="A1264" s="190" t="s">
        <v>627</v>
      </c>
      <c r="B1264" s="191">
        <v>918</v>
      </c>
      <c r="C1264" s="192">
        <v>4</v>
      </c>
      <c r="D1264" s="192">
        <v>5</v>
      </c>
      <c r="E1264" s="193" t="s">
        <v>1519</v>
      </c>
      <c r="F1264" s="194"/>
      <c r="G1264" s="195">
        <v>4900</v>
      </c>
      <c r="H1264" s="195">
        <v>4900</v>
      </c>
      <c r="I1264" s="157">
        <f t="shared" si="38"/>
        <v>100</v>
      </c>
      <c r="J1264" s="183">
        <f t="shared" si="39"/>
        <v>0</v>
      </c>
    </row>
    <row r="1265" spans="1:10" s="141" customFormat="1" ht="11.25" x14ac:dyDescent="0.2">
      <c r="A1265" s="190" t="s">
        <v>494</v>
      </c>
      <c r="B1265" s="191">
        <v>918</v>
      </c>
      <c r="C1265" s="192">
        <v>4</v>
      </c>
      <c r="D1265" s="192">
        <v>5</v>
      </c>
      <c r="E1265" s="193" t="s">
        <v>1519</v>
      </c>
      <c r="F1265" s="194">
        <v>800</v>
      </c>
      <c r="G1265" s="195">
        <v>4900</v>
      </c>
      <c r="H1265" s="195">
        <v>4900</v>
      </c>
      <c r="I1265" s="157">
        <f t="shared" si="38"/>
        <v>100</v>
      </c>
      <c r="J1265" s="183">
        <f t="shared" si="39"/>
        <v>0</v>
      </c>
    </row>
    <row r="1266" spans="1:10" s="141" customFormat="1" ht="11.25" x14ac:dyDescent="0.2">
      <c r="A1266" s="190" t="s">
        <v>1520</v>
      </c>
      <c r="B1266" s="191">
        <v>918</v>
      </c>
      <c r="C1266" s="192">
        <v>4</v>
      </c>
      <c r="D1266" s="192">
        <v>5</v>
      </c>
      <c r="E1266" s="193" t="s">
        <v>626</v>
      </c>
      <c r="F1266" s="194"/>
      <c r="G1266" s="195">
        <v>11688.4</v>
      </c>
      <c r="H1266" s="195">
        <v>11335.1</v>
      </c>
      <c r="I1266" s="157">
        <f t="shared" si="38"/>
        <v>96.977345060059548</v>
      </c>
      <c r="J1266" s="183">
        <f t="shared" si="39"/>
        <v>353.29999999999927</v>
      </c>
    </row>
    <row r="1267" spans="1:10" s="141" customFormat="1" ht="11.25" x14ac:dyDescent="0.2">
      <c r="A1267" s="190" t="s">
        <v>490</v>
      </c>
      <c r="B1267" s="191">
        <v>918</v>
      </c>
      <c r="C1267" s="192">
        <v>4</v>
      </c>
      <c r="D1267" s="192">
        <v>5</v>
      </c>
      <c r="E1267" s="193" t="s">
        <v>626</v>
      </c>
      <c r="F1267" s="194">
        <v>200</v>
      </c>
      <c r="G1267" s="195">
        <v>10388.4</v>
      </c>
      <c r="H1267" s="195">
        <v>10035.1</v>
      </c>
      <c r="I1267" s="157">
        <f t="shared" si="38"/>
        <v>96.599091294135775</v>
      </c>
      <c r="J1267" s="183">
        <f t="shared" si="39"/>
        <v>353.29999999999927</v>
      </c>
    </row>
    <row r="1268" spans="1:10" s="141" customFormat="1" ht="11.25" x14ac:dyDescent="0.2">
      <c r="A1268" s="190" t="s">
        <v>501</v>
      </c>
      <c r="B1268" s="191">
        <v>918</v>
      </c>
      <c r="C1268" s="192">
        <v>4</v>
      </c>
      <c r="D1268" s="192">
        <v>5</v>
      </c>
      <c r="E1268" s="193" t="s">
        <v>626</v>
      </c>
      <c r="F1268" s="194">
        <v>300</v>
      </c>
      <c r="G1268" s="195">
        <v>1300</v>
      </c>
      <c r="H1268" s="195">
        <v>1300</v>
      </c>
      <c r="I1268" s="157">
        <f t="shared" si="38"/>
        <v>100</v>
      </c>
      <c r="J1268" s="183">
        <f t="shared" si="39"/>
        <v>0</v>
      </c>
    </row>
    <row r="1269" spans="1:10" s="141" customFormat="1" ht="22.5" x14ac:dyDescent="0.2">
      <c r="A1269" s="190" t="s">
        <v>1521</v>
      </c>
      <c r="B1269" s="191">
        <v>918</v>
      </c>
      <c r="C1269" s="192">
        <v>4</v>
      </c>
      <c r="D1269" s="192">
        <v>5</v>
      </c>
      <c r="E1269" s="193" t="s">
        <v>1522</v>
      </c>
      <c r="F1269" s="194"/>
      <c r="G1269" s="195">
        <v>1383.4</v>
      </c>
      <c r="H1269" s="195">
        <v>1383.4</v>
      </c>
      <c r="I1269" s="157">
        <f t="shared" si="38"/>
        <v>100</v>
      </c>
      <c r="J1269" s="183">
        <f t="shared" si="39"/>
        <v>0</v>
      </c>
    </row>
    <row r="1270" spans="1:10" s="141" customFormat="1" ht="22.5" x14ac:dyDescent="0.2">
      <c r="A1270" s="190" t="s">
        <v>1523</v>
      </c>
      <c r="B1270" s="191">
        <v>918</v>
      </c>
      <c r="C1270" s="192">
        <v>4</v>
      </c>
      <c r="D1270" s="192">
        <v>5</v>
      </c>
      <c r="E1270" s="193" t="s">
        <v>1524</v>
      </c>
      <c r="F1270" s="194"/>
      <c r="G1270" s="195">
        <v>1383.4</v>
      </c>
      <c r="H1270" s="195">
        <v>1383.4</v>
      </c>
      <c r="I1270" s="157">
        <f t="shared" si="38"/>
        <v>100</v>
      </c>
      <c r="J1270" s="183">
        <f t="shared" si="39"/>
        <v>0</v>
      </c>
    </row>
    <row r="1271" spans="1:10" s="141" customFormat="1" ht="11.25" x14ac:dyDescent="0.2">
      <c r="A1271" s="190" t="s">
        <v>490</v>
      </c>
      <c r="B1271" s="191">
        <v>918</v>
      </c>
      <c r="C1271" s="192">
        <v>4</v>
      </c>
      <c r="D1271" s="192">
        <v>5</v>
      </c>
      <c r="E1271" s="193" t="s">
        <v>1524</v>
      </c>
      <c r="F1271" s="194">
        <v>200</v>
      </c>
      <c r="G1271" s="195">
        <v>1356.1</v>
      </c>
      <c r="H1271" s="195">
        <v>1356.1</v>
      </c>
      <c r="I1271" s="157">
        <f t="shared" si="38"/>
        <v>100</v>
      </c>
      <c r="J1271" s="183">
        <f t="shared" si="39"/>
        <v>0</v>
      </c>
    </row>
    <row r="1272" spans="1:10" s="141" customFormat="1" ht="11.25" x14ac:dyDescent="0.2">
      <c r="A1272" s="190" t="s">
        <v>494</v>
      </c>
      <c r="B1272" s="191">
        <v>918</v>
      </c>
      <c r="C1272" s="192">
        <v>4</v>
      </c>
      <c r="D1272" s="192">
        <v>5</v>
      </c>
      <c r="E1272" s="193" t="s">
        <v>1524</v>
      </c>
      <c r="F1272" s="194">
        <v>800</v>
      </c>
      <c r="G1272" s="195">
        <v>27.3</v>
      </c>
      <c r="H1272" s="195">
        <v>27.3</v>
      </c>
      <c r="I1272" s="157">
        <f t="shared" si="38"/>
        <v>100</v>
      </c>
      <c r="J1272" s="183">
        <f t="shared" si="39"/>
        <v>0</v>
      </c>
    </row>
    <row r="1273" spans="1:10" s="141" customFormat="1" ht="11.25" x14ac:dyDescent="0.2">
      <c r="A1273" s="190" t="s">
        <v>487</v>
      </c>
      <c r="B1273" s="191">
        <v>918</v>
      </c>
      <c r="C1273" s="192">
        <v>4</v>
      </c>
      <c r="D1273" s="192">
        <v>5</v>
      </c>
      <c r="E1273" s="193">
        <v>8900000000</v>
      </c>
      <c r="F1273" s="194"/>
      <c r="G1273" s="195">
        <v>48754.5</v>
      </c>
      <c r="H1273" s="195">
        <v>47865.2</v>
      </c>
      <c r="I1273" s="157">
        <f t="shared" si="38"/>
        <v>98.175963244418469</v>
      </c>
      <c r="J1273" s="183">
        <f t="shared" si="39"/>
        <v>889.30000000000291</v>
      </c>
    </row>
    <row r="1274" spans="1:10" s="141" customFormat="1" ht="11.25" x14ac:dyDescent="0.2">
      <c r="A1274" s="190" t="s">
        <v>487</v>
      </c>
      <c r="B1274" s="191">
        <v>918</v>
      </c>
      <c r="C1274" s="192">
        <v>4</v>
      </c>
      <c r="D1274" s="192">
        <v>5</v>
      </c>
      <c r="E1274" s="193">
        <v>8900000110</v>
      </c>
      <c r="F1274" s="194"/>
      <c r="G1274" s="195">
        <v>38319.699999999997</v>
      </c>
      <c r="H1274" s="195">
        <v>38154.699999999997</v>
      </c>
      <c r="I1274" s="157">
        <f t="shared" si="38"/>
        <v>99.569412077860733</v>
      </c>
      <c r="J1274" s="183">
        <f t="shared" si="39"/>
        <v>165</v>
      </c>
    </row>
    <row r="1275" spans="1:10" s="141" customFormat="1" ht="33.75" x14ac:dyDescent="0.2">
      <c r="A1275" s="190" t="s">
        <v>486</v>
      </c>
      <c r="B1275" s="191">
        <v>918</v>
      </c>
      <c r="C1275" s="192">
        <v>4</v>
      </c>
      <c r="D1275" s="192">
        <v>5</v>
      </c>
      <c r="E1275" s="193">
        <v>8900000110</v>
      </c>
      <c r="F1275" s="194">
        <v>100</v>
      </c>
      <c r="G1275" s="195">
        <v>38319.699999999997</v>
      </c>
      <c r="H1275" s="195">
        <v>38154.699999999997</v>
      </c>
      <c r="I1275" s="157">
        <f t="shared" si="38"/>
        <v>99.569412077860733</v>
      </c>
      <c r="J1275" s="183">
        <f t="shared" si="39"/>
        <v>165</v>
      </c>
    </row>
    <row r="1276" spans="1:10" s="141" customFormat="1" ht="11.25" x14ac:dyDescent="0.2">
      <c r="A1276" s="190" t="s">
        <v>487</v>
      </c>
      <c r="B1276" s="191">
        <v>918</v>
      </c>
      <c r="C1276" s="192">
        <v>4</v>
      </c>
      <c r="D1276" s="192">
        <v>5</v>
      </c>
      <c r="E1276" s="193">
        <v>8900000190</v>
      </c>
      <c r="F1276" s="194"/>
      <c r="G1276" s="195">
        <v>8394.7999999999993</v>
      </c>
      <c r="H1276" s="195">
        <v>7766.5</v>
      </c>
      <c r="I1276" s="157">
        <f t="shared" si="38"/>
        <v>92.515604898270368</v>
      </c>
      <c r="J1276" s="183">
        <f t="shared" si="39"/>
        <v>628.29999999999927</v>
      </c>
    </row>
    <row r="1277" spans="1:10" s="141" customFormat="1" ht="33.75" x14ac:dyDescent="0.2">
      <c r="A1277" s="190" t="s">
        <v>486</v>
      </c>
      <c r="B1277" s="191">
        <v>918</v>
      </c>
      <c r="C1277" s="192">
        <v>4</v>
      </c>
      <c r="D1277" s="192">
        <v>5</v>
      </c>
      <c r="E1277" s="193">
        <v>8900000190</v>
      </c>
      <c r="F1277" s="194">
        <v>100</v>
      </c>
      <c r="G1277" s="195">
        <v>349</v>
      </c>
      <c r="H1277" s="195">
        <v>349</v>
      </c>
      <c r="I1277" s="157">
        <f t="shared" si="38"/>
        <v>100</v>
      </c>
      <c r="J1277" s="183">
        <f t="shared" si="39"/>
        <v>0</v>
      </c>
    </row>
    <row r="1278" spans="1:10" s="141" customFormat="1" ht="11.25" x14ac:dyDescent="0.2">
      <c r="A1278" s="190" t="s">
        <v>490</v>
      </c>
      <c r="B1278" s="191">
        <v>918</v>
      </c>
      <c r="C1278" s="192">
        <v>4</v>
      </c>
      <c r="D1278" s="192">
        <v>5</v>
      </c>
      <c r="E1278" s="193">
        <v>8900000190</v>
      </c>
      <c r="F1278" s="194">
        <v>200</v>
      </c>
      <c r="G1278" s="195">
        <v>7239.8</v>
      </c>
      <c r="H1278" s="195">
        <v>6622.6</v>
      </c>
      <c r="I1278" s="157">
        <f t="shared" si="38"/>
        <v>91.474902621619378</v>
      </c>
      <c r="J1278" s="183">
        <f t="shared" si="39"/>
        <v>617.19999999999982</v>
      </c>
    </row>
    <row r="1279" spans="1:10" s="141" customFormat="1" ht="11.25" x14ac:dyDescent="0.2">
      <c r="A1279" s="190" t="s">
        <v>494</v>
      </c>
      <c r="B1279" s="191">
        <v>918</v>
      </c>
      <c r="C1279" s="192">
        <v>4</v>
      </c>
      <c r="D1279" s="192">
        <v>5</v>
      </c>
      <c r="E1279" s="193">
        <v>8900000190</v>
      </c>
      <c r="F1279" s="194">
        <v>800</v>
      </c>
      <c r="G1279" s="195">
        <v>806</v>
      </c>
      <c r="H1279" s="195">
        <v>794.9</v>
      </c>
      <c r="I1279" s="157">
        <f t="shared" si="38"/>
        <v>98.622828784119093</v>
      </c>
      <c r="J1279" s="183">
        <f t="shared" si="39"/>
        <v>11.100000000000023</v>
      </c>
    </row>
    <row r="1280" spans="1:10" s="141" customFormat="1" ht="22.5" x14ac:dyDescent="0.2">
      <c r="A1280" s="190" t="s">
        <v>1451</v>
      </c>
      <c r="B1280" s="191">
        <v>918</v>
      </c>
      <c r="C1280" s="192">
        <v>4</v>
      </c>
      <c r="D1280" s="192">
        <v>5</v>
      </c>
      <c r="E1280" s="193">
        <v>8900000870</v>
      </c>
      <c r="F1280" s="194"/>
      <c r="G1280" s="195">
        <v>259</v>
      </c>
      <c r="H1280" s="195">
        <v>163</v>
      </c>
      <c r="I1280" s="157">
        <f t="shared" si="38"/>
        <v>62.93436293436293</v>
      </c>
      <c r="J1280" s="183">
        <f t="shared" si="39"/>
        <v>96</v>
      </c>
    </row>
    <row r="1281" spans="1:10" s="141" customFormat="1" ht="33.75" x14ac:dyDescent="0.2">
      <c r="A1281" s="190" t="s">
        <v>486</v>
      </c>
      <c r="B1281" s="191">
        <v>918</v>
      </c>
      <c r="C1281" s="192">
        <v>4</v>
      </c>
      <c r="D1281" s="192">
        <v>5</v>
      </c>
      <c r="E1281" s="193">
        <v>8900000870</v>
      </c>
      <c r="F1281" s="194">
        <v>100</v>
      </c>
      <c r="G1281" s="195">
        <v>259</v>
      </c>
      <c r="H1281" s="195">
        <v>163</v>
      </c>
      <c r="I1281" s="157">
        <f t="shared" si="38"/>
        <v>62.93436293436293</v>
      </c>
      <c r="J1281" s="183">
        <f t="shared" si="39"/>
        <v>96</v>
      </c>
    </row>
    <row r="1282" spans="1:10" s="141" customFormat="1" ht="22.5" x14ac:dyDescent="0.2">
      <c r="A1282" s="190" t="s">
        <v>1152</v>
      </c>
      <c r="B1282" s="191">
        <v>918</v>
      </c>
      <c r="C1282" s="192">
        <v>4</v>
      </c>
      <c r="D1282" s="192">
        <v>5</v>
      </c>
      <c r="E1282" s="193">
        <v>8900055490</v>
      </c>
      <c r="F1282" s="194"/>
      <c r="G1282" s="195">
        <v>1781</v>
      </c>
      <c r="H1282" s="195">
        <v>1781</v>
      </c>
      <c r="I1282" s="157">
        <f t="shared" si="38"/>
        <v>100</v>
      </c>
      <c r="J1282" s="183">
        <f t="shared" si="39"/>
        <v>0</v>
      </c>
    </row>
    <row r="1283" spans="1:10" s="141" customFormat="1" ht="33.75" x14ac:dyDescent="0.2">
      <c r="A1283" s="190" t="s">
        <v>486</v>
      </c>
      <c r="B1283" s="191">
        <v>918</v>
      </c>
      <c r="C1283" s="192">
        <v>4</v>
      </c>
      <c r="D1283" s="192">
        <v>5</v>
      </c>
      <c r="E1283" s="193">
        <v>8900055490</v>
      </c>
      <c r="F1283" s="194">
        <v>100</v>
      </c>
      <c r="G1283" s="195">
        <v>1781</v>
      </c>
      <c r="H1283" s="195">
        <v>1781</v>
      </c>
      <c r="I1283" s="157">
        <f t="shared" si="38"/>
        <v>100</v>
      </c>
      <c r="J1283" s="183">
        <f t="shared" si="39"/>
        <v>0</v>
      </c>
    </row>
    <row r="1284" spans="1:10" s="141" customFormat="1" ht="22.5" x14ac:dyDescent="0.2">
      <c r="A1284" s="190" t="s">
        <v>510</v>
      </c>
      <c r="B1284" s="191">
        <v>918</v>
      </c>
      <c r="C1284" s="192">
        <v>4</v>
      </c>
      <c r="D1284" s="192">
        <v>5</v>
      </c>
      <c r="E1284" s="193">
        <v>9700000000</v>
      </c>
      <c r="F1284" s="194"/>
      <c r="G1284" s="195">
        <v>12072</v>
      </c>
      <c r="H1284" s="195">
        <v>12072</v>
      </c>
      <c r="I1284" s="157">
        <f t="shared" si="38"/>
        <v>100</v>
      </c>
      <c r="J1284" s="183">
        <f t="shared" si="39"/>
        <v>0</v>
      </c>
    </row>
    <row r="1285" spans="1:10" s="141" customFormat="1" ht="22.5" x14ac:dyDescent="0.2">
      <c r="A1285" s="190" t="s">
        <v>511</v>
      </c>
      <c r="B1285" s="191">
        <v>918</v>
      </c>
      <c r="C1285" s="192">
        <v>4</v>
      </c>
      <c r="D1285" s="192">
        <v>5</v>
      </c>
      <c r="E1285" s="193">
        <v>9700004000</v>
      </c>
      <c r="F1285" s="194"/>
      <c r="G1285" s="195">
        <v>12072</v>
      </c>
      <c r="H1285" s="195">
        <v>12072</v>
      </c>
      <c r="I1285" s="157">
        <f t="shared" si="38"/>
        <v>100</v>
      </c>
      <c r="J1285" s="183">
        <f t="shared" si="39"/>
        <v>0</v>
      </c>
    </row>
    <row r="1286" spans="1:10" s="141" customFormat="1" ht="22.5" x14ac:dyDescent="0.2">
      <c r="A1286" s="190" t="s">
        <v>507</v>
      </c>
      <c r="B1286" s="191">
        <v>918</v>
      </c>
      <c r="C1286" s="192">
        <v>4</v>
      </c>
      <c r="D1286" s="192">
        <v>5</v>
      </c>
      <c r="E1286" s="193">
        <v>9700004000</v>
      </c>
      <c r="F1286" s="194">
        <v>600</v>
      </c>
      <c r="G1286" s="195">
        <v>12072</v>
      </c>
      <c r="H1286" s="195">
        <v>12072</v>
      </c>
      <c r="I1286" s="157">
        <f t="shared" si="38"/>
        <v>100</v>
      </c>
      <c r="J1286" s="183">
        <f t="shared" si="39"/>
        <v>0</v>
      </c>
    </row>
    <row r="1287" spans="1:10" s="141" customFormat="1" ht="11.25" x14ac:dyDescent="0.2">
      <c r="A1287" s="190" t="s">
        <v>683</v>
      </c>
      <c r="B1287" s="191">
        <v>918</v>
      </c>
      <c r="C1287" s="192">
        <v>4</v>
      </c>
      <c r="D1287" s="192">
        <v>10</v>
      </c>
      <c r="E1287" s="193"/>
      <c r="F1287" s="194"/>
      <c r="G1287" s="195">
        <v>495</v>
      </c>
      <c r="H1287" s="195">
        <v>433.7</v>
      </c>
      <c r="I1287" s="157">
        <f t="shared" si="38"/>
        <v>87.616161616161619</v>
      </c>
      <c r="J1287" s="183">
        <f t="shared" si="39"/>
        <v>61.300000000000011</v>
      </c>
    </row>
    <row r="1288" spans="1:10" s="141" customFormat="1" ht="22.5" x14ac:dyDescent="0.2">
      <c r="A1288" s="190" t="s">
        <v>584</v>
      </c>
      <c r="B1288" s="191">
        <v>918</v>
      </c>
      <c r="C1288" s="192">
        <v>4</v>
      </c>
      <c r="D1288" s="192">
        <v>10</v>
      </c>
      <c r="E1288" s="193">
        <v>1200000000</v>
      </c>
      <c r="F1288" s="194"/>
      <c r="G1288" s="195">
        <v>495</v>
      </c>
      <c r="H1288" s="195">
        <v>433.7</v>
      </c>
      <c r="I1288" s="157">
        <f t="shared" si="38"/>
        <v>87.616161616161619</v>
      </c>
      <c r="J1288" s="183">
        <f t="shared" si="39"/>
        <v>61.300000000000011</v>
      </c>
    </row>
    <row r="1289" spans="1:10" s="141" customFormat="1" ht="22.5" x14ac:dyDescent="0.2">
      <c r="A1289" s="190" t="s">
        <v>684</v>
      </c>
      <c r="B1289" s="191">
        <v>918</v>
      </c>
      <c r="C1289" s="192">
        <v>4</v>
      </c>
      <c r="D1289" s="192">
        <v>10</v>
      </c>
      <c r="E1289" s="193">
        <v>1210000000</v>
      </c>
      <c r="F1289" s="194"/>
      <c r="G1289" s="195">
        <v>495</v>
      </c>
      <c r="H1289" s="195">
        <v>433.7</v>
      </c>
      <c r="I1289" s="157">
        <f t="shared" si="38"/>
        <v>87.616161616161619</v>
      </c>
      <c r="J1289" s="183">
        <f t="shared" si="39"/>
        <v>61.300000000000011</v>
      </c>
    </row>
    <row r="1290" spans="1:10" s="141" customFormat="1" ht="11.25" x14ac:dyDescent="0.2">
      <c r="A1290" s="190" t="s">
        <v>685</v>
      </c>
      <c r="B1290" s="191">
        <v>918</v>
      </c>
      <c r="C1290" s="192">
        <v>4</v>
      </c>
      <c r="D1290" s="192">
        <v>10</v>
      </c>
      <c r="E1290" s="193">
        <v>1210100000</v>
      </c>
      <c r="F1290" s="194"/>
      <c r="G1290" s="195">
        <v>495</v>
      </c>
      <c r="H1290" s="195">
        <v>433.7</v>
      </c>
      <c r="I1290" s="157">
        <f t="shared" si="38"/>
        <v>87.616161616161619</v>
      </c>
      <c r="J1290" s="183">
        <f t="shared" si="39"/>
        <v>61.300000000000011</v>
      </c>
    </row>
    <row r="1291" spans="1:10" s="141" customFormat="1" ht="22.5" x14ac:dyDescent="0.2">
      <c r="A1291" s="190" t="s">
        <v>692</v>
      </c>
      <c r="B1291" s="191">
        <v>918</v>
      </c>
      <c r="C1291" s="192">
        <v>4</v>
      </c>
      <c r="D1291" s="192">
        <v>10</v>
      </c>
      <c r="E1291" s="193">
        <v>1210100071</v>
      </c>
      <c r="F1291" s="194"/>
      <c r="G1291" s="195">
        <v>495</v>
      </c>
      <c r="H1291" s="195">
        <v>433.7</v>
      </c>
      <c r="I1291" s="157">
        <f t="shared" si="38"/>
        <v>87.616161616161619</v>
      </c>
      <c r="J1291" s="183">
        <f t="shared" si="39"/>
        <v>61.300000000000011</v>
      </c>
    </row>
    <row r="1292" spans="1:10" s="141" customFormat="1" ht="11.25" x14ac:dyDescent="0.2">
      <c r="A1292" s="190" t="s">
        <v>490</v>
      </c>
      <c r="B1292" s="191">
        <v>918</v>
      </c>
      <c r="C1292" s="192">
        <v>4</v>
      </c>
      <c r="D1292" s="192">
        <v>10</v>
      </c>
      <c r="E1292" s="193">
        <v>1210100071</v>
      </c>
      <c r="F1292" s="194">
        <v>200</v>
      </c>
      <c r="G1292" s="195">
        <v>495</v>
      </c>
      <c r="H1292" s="195">
        <v>433.7</v>
      </c>
      <c r="I1292" s="157">
        <f t="shared" si="38"/>
        <v>87.616161616161619</v>
      </c>
      <c r="J1292" s="183">
        <f t="shared" si="39"/>
        <v>61.300000000000011</v>
      </c>
    </row>
    <row r="1293" spans="1:10" s="141" customFormat="1" ht="11.25" x14ac:dyDescent="0.2">
      <c r="A1293" s="190" t="s">
        <v>753</v>
      </c>
      <c r="B1293" s="191">
        <v>918</v>
      </c>
      <c r="C1293" s="192">
        <v>6</v>
      </c>
      <c r="D1293" s="192"/>
      <c r="E1293" s="193"/>
      <c r="F1293" s="194"/>
      <c r="G1293" s="195">
        <v>237.6</v>
      </c>
      <c r="H1293" s="195">
        <v>237.6</v>
      </c>
      <c r="I1293" s="157">
        <f t="shared" si="38"/>
        <v>100</v>
      </c>
      <c r="J1293" s="183">
        <f t="shared" si="39"/>
        <v>0</v>
      </c>
    </row>
    <row r="1294" spans="1:10" s="141" customFormat="1" ht="11.25" x14ac:dyDescent="0.2">
      <c r="A1294" s="190" t="s">
        <v>754</v>
      </c>
      <c r="B1294" s="191">
        <v>918</v>
      </c>
      <c r="C1294" s="192">
        <v>6</v>
      </c>
      <c r="D1294" s="192">
        <v>3</v>
      </c>
      <c r="E1294" s="193"/>
      <c r="F1294" s="194"/>
      <c r="G1294" s="195">
        <v>237.6</v>
      </c>
      <c r="H1294" s="195">
        <v>237.6</v>
      </c>
      <c r="I1294" s="157">
        <f t="shared" si="38"/>
        <v>100</v>
      </c>
      <c r="J1294" s="183">
        <f t="shared" si="39"/>
        <v>0</v>
      </c>
    </row>
    <row r="1295" spans="1:10" s="141" customFormat="1" ht="11.25" x14ac:dyDescent="0.2">
      <c r="A1295" s="190" t="s">
        <v>491</v>
      </c>
      <c r="B1295" s="191">
        <v>918</v>
      </c>
      <c r="C1295" s="192">
        <v>6</v>
      </c>
      <c r="D1295" s="192">
        <v>3</v>
      </c>
      <c r="E1295" s="193">
        <v>9900000000</v>
      </c>
      <c r="F1295" s="194"/>
      <c r="G1295" s="195">
        <v>237.6</v>
      </c>
      <c r="H1295" s="195">
        <v>237.6</v>
      </c>
      <c r="I1295" s="157">
        <f t="shared" ref="I1295:I1358" si="40">+H1295/G1295*100</f>
        <v>100</v>
      </c>
      <c r="J1295" s="183">
        <f t="shared" ref="J1295:J1358" si="41">G1295-H1295</f>
        <v>0</v>
      </c>
    </row>
    <row r="1296" spans="1:10" s="141" customFormat="1" ht="22.5" x14ac:dyDescent="0.2">
      <c r="A1296" s="190" t="s">
        <v>1253</v>
      </c>
      <c r="B1296" s="191">
        <v>918</v>
      </c>
      <c r="C1296" s="192">
        <v>6</v>
      </c>
      <c r="D1296" s="192">
        <v>3</v>
      </c>
      <c r="E1296" s="193">
        <v>9900059100</v>
      </c>
      <c r="F1296" s="194"/>
      <c r="G1296" s="195">
        <v>237.6</v>
      </c>
      <c r="H1296" s="195">
        <v>237.6</v>
      </c>
      <c r="I1296" s="157">
        <f t="shared" si="40"/>
        <v>100</v>
      </c>
      <c r="J1296" s="183">
        <f t="shared" si="41"/>
        <v>0</v>
      </c>
    </row>
    <row r="1297" spans="1:10" s="141" customFormat="1" ht="11.25" x14ac:dyDescent="0.2">
      <c r="A1297" s="190" t="s">
        <v>490</v>
      </c>
      <c r="B1297" s="191">
        <v>918</v>
      </c>
      <c r="C1297" s="192">
        <v>6</v>
      </c>
      <c r="D1297" s="192">
        <v>3</v>
      </c>
      <c r="E1297" s="193">
        <v>9900059100</v>
      </c>
      <c r="F1297" s="194">
        <v>200</v>
      </c>
      <c r="G1297" s="195">
        <v>237.6</v>
      </c>
      <c r="H1297" s="195">
        <v>237.6</v>
      </c>
      <c r="I1297" s="157">
        <f t="shared" si="40"/>
        <v>100</v>
      </c>
      <c r="J1297" s="183">
        <f t="shared" si="41"/>
        <v>0</v>
      </c>
    </row>
    <row r="1298" spans="1:10" s="141" customFormat="1" ht="11.25" x14ac:dyDescent="0.2">
      <c r="A1298" s="184" t="s">
        <v>38</v>
      </c>
      <c r="B1298" s="185">
        <v>920</v>
      </c>
      <c r="C1298" s="186"/>
      <c r="D1298" s="186"/>
      <c r="E1298" s="187"/>
      <c r="F1298" s="188"/>
      <c r="G1298" s="189">
        <v>3544923.6</v>
      </c>
      <c r="H1298" s="189">
        <v>3521034.3</v>
      </c>
      <c r="I1298" s="151">
        <f t="shared" si="40"/>
        <v>99.32609831139942</v>
      </c>
      <c r="J1298" s="183">
        <f t="shared" si="41"/>
        <v>23889.300000000279</v>
      </c>
    </row>
    <row r="1299" spans="1:10" s="141" customFormat="1" ht="11.25" x14ac:dyDescent="0.2">
      <c r="A1299" s="190" t="s">
        <v>484</v>
      </c>
      <c r="B1299" s="191">
        <v>920</v>
      </c>
      <c r="C1299" s="192">
        <v>1</v>
      </c>
      <c r="D1299" s="192"/>
      <c r="E1299" s="193"/>
      <c r="F1299" s="194"/>
      <c r="G1299" s="195">
        <v>227007.9</v>
      </c>
      <c r="H1299" s="195">
        <v>224276.2</v>
      </c>
      <c r="I1299" s="157">
        <f t="shared" si="40"/>
        <v>98.79664980822254</v>
      </c>
      <c r="J1299" s="183">
        <f t="shared" si="41"/>
        <v>2731.6999999999825</v>
      </c>
    </row>
    <row r="1300" spans="1:10" s="141" customFormat="1" ht="22.5" x14ac:dyDescent="0.2">
      <c r="A1300" s="190" t="s">
        <v>500</v>
      </c>
      <c r="B1300" s="191">
        <v>920</v>
      </c>
      <c r="C1300" s="192">
        <v>1</v>
      </c>
      <c r="D1300" s="192">
        <v>6</v>
      </c>
      <c r="E1300" s="193"/>
      <c r="F1300" s="194"/>
      <c r="G1300" s="195">
        <v>69201.399999999994</v>
      </c>
      <c r="H1300" s="195">
        <v>68284.100000000006</v>
      </c>
      <c r="I1300" s="157">
        <f t="shared" si="40"/>
        <v>98.674448782828108</v>
      </c>
      <c r="J1300" s="183">
        <f t="shared" si="41"/>
        <v>917.29999999998836</v>
      </c>
    </row>
    <row r="1301" spans="1:10" s="141" customFormat="1" ht="11.25" x14ac:dyDescent="0.2">
      <c r="A1301" s="190" t="s">
        <v>487</v>
      </c>
      <c r="B1301" s="191">
        <v>920</v>
      </c>
      <c r="C1301" s="192">
        <v>1</v>
      </c>
      <c r="D1301" s="192">
        <v>6</v>
      </c>
      <c r="E1301" s="193">
        <v>8900000000</v>
      </c>
      <c r="F1301" s="194"/>
      <c r="G1301" s="195">
        <v>69201.399999999994</v>
      </c>
      <c r="H1301" s="195">
        <v>68284.100000000006</v>
      </c>
      <c r="I1301" s="157">
        <f t="shared" si="40"/>
        <v>98.674448782828108</v>
      </c>
      <c r="J1301" s="183">
        <f t="shared" si="41"/>
        <v>917.29999999998836</v>
      </c>
    </row>
    <row r="1302" spans="1:10" s="141" customFormat="1" ht="11.25" x14ac:dyDescent="0.2">
      <c r="A1302" s="190" t="s">
        <v>487</v>
      </c>
      <c r="B1302" s="191">
        <v>920</v>
      </c>
      <c r="C1302" s="192">
        <v>1</v>
      </c>
      <c r="D1302" s="192">
        <v>6</v>
      </c>
      <c r="E1302" s="193">
        <v>8900000110</v>
      </c>
      <c r="F1302" s="194"/>
      <c r="G1302" s="195">
        <v>58018.400000000001</v>
      </c>
      <c r="H1302" s="195">
        <v>58018.400000000001</v>
      </c>
      <c r="I1302" s="157">
        <f t="shared" si="40"/>
        <v>100</v>
      </c>
      <c r="J1302" s="183">
        <f t="shared" si="41"/>
        <v>0</v>
      </c>
    </row>
    <row r="1303" spans="1:10" s="141" customFormat="1" ht="33.75" x14ac:dyDescent="0.2">
      <c r="A1303" s="190" t="s">
        <v>486</v>
      </c>
      <c r="B1303" s="191">
        <v>920</v>
      </c>
      <c r="C1303" s="192">
        <v>1</v>
      </c>
      <c r="D1303" s="192">
        <v>6</v>
      </c>
      <c r="E1303" s="193">
        <v>8900000110</v>
      </c>
      <c r="F1303" s="194">
        <v>100</v>
      </c>
      <c r="G1303" s="195">
        <v>58018.400000000001</v>
      </c>
      <c r="H1303" s="195">
        <v>58018.400000000001</v>
      </c>
      <c r="I1303" s="157">
        <f t="shared" si="40"/>
        <v>100</v>
      </c>
      <c r="J1303" s="183">
        <f t="shared" si="41"/>
        <v>0</v>
      </c>
    </row>
    <row r="1304" spans="1:10" s="141" customFormat="1" ht="11.25" x14ac:dyDescent="0.2">
      <c r="A1304" s="190" t="s">
        <v>487</v>
      </c>
      <c r="B1304" s="191">
        <v>920</v>
      </c>
      <c r="C1304" s="192">
        <v>1</v>
      </c>
      <c r="D1304" s="192">
        <v>6</v>
      </c>
      <c r="E1304" s="193">
        <v>8900000190</v>
      </c>
      <c r="F1304" s="194"/>
      <c r="G1304" s="195">
        <v>5021.6000000000004</v>
      </c>
      <c r="H1304" s="195">
        <v>4104.3</v>
      </c>
      <c r="I1304" s="157">
        <f t="shared" si="40"/>
        <v>81.732913812330736</v>
      </c>
      <c r="J1304" s="183">
        <f t="shared" si="41"/>
        <v>917.30000000000018</v>
      </c>
    </row>
    <row r="1305" spans="1:10" s="141" customFormat="1" ht="33.75" x14ac:dyDescent="0.2">
      <c r="A1305" s="190" t="s">
        <v>486</v>
      </c>
      <c r="B1305" s="191">
        <v>920</v>
      </c>
      <c r="C1305" s="192">
        <v>1</v>
      </c>
      <c r="D1305" s="192">
        <v>6</v>
      </c>
      <c r="E1305" s="193">
        <v>8900000190</v>
      </c>
      <c r="F1305" s="194">
        <v>100</v>
      </c>
      <c r="G1305" s="195">
        <v>2112.5</v>
      </c>
      <c r="H1305" s="195">
        <v>1649.2</v>
      </c>
      <c r="I1305" s="157">
        <f t="shared" si="40"/>
        <v>78.068639053254444</v>
      </c>
      <c r="J1305" s="183">
        <f t="shared" si="41"/>
        <v>463.29999999999995</v>
      </c>
    </row>
    <row r="1306" spans="1:10" s="141" customFormat="1" ht="11.25" x14ac:dyDescent="0.2">
      <c r="A1306" s="190" t="s">
        <v>490</v>
      </c>
      <c r="B1306" s="191">
        <v>920</v>
      </c>
      <c r="C1306" s="192">
        <v>1</v>
      </c>
      <c r="D1306" s="192">
        <v>6</v>
      </c>
      <c r="E1306" s="193">
        <v>8900000190</v>
      </c>
      <c r="F1306" s="194">
        <v>200</v>
      </c>
      <c r="G1306" s="195">
        <v>2774.1</v>
      </c>
      <c r="H1306" s="195">
        <v>2380.1</v>
      </c>
      <c r="I1306" s="157">
        <f t="shared" si="40"/>
        <v>85.797195486824549</v>
      </c>
      <c r="J1306" s="183">
        <f t="shared" si="41"/>
        <v>394</v>
      </c>
    </row>
    <row r="1307" spans="1:10" s="141" customFormat="1" ht="11.25" x14ac:dyDescent="0.2">
      <c r="A1307" s="190" t="s">
        <v>501</v>
      </c>
      <c r="B1307" s="191">
        <v>920</v>
      </c>
      <c r="C1307" s="192">
        <v>1</v>
      </c>
      <c r="D1307" s="192">
        <v>6</v>
      </c>
      <c r="E1307" s="193">
        <v>8900000190</v>
      </c>
      <c r="F1307" s="194">
        <v>300</v>
      </c>
      <c r="G1307" s="195">
        <v>60</v>
      </c>
      <c r="H1307" s="195">
        <v>0</v>
      </c>
      <c r="I1307" s="157">
        <f t="shared" si="40"/>
        <v>0</v>
      </c>
      <c r="J1307" s="183">
        <f t="shared" si="41"/>
        <v>60</v>
      </c>
    </row>
    <row r="1308" spans="1:10" s="141" customFormat="1" ht="11.25" x14ac:dyDescent="0.2">
      <c r="A1308" s="190" t="s">
        <v>494</v>
      </c>
      <c r="B1308" s="191">
        <v>920</v>
      </c>
      <c r="C1308" s="192">
        <v>1</v>
      </c>
      <c r="D1308" s="192">
        <v>6</v>
      </c>
      <c r="E1308" s="193">
        <v>8900000190</v>
      </c>
      <c r="F1308" s="194">
        <v>800</v>
      </c>
      <c r="G1308" s="195">
        <v>75</v>
      </c>
      <c r="H1308" s="195">
        <v>75</v>
      </c>
      <c r="I1308" s="157">
        <f t="shared" si="40"/>
        <v>100</v>
      </c>
      <c r="J1308" s="183">
        <f t="shared" si="41"/>
        <v>0</v>
      </c>
    </row>
    <row r="1309" spans="1:10" s="141" customFormat="1" ht="22.5" x14ac:dyDescent="0.2">
      <c r="A1309" s="190" t="s">
        <v>1451</v>
      </c>
      <c r="B1309" s="191">
        <v>920</v>
      </c>
      <c r="C1309" s="192">
        <v>1</v>
      </c>
      <c r="D1309" s="192">
        <v>6</v>
      </c>
      <c r="E1309" s="193">
        <v>8900000870</v>
      </c>
      <c r="F1309" s="194"/>
      <c r="G1309" s="195">
        <v>557.4</v>
      </c>
      <c r="H1309" s="195">
        <v>557.4</v>
      </c>
      <c r="I1309" s="157">
        <f t="shared" si="40"/>
        <v>100</v>
      </c>
      <c r="J1309" s="183">
        <f t="shared" si="41"/>
        <v>0</v>
      </c>
    </row>
    <row r="1310" spans="1:10" s="141" customFormat="1" ht="33.75" x14ac:dyDescent="0.2">
      <c r="A1310" s="190" t="s">
        <v>486</v>
      </c>
      <c r="B1310" s="191">
        <v>920</v>
      </c>
      <c r="C1310" s="192">
        <v>1</v>
      </c>
      <c r="D1310" s="192">
        <v>6</v>
      </c>
      <c r="E1310" s="193">
        <v>8900000870</v>
      </c>
      <c r="F1310" s="194">
        <v>100</v>
      </c>
      <c r="G1310" s="195">
        <v>557.4</v>
      </c>
      <c r="H1310" s="195">
        <v>557.4</v>
      </c>
      <c r="I1310" s="157">
        <f t="shared" si="40"/>
        <v>100</v>
      </c>
      <c r="J1310" s="183">
        <f t="shared" si="41"/>
        <v>0</v>
      </c>
    </row>
    <row r="1311" spans="1:10" s="141" customFormat="1" ht="22.5" x14ac:dyDescent="0.2">
      <c r="A1311" s="190" t="s">
        <v>1152</v>
      </c>
      <c r="B1311" s="191">
        <v>920</v>
      </c>
      <c r="C1311" s="192">
        <v>1</v>
      </c>
      <c r="D1311" s="192">
        <v>6</v>
      </c>
      <c r="E1311" s="193">
        <v>8900055490</v>
      </c>
      <c r="F1311" s="194"/>
      <c r="G1311" s="195">
        <v>5604</v>
      </c>
      <c r="H1311" s="195">
        <v>5604</v>
      </c>
      <c r="I1311" s="157">
        <f t="shared" si="40"/>
        <v>100</v>
      </c>
      <c r="J1311" s="183">
        <f t="shared" si="41"/>
        <v>0</v>
      </c>
    </row>
    <row r="1312" spans="1:10" s="141" customFormat="1" ht="33.75" x14ac:dyDescent="0.2">
      <c r="A1312" s="190" t="s">
        <v>486</v>
      </c>
      <c r="B1312" s="191">
        <v>920</v>
      </c>
      <c r="C1312" s="192">
        <v>1</v>
      </c>
      <c r="D1312" s="192">
        <v>6</v>
      </c>
      <c r="E1312" s="193">
        <v>8900055490</v>
      </c>
      <c r="F1312" s="194">
        <v>100</v>
      </c>
      <c r="G1312" s="195">
        <v>5604</v>
      </c>
      <c r="H1312" s="195">
        <v>5604</v>
      </c>
      <c r="I1312" s="157">
        <f t="shared" si="40"/>
        <v>100</v>
      </c>
      <c r="J1312" s="183">
        <f t="shared" si="41"/>
        <v>0</v>
      </c>
    </row>
    <row r="1313" spans="1:10" s="141" customFormat="1" ht="11.25" x14ac:dyDescent="0.2">
      <c r="A1313" s="190" t="s">
        <v>509</v>
      </c>
      <c r="B1313" s="191">
        <v>920</v>
      </c>
      <c r="C1313" s="192">
        <v>1</v>
      </c>
      <c r="D1313" s="192">
        <v>11</v>
      </c>
      <c r="E1313" s="193"/>
      <c r="F1313" s="194"/>
      <c r="G1313" s="195">
        <v>111.9</v>
      </c>
      <c r="H1313" s="195">
        <v>0</v>
      </c>
      <c r="I1313" s="157">
        <f t="shared" si="40"/>
        <v>0</v>
      </c>
      <c r="J1313" s="183">
        <f t="shared" si="41"/>
        <v>111.9</v>
      </c>
    </row>
    <row r="1314" spans="1:10" s="141" customFormat="1" ht="22.5" x14ac:dyDescent="0.2">
      <c r="A1314" s="190" t="s">
        <v>510</v>
      </c>
      <c r="B1314" s="191">
        <v>920</v>
      </c>
      <c r="C1314" s="192">
        <v>1</v>
      </c>
      <c r="D1314" s="192">
        <v>11</v>
      </c>
      <c r="E1314" s="193">
        <v>9700000000</v>
      </c>
      <c r="F1314" s="194"/>
      <c r="G1314" s="195">
        <v>111.9</v>
      </c>
      <c r="H1314" s="195">
        <v>0</v>
      </c>
      <c r="I1314" s="157">
        <f t="shared" si="40"/>
        <v>0</v>
      </c>
      <c r="J1314" s="183">
        <f t="shared" si="41"/>
        <v>111.9</v>
      </c>
    </row>
    <row r="1315" spans="1:10" s="141" customFormat="1" ht="22.5" x14ac:dyDescent="0.2">
      <c r="A1315" s="190" t="s">
        <v>511</v>
      </c>
      <c r="B1315" s="191">
        <v>920</v>
      </c>
      <c r="C1315" s="192">
        <v>1</v>
      </c>
      <c r="D1315" s="192">
        <v>11</v>
      </c>
      <c r="E1315" s="193">
        <v>9700004000</v>
      </c>
      <c r="F1315" s="194"/>
      <c r="G1315" s="195">
        <v>111.9</v>
      </c>
      <c r="H1315" s="195">
        <v>0</v>
      </c>
      <c r="I1315" s="157">
        <f t="shared" si="40"/>
        <v>0</v>
      </c>
      <c r="J1315" s="183">
        <f t="shared" si="41"/>
        <v>111.9</v>
      </c>
    </row>
    <row r="1316" spans="1:10" s="141" customFormat="1" ht="11.25" x14ac:dyDescent="0.2">
      <c r="A1316" s="190" t="s">
        <v>494</v>
      </c>
      <c r="B1316" s="191">
        <v>920</v>
      </c>
      <c r="C1316" s="192">
        <v>1</v>
      </c>
      <c r="D1316" s="192">
        <v>11</v>
      </c>
      <c r="E1316" s="193">
        <v>9700004000</v>
      </c>
      <c r="F1316" s="194">
        <v>800</v>
      </c>
      <c r="G1316" s="195">
        <v>111.9</v>
      </c>
      <c r="H1316" s="195">
        <v>0</v>
      </c>
      <c r="I1316" s="157">
        <f t="shared" si="40"/>
        <v>0</v>
      </c>
      <c r="J1316" s="183">
        <f t="shared" si="41"/>
        <v>111.9</v>
      </c>
    </row>
    <row r="1317" spans="1:10" s="141" customFormat="1" ht="11.25" x14ac:dyDescent="0.2">
      <c r="A1317" s="190" t="s">
        <v>512</v>
      </c>
      <c r="B1317" s="191">
        <v>920</v>
      </c>
      <c r="C1317" s="192">
        <v>1</v>
      </c>
      <c r="D1317" s="192">
        <v>13</v>
      </c>
      <c r="E1317" s="193"/>
      <c r="F1317" s="194"/>
      <c r="G1317" s="195">
        <v>157694.6</v>
      </c>
      <c r="H1317" s="195">
        <v>155992.1</v>
      </c>
      <c r="I1317" s="157">
        <f t="shared" si="40"/>
        <v>98.920381547624331</v>
      </c>
      <c r="J1317" s="183">
        <f t="shared" si="41"/>
        <v>1702.5</v>
      </c>
    </row>
    <row r="1318" spans="1:10" s="141" customFormat="1" ht="22.5" x14ac:dyDescent="0.2">
      <c r="A1318" s="190" t="s">
        <v>1154</v>
      </c>
      <c r="B1318" s="191">
        <v>920</v>
      </c>
      <c r="C1318" s="192">
        <v>1</v>
      </c>
      <c r="D1318" s="192">
        <v>13</v>
      </c>
      <c r="E1318" s="193">
        <v>1300000000</v>
      </c>
      <c r="F1318" s="194"/>
      <c r="G1318" s="195">
        <v>210</v>
      </c>
      <c r="H1318" s="195">
        <v>208</v>
      </c>
      <c r="I1318" s="157">
        <f t="shared" si="40"/>
        <v>99.047619047619051</v>
      </c>
      <c r="J1318" s="183">
        <f t="shared" si="41"/>
        <v>2</v>
      </c>
    </row>
    <row r="1319" spans="1:10" s="141" customFormat="1" ht="11.25" x14ac:dyDescent="0.2">
      <c r="A1319" s="190" t="s">
        <v>513</v>
      </c>
      <c r="B1319" s="191">
        <v>920</v>
      </c>
      <c r="C1319" s="192">
        <v>1</v>
      </c>
      <c r="D1319" s="192">
        <v>13</v>
      </c>
      <c r="E1319" s="193">
        <v>1330000000</v>
      </c>
      <c r="F1319" s="194"/>
      <c r="G1319" s="195">
        <v>210</v>
      </c>
      <c r="H1319" s="195">
        <v>208</v>
      </c>
      <c r="I1319" s="157">
        <f t="shared" si="40"/>
        <v>99.047619047619051</v>
      </c>
      <c r="J1319" s="183">
        <f t="shared" si="41"/>
        <v>2</v>
      </c>
    </row>
    <row r="1320" spans="1:10" s="141" customFormat="1" ht="22.5" x14ac:dyDescent="0.2">
      <c r="A1320" s="190" t="s">
        <v>514</v>
      </c>
      <c r="B1320" s="191">
        <v>920</v>
      </c>
      <c r="C1320" s="192">
        <v>1</v>
      </c>
      <c r="D1320" s="192">
        <v>13</v>
      </c>
      <c r="E1320" s="193">
        <v>1330000130</v>
      </c>
      <c r="F1320" s="194"/>
      <c r="G1320" s="195">
        <v>210</v>
      </c>
      <c r="H1320" s="195">
        <v>208</v>
      </c>
      <c r="I1320" s="157">
        <f t="shared" si="40"/>
        <v>99.047619047619051</v>
      </c>
      <c r="J1320" s="183">
        <f t="shared" si="41"/>
        <v>2</v>
      </c>
    </row>
    <row r="1321" spans="1:10" s="141" customFormat="1" ht="11.25" x14ac:dyDescent="0.2">
      <c r="A1321" s="190" t="s">
        <v>490</v>
      </c>
      <c r="B1321" s="191">
        <v>920</v>
      </c>
      <c r="C1321" s="192">
        <v>1</v>
      </c>
      <c r="D1321" s="192">
        <v>13</v>
      </c>
      <c r="E1321" s="193">
        <v>1330000130</v>
      </c>
      <c r="F1321" s="194">
        <v>200</v>
      </c>
      <c r="G1321" s="195">
        <v>210</v>
      </c>
      <c r="H1321" s="195">
        <v>208</v>
      </c>
      <c r="I1321" s="157">
        <f t="shared" si="40"/>
        <v>99.047619047619051</v>
      </c>
      <c r="J1321" s="183">
        <f t="shared" si="41"/>
        <v>2</v>
      </c>
    </row>
    <row r="1322" spans="1:10" s="141" customFormat="1" ht="11.25" x14ac:dyDescent="0.2">
      <c r="A1322" s="190" t="s">
        <v>487</v>
      </c>
      <c r="B1322" s="191">
        <v>920</v>
      </c>
      <c r="C1322" s="192">
        <v>1</v>
      </c>
      <c r="D1322" s="192">
        <v>13</v>
      </c>
      <c r="E1322" s="193">
        <v>8900000000</v>
      </c>
      <c r="F1322" s="194"/>
      <c r="G1322" s="195">
        <v>48243.5</v>
      </c>
      <c r="H1322" s="195">
        <v>47233.3</v>
      </c>
      <c r="I1322" s="157">
        <f t="shared" si="40"/>
        <v>97.906039155533904</v>
      </c>
      <c r="J1322" s="183">
        <f t="shared" si="41"/>
        <v>1010.1999999999971</v>
      </c>
    </row>
    <row r="1323" spans="1:10" s="141" customFormat="1" ht="22.5" x14ac:dyDescent="0.2">
      <c r="A1323" s="190" t="s">
        <v>515</v>
      </c>
      <c r="B1323" s="191">
        <v>920</v>
      </c>
      <c r="C1323" s="192">
        <v>1</v>
      </c>
      <c r="D1323" s="192">
        <v>13</v>
      </c>
      <c r="E1323" s="193">
        <v>8900000970</v>
      </c>
      <c r="F1323" s="194"/>
      <c r="G1323" s="195">
        <v>43500</v>
      </c>
      <c r="H1323" s="195">
        <v>43500</v>
      </c>
      <c r="I1323" s="157">
        <f t="shared" si="40"/>
        <v>100</v>
      </c>
      <c r="J1323" s="183">
        <f t="shared" si="41"/>
        <v>0</v>
      </c>
    </row>
    <row r="1324" spans="1:10" s="141" customFormat="1" ht="11.25" x14ac:dyDescent="0.2">
      <c r="A1324" s="190" t="s">
        <v>490</v>
      </c>
      <c r="B1324" s="191">
        <v>920</v>
      </c>
      <c r="C1324" s="192">
        <v>1</v>
      </c>
      <c r="D1324" s="192">
        <v>13</v>
      </c>
      <c r="E1324" s="193">
        <v>8900000970</v>
      </c>
      <c r="F1324" s="194">
        <v>200</v>
      </c>
      <c r="G1324" s="195">
        <v>43500</v>
      </c>
      <c r="H1324" s="195">
        <v>43500</v>
      </c>
      <c r="I1324" s="157">
        <f t="shared" si="40"/>
        <v>100</v>
      </c>
      <c r="J1324" s="183">
        <f t="shared" si="41"/>
        <v>0</v>
      </c>
    </row>
    <row r="1325" spans="1:10" s="141" customFormat="1" ht="11.25" x14ac:dyDescent="0.2">
      <c r="A1325" s="190" t="s">
        <v>516</v>
      </c>
      <c r="B1325" s="191">
        <v>920</v>
      </c>
      <c r="C1325" s="192">
        <v>1</v>
      </c>
      <c r="D1325" s="192">
        <v>13</v>
      </c>
      <c r="E1325" s="193">
        <v>8900099990</v>
      </c>
      <c r="F1325" s="194"/>
      <c r="G1325" s="195">
        <v>4743.5</v>
      </c>
      <c r="H1325" s="195">
        <v>3733.3</v>
      </c>
      <c r="I1325" s="157">
        <f t="shared" si="40"/>
        <v>78.70348898492675</v>
      </c>
      <c r="J1325" s="183">
        <f t="shared" si="41"/>
        <v>1010.1999999999998</v>
      </c>
    </row>
    <row r="1326" spans="1:10" s="141" customFormat="1" ht="33.75" x14ac:dyDescent="0.2">
      <c r="A1326" s="190" t="s">
        <v>486</v>
      </c>
      <c r="B1326" s="191">
        <v>920</v>
      </c>
      <c r="C1326" s="192">
        <v>1</v>
      </c>
      <c r="D1326" s="192">
        <v>13</v>
      </c>
      <c r="E1326" s="193">
        <v>8900099990</v>
      </c>
      <c r="F1326" s="194">
        <v>100</v>
      </c>
      <c r="G1326" s="195">
        <v>57</v>
      </c>
      <c r="H1326" s="195">
        <v>39.5</v>
      </c>
      <c r="I1326" s="157">
        <f t="shared" si="40"/>
        <v>69.298245614035096</v>
      </c>
      <c r="J1326" s="183">
        <f t="shared" si="41"/>
        <v>17.5</v>
      </c>
    </row>
    <row r="1327" spans="1:10" s="141" customFormat="1" ht="11.25" x14ac:dyDescent="0.2">
      <c r="A1327" s="190" t="s">
        <v>494</v>
      </c>
      <c r="B1327" s="191">
        <v>920</v>
      </c>
      <c r="C1327" s="192">
        <v>1</v>
      </c>
      <c r="D1327" s="192">
        <v>13</v>
      </c>
      <c r="E1327" s="193">
        <v>8900099990</v>
      </c>
      <c r="F1327" s="194">
        <v>800</v>
      </c>
      <c r="G1327" s="195">
        <v>4686.5</v>
      </c>
      <c r="H1327" s="195">
        <v>3693.8</v>
      </c>
      <c r="I1327" s="157">
        <f t="shared" si="40"/>
        <v>78.817881147978241</v>
      </c>
      <c r="J1327" s="183">
        <f t="shared" si="41"/>
        <v>992.69999999999982</v>
      </c>
    </row>
    <row r="1328" spans="1:10" s="141" customFormat="1" ht="11.25" x14ac:dyDescent="0.2">
      <c r="A1328" s="190" t="s">
        <v>517</v>
      </c>
      <c r="B1328" s="191">
        <v>920</v>
      </c>
      <c r="C1328" s="192">
        <v>1</v>
      </c>
      <c r="D1328" s="192">
        <v>13</v>
      </c>
      <c r="E1328" s="193">
        <v>9600000000</v>
      </c>
      <c r="F1328" s="194"/>
      <c r="G1328" s="195">
        <v>96469.6</v>
      </c>
      <c r="H1328" s="195">
        <v>95917.6</v>
      </c>
      <c r="I1328" s="157">
        <f t="shared" si="40"/>
        <v>99.427799016477721</v>
      </c>
      <c r="J1328" s="183">
        <f t="shared" si="41"/>
        <v>552</v>
      </c>
    </row>
    <row r="1329" spans="1:10" s="141" customFormat="1" ht="11.25" x14ac:dyDescent="0.2">
      <c r="A1329" s="190" t="s">
        <v>1155</v>
      </c>
      <c r="B1329" s="191">
        <v>920</v>
      </c>
      <c r="C1329" s="192">
        <v>1</v>
      </c>
      <c r="D1329" s="192">
        <v>13</v>
      </c>
      <c r="E1329" s="193">
        <v>9600040520</v>
      </c>
      <c r="F1329" s="194"/>
      <c r="G1329" s="195">
        <v>96469.6</v>
      </c>
      <c r="H1329" s="195">
        <v>95917.6</v>
      </c>
      <c r="I1329" s="157">
        <f t="shared" si="40"/>
        <v>99.427799016477721</v>
      </c>
      <c r="J1329" s="183">
        <f t="shared" si="41"/>
        <v>552</v>
      </c>
    </row>
    <row r="1330" spans="1:10" s="141" customFormat="1" ht="33.75" x14ac:dyDescent="0.2">
      <c r="A1330" s="190" t="s">
        <v>486</v>
      </c>
      <c r="B1330" s="191">
        <v>920</v>
      </c>
      <c r="C1330" s="192">
        <v>1</v>
      </c>
      <c r="D1330" s="192">
        <v>13</v>
      </c>
      <c r="E1330" s="193">
        <v>9600040520</v>
      </c>
      <c r="F1330" s="194">
        <v>100</v>
      </c>
      <c r="G1330" s="195">
        <v>81151.7</v>
      </c>
      <c r="H1330" s="195">
        <v>81104.100000000006</v>
      </c>
      <c r="I1330" s="157">
        <f t="shared" si="40"/>
        <v>99.941344420388006</v>
      </c>
      <c r="J1330" s="183">
        <f t="shared" si="41"/>
        <v>47.599999999991269</v>
      </c>
    </row>
    <row r="1331" spans="1:10" s="141" customFormat="1" ht="11.25" x14ac:dyDescent="0.2">
      <c r="A1331" s="190" t="s">
        <v>490</v>
      </c>
      <c r="B1331" s="191">
        <v>920</v>
      </c>
      <c r="C1331" s="192">
        <v>1</v>
      </c>
      <c r="D1331" s="192">
        <v>13</v>
      </c>
      <c r="E1331" s="193">
        <v>9600040520</v>
      </c>
      <c r="F1331" s="194">
        <v>200</v>
      </c>
      <c r="G1331" s="195">
        <v>15247.5</v>
      </c>
      <c r="H1331" s="195">
        <v>14749.2</v>
      </c>
      <c r="I1331" s="157">
        <f t="shared" si="40"/>
        <v>96.731923266109192</v>
      </c>
      <c r="J1331" s="183">
        <f t="shared" si="41"/>
        <v>498.29999999999927</v>
      </c>
    </row>
    <row r="1332" spans="1:10" s="141" customFormat="1" ht="11.25" x14ac:dyDescent="0.2">
      <c r="A1332" s="190" t="s">
        <v>501</v>
      </c>
      <c r="B1332" s="191">
        <v>920</v>
      </c>
      <c r="C1332" s="192">
        <v>1</v>
      </c>
      <c r="D1332" s="192">
        <v>13</v>
      </c>
      <c r="E1332" s="193">
        <v>9600040520</v>
      </c>
      <c r="F1332" s="194">
        <v>300</v>
      </c>
      <c r="G1332" s="195">
        <v>17.3</v>
      </c>
      <c r="H1332" s="195">
        <v>11.2</v>
      </c>
      <c r="I1332" s="157">
        <f t="shared" si="40"/>
        <v>64.739884393063576</v>
      </c>
      <c r="J1332" s="183">
        <f t="shared" si="41"/>
        <v>6.1000000000000014</v>
      </c>
    </row>
    <row r="1333" spans="1:10" s="141" customFormat="1" ht="11.25" x14ac:dyDescent="0.2">
      <c r="A1333" s="190" t="s">
        <v>494</v>
      </c>
      <c r="B1333" s="191">
        <v>920</v>
      </c>
      <c r="C1333" s="192">
        <v>1</v>
      </c>
      <c r="D1333" s="192">
        <v>13</v>
      </c>
      <c r="E1333" s="193">
        <v>9600040520</v>
      </c>
      <c r="F1333" s="194">
        <v>800</v>
      </c>
      <c r="G1333" s="195">
        <v>53.1</v>
      </c>
      <c r="H1333" s="195">
        <v>53.1</v>
      </c>
      <c r="I1333" s="157">
        <f t="shared" si="40"/>
        <v>100</v>
      </c>
      <c r="J1333" s="183">
        <f t="shared" si="41"/>
        <v>0</v>
      </c>
    </row>
    <row r="1334" spans="1:10" s="141" customFormat="1" ht="22.5" x14ac:dyDescent="0.2">
      <c r="A1334" s="190" t="s">
        <v>510</v>
      </c>
      <c r="B1334" s="191">
        <v>920</v>
      </c>
      <c r="C1334" s="192">
        <v>1</v>
      </c>
      <c r="D1334" s="192">
        <v>13</v>
      </c>
      <c r="E1334" s="193">
        <v>9700000000</v>
      </c>
      <c r="F1334" s="194"/>
      <c r="G1334" s="195">
        <v>12771.5</v>
      </c>
      <c r="H1334" s="195">
        <v>12633.2</v>
      </c>
      <c r="I1334" s="157">
        <f t="shared" si="40"/>
        <v>98.917120150334739</v>
      </c>
      <c r="J1334" s="183">
        <f t="shared" si="41"/>
        <v>138.29999999999927</v>
      </c>
    </row>
    <row r="1335" spans="1:10" s="141" customFormat="1" ht="22.5" x14ac:dyDescent="0.2">
      <c r="A1335" s="190" t="s">
        <v>1156</v>
      </c>
      <c r="B1335" s="191">
        <v>920</v>
      </c>
      <c r="C1335" s="192">
        <v>1</v>
      </c>
      <c r="D1335" s="192">
        <v>13</v>
      </c>
      <c r="E1335" s="193">
        <v>9700076050</v>
      </c>
      <c r="F1335" s="194"/>
      <c r="G1335" s="195">
        <v>123</v>
      </c>
      <c r="H1335" s="195">
        <v>123</v>
      </c>
      <c r="I1335" s="157">
        <f t="shared" si="40"/>
        <v>100</v>
      </c>
      <c r="J1335" s="183">
        <f t="shared" si="41"/>
        <v>0</v>
      </c>
    </row>
    <row r="1336" spans="1:10" s="141" customFormat="1" ht="11.25" x14ac:dyDescent="0.2">
      <c r="A1336" s="190" t="s">
        <v>499</v>
      </c>
      <c r="B1336" s="191">
        <v>920</v>
      </c>
      <c r="C1336" s="192">
        <v>1</v>
      </c>
      <c r="D1336" s="192">
        <v>13</v>
      </c>
      <c r="E1336" s="193">
        <v>9700076050</v>
      </c>
      <c r="F1336" s="194">
        <v>500</v>
      </c>
      <c r="G1336" s="195">
        <v>123</v>
      </c>
      <c r="H1336" s="195">
        <v>123</v>
      </c>
      <c r="I1336" s="157">
        <f t="shared" si="40"/>
        <v>100</v>
      </c>
      <c r="J1336" s="183">
        <f t="shared" si="41"/>
        <v>0</v>
      </c>
    </row>
    <row r="1337" spans="1:10" s="141" customFormat="1" ht="22.5" x14ac:dyDescent="0.2">
      <c r="A1337" s="190" t="s">
        <v>1157</v>
      </c>
      <c r="B1337" s="191">
        <v>920</v>
      </c>
      <c r="C1337" s="192">
        <v>1</v>
      </c>
      <c r="D1337" s="192">
        <v>13</v>
      </c>
      <c r="E1337" s="193">
        <v>9700076130</v>
      </c>
      <c r="F1337" s="194"/>
      <c r="G1337" s="195">
        <v>12648.5</v>
      </c>
      <c r="H1337" s="195">
        <v>12510.2</v>
      </c>
      <c r="I1337" s="157">
        <f t="shared" si="40"/>
        <v>98.906589714195377</v>
      </c>
      <c r="J1337" s="183">
        <f t="shared" si="41"/>
        <v>138.29999999999927</v>
      </c>
    </row>
    <row r="1338" spans="1:10" s="141" customFormat="1" ht="11.25" x14ac:dyDescent="0.2">
      <c r="A1338" s="190" t="s">
        <v>499</v>
      </c>
      <c r="B1338" s="191">
        <v>920</v>
      </c>
      <c r="C1338" s="192">
        <v>1</v>
      </c>
      <c r="D1338" s="192">
        <v>13</v>
      </c>
      <c r="E1338" s="193">
        <v>9700076130</v>
      </c>
      <c r="F1338" s="194">
        <v>500</v>
      </c>
      <c r="G1338" s="195">
        <v>12648.5</v>
      </c>
      <c r="H1338" s="195">
        <v>12510.2</v>
      </c>
      <c r="I1338" s="157">
        <f t="shared" si="40"/>
        <v>98.906589714195377</v>
      </c>
      <c r="J1338" s="183">
        <f t="shared" si="41"/>
        <v>138.29999999999927</v>
      </c>
    </row>
    <row r="1339" spans="1:10" s="141" customFormat="1" ht="11.25" x14ac:dyDescent="0.2">
      <c r="A1339" s="190" t="s">
        <v>519</v>
      </c>
      <c r="B1339" s="191">
        <v>920</v>
      </c>
      <c r="C1339" s="192">
        <v>2</v>
      </c>
      <c r="D1339" s="192"/>
      <c r="E1339" s="193"/>
      <c r="F1339" s="194"/>
      <c r="G1339" s="195">
        <v>26547.5</v>
      </c>
      <c r="H1339" s="195">
        <v>25992.799999999999</v>
      </c>
      <c r="I1339" s="157">
        <f t="shared" si="40"/>
        <v>97.910537715415757</v>
      </c>
      <c r="J1339" s="183">
        <f t="shared" si="41"/>
        <v>554.70000000000073</v>
      </c>
    </row>
    <row r="1340" spans="1:10" s="141" customFormat="1" ht="11.25" x14ac:dyDescent="0.2">
      <c r="A1340" s="190" t="s">
        <v>520</v>
      </c>
      <c r="B1340" s="191">
        <v>920</v>
      </c>
      <c r="C1340" s="192">
        <v>2</v>
      </c>
      <c r="D1340" s="192">
        <v>3</v>
      </c>
      <c r="E1340" s="193"/>
      <c r="F1340" s="194"/>
      <c r="G1340" s="195">
        <v>26547.5</v>
      </c>
      <c r="H1340" s="195">
        <v>25992.799999999999</v>
      </c>
      <c r="I1340" s="157">
        <f t="shared" si="40"/>
        <v>97.910537715415757</v>
      </c>
      <c r="J1340" s="183">
        <f t="shared" si="41"/>
        <v>554.70000000000073</v>
      </c>
    </row>
    <row r="1341" spans="1:10" s="141" customFormat="1" ht="11.25" x14ac:dyDescent="0.2">
      <c r="A1341" s="190" t="s">
        <v>491</v>
      </c>
      <c r="B1341" s="191">
        <v>920</v>
      </c>
      <c r="C1341" s="192">
        <v>2</v>
      </c>
      <c r="D1341" s="192">
        <v>3</v>
      </c>
      <c r="E1341" s="193">
        <v>9900000000</v>
      </c>
      <c r="F1341" s="194"/>
      <c r="G1341" s="195">
        <v>26547.5</v>
      </c>
      <c r="H1341" s="195">
        <v>25992.799999999999</v>
      </c>
      <c r="I1341" s="157">
        <f t="shared" si="40"/>
        <v>97.910537715415757</v>
      </c>
      <c r="J1341" s="183">
        <f t="shared" si="41"/>
        <v>554.70000000000073</v>
      </c>
    </row>
    <row r="1342" spans="1:10" s="141" customFormat="1" ht="22.5" x14ac:dyDescent="0.2">
      <c r="A1342" s="190" t="s">
        <v>1469</v>
      </c>
      <c r="B1342" s="191">
        <v>920</v>
      </c>
      <c r="C1342" s="192">
        <v>2</v>
      </c>
      <c r="D1342" s="192">
        <v>3</v>
      </c>
      <c r="E1342" s="193">
        <v>9900051180</v>
      </c>
      <c r="F1342" s="194"/>
      <c r="G1342" s="195">
        <v>26547.5</v>
      </c>
      <c r="H1342" s="195">
        <v>25992.799999999999</v>
      </c>
      <c r="I1342" s="157">
        <f t="shared" si="40"/>
        <v>97.910537715415757</v>
      </c>
      <c r="J1342" s="183">
        <f t="shared" si="41"/>
        <v>554.70000000000073</v>
      </c>
    </row>
    <row r="1343" spans="1:10" s="141" customFormat="1" ht="11.25" x14ac:dyDescent="0.2">
      <c r="A1343" s="190" t="s">
        <v>499</v>
      </c>
      <c r="B1343" s="191">
        <v>920</v>
      </c>
      <c r="C1343" s="192">
        <v>2</v>
      </c>
      <c r="D1343" s="192">
        <v>3</v>
      </c>
      <c r="E1343" s="193">
        <v>9900051180</v>
      </c>
      <c r="F1343" s="194">
        <v>500</v>
      </c>
      <c r="G1343" s="195">
        <v>26547.5</v>
      </c>
      <c r="H1343" s="195">
        <v>25992.799999999999</v>
      </c>
      <c r="I1343" s="157">
        <f t="shared" si="40"/>
        <v>97.910537715415757</v>
      </c>
      <c r="J1343" s="183">
        <f t="shared" si="41"/>
        <v>554.70000000000073</v>
      </c>
    </row>
    <row r="1344" spans="1:10" s="141" customFormat="1" ht="11.25" x14ac:dyDescent="0.2">
      <c r="A1344" s="190" t="s">
        <v>572</v>
      </c>
      <c r="B1344" s="191">
        <v>920</v>
      </c>
      <c r="C1344" s="192">
        <v>4</v>
      </c>
      <c r="D1344" s="192"/>
      <c r="E1344" s="193"/>
      <c r="F1344" s="194"/>
      <c r="G1344" s="195">
        <v>16409.599999999999</v>
      </c>
      <c r="H1344" s="195">
        <v>16291.2</v>
      </c>
      <c r="I1344" s="157">
        <f t="shared" si="40"/>
        <v>99.278471138845575</v>
      </c>
      <c r="J1344" s="183">
        <f t="shared" si="41"/>
        <v>118.39999999999782</v>
      </c>
    </row>
    <row r="1345" spans="1:10" s="141" customFormat="1" ht="11.25" x14ac:dyDescent="0.2">
      <c r="A1345" s="190" t="s">
        <v>573</v>
      </c>
      <c r="B1345" s="191">
        <v>920</v>
      </c>
      <c r="C1345" s="192">
        <v>4</v>
      </c>
      <c r="D1345" s="192">
        <v>1</v>
      </c>
      <c r="E1345" s="193"/>
      <c r="F1345" s="194"/>
      <c r="G1345" s="195">
        <v>118.4</v>
      </c>
      <c r="H1345" s="195">
        <v>0</v>
      </c>
      <c r="I1345" s="157">
        <f t="shared" si="40"/>
        <v>0</v>
      </c>
      <c r="J1345" s="183">
        <f t="shared" si="41"/>
        <v>118.4</v>
      </c>
    </row>
    <row r="1346" spans="1:10" s="141" customFormat="1" ht="22.5" x14ac:dyDescent="0.2">
      <c r="A1346" s="190" t="s">
        <v>1163</v>
      </c>
      <c r="B1346" s="191">
        <v>920</v>
      </c>
      <c r="C1346" s="192">
        <v>4</v>
      </c>
      <c r="D1346" s="192">
        <v>1</v>
      </c>
      <c r="E1346" s="193">
        <v>400000000</v>
      </c>
      <c r="F1346" s="194"/>
      <c r="G1346" s="195">
        <v>118.4</v>
      </c>
      <c r="H1346" s="195">
        <v>0</v>
      </c>
      <c r="I1346" s="157">
        <f t="shared" si="40"/>
        <v>0</v>
      </c>
      <c r="J1346" s="183">
        <f t="shared" si="41"/>
        <v>118.4</v>
      </c>
    </row>
    <row r="1347" spans="1:10" s="141" customFormat="1" ht="11.25" x14ac:dyDescent="0.2">
      <c r="A1347" s="190" t="s">
        <v>574</v>
      </c>
      <c r="B1347" s="191">
        <v>920</v>
      </c>
      <c r="C1347" s="192">
        <v>4</v>
      </c>
      <c r="D1347" s="192">
        <v>1</v>
      </c>
      <c r="E1347" s="193">
        <v>420000000</v>
      </c>
      <c r="F1347" s="194"/>
      <c r="G1347" s="195">
        <v>118.4</v>
      </c>
      <c r="H1347" s="195">
        <v>0</v>
      </c>
      <c r="I1347" s="157">
        <f t="shared" si="40"/>
        <v>0</v>
      </c>
      <c r="J1347" s="183">
        <f t="shared" si="41"/>
        <v>118.4</v>
      </c>
    </row>
    <row r="1348" spans="1:10" s="141" customFormat="1" ht="11.25" x14ac:dyDescent="0.2">
      <c r="A1348" s="190" t="s">
        <v>575</v>
      </c>
      <c r="B1348" s="191">
        <v>920</v>
      </c>
      <c r="C1348" s="192">
        <v>4</v>
      </c>
      <c r="D1348" s="192">
        <v>1</v>
      </c>
      <c r="E1348" s="193">
        <v>420042260</v>
      </c>
      <c r="F1348" s="194"/>
      <c r="G1348" s="195">
        <v>118.4</v>
      </c>
      <c r="H1348" s="195">
        <v>0</v>
      </c>
      <c r="I1348" s="157">
        <f t="shared" si="40"/>
        <v>0</v>
      </c>
      <c r="J1348" s="183">
        <f t="shared" si="41"/>
        <v>118.4</v>
      </c>
    </row>
    <row r="1349" spans="1:10" s="141" customFormat="1" ht="11.25" x14ac:dyDescent="0.2">
      <c r="A1349" s="190" t="s">
        <v>490</v>
      </c>
      <c r="B1349" s="191">
        <v>920</v>
      </c>
      <c r="C1349" s="192">
        <v>4</v>
      </c>
      <c r="D1349" s="192">
        <v>1</v>
      </c>
      <c r="E1349" s="193">
        <v>420042260</v>
      </c>
      <c r="F1349" s="194">
        <v>200</v>
      </c>
      <c r="G1349" s="195">
        <v>118.4</v>
      </c>
      <c r="H1349" s="195">
        <v>0</v>
      </c>
      <c r="I1349" s="157">
        <f t="shared" si="40"/>
        <v>0</v>
      </c>
      <c r="J1349" s="183">
        <f t="shared" si="41"/>
        <v>118.4</v>
      </c>
    </row>
    <row r="1350" spans="1:10" s="141" customFormat="1" ht="11.25" x14ac:dyDescent="0.2">
      <c r="A1350" s="190" t="s">
        <v>683</v>
      </c>
      <c r="B1350" s="191">
        <v>920</v>
      </c>
      <c r="C1350" s="192">
        <v>4</v>
      </c>
      <c r="D1350" s="192">
        <v>10</v>
      </c>
      <c r="E1350" s="193"/>
      <c r="F1350" s="194"/>
      <c r="G1350" s="195">
        <v>16291.2</v>
      </c>
      <c r="H1350" s="195">
        <v>16291.2</v>
      </c>
      <c r="I1350" s="157">
        <f t="shared" si="40"/>
        <v>100</v>
      </c>
      <c r="J1350" s="183">
        <f t="shared" si="41"/>
        <v>0</v>
      </c>
    </row>
    <row r="1351" spans="1:10" s="141" customFormat="1" ht="22.5" x14ac:dyDescent="0.2">
      <c r="A1351" s="190" t="s">
        <v>584</v>
      </c>
      <c r="B1351" s="191">
        <v>920</v>
      </c>
      <c r="C1351" s="192">
        <v>4</v>
      </c>
      <c r="D1351" s="192">
        <v>10</v>
      </c>
      <c r="E1351" s="193">
        <v>1200000000</v>
      </c>
      <c r="F1351" s="194"/>
      <c r="G1351" s="195">
        <v>16291.2</v>
      </c>
      <c r="H1351" s="195">
        <v>16291.2</v>
      </c>
      <c r="I1351" s="157">
        <f t="shared" si="40"/>
        <v>100</v>
      </c>
      <c r="J1351" s="183">
        <f t="shared" si="41"/>
        <v>0</v>
      </c>
    </row>
    <row r="1352" spans="1:10" s="141" customFormat="1" ht="22.5" x14ac:dyDescent="0.2">
      <c r="A1352" s="190" t="s">
        <v>684</v>
      </c>
      <c r="B1352" s="191">
        <v>920</v>
      </c>
      <c r="C1352" s="192">
        <v>4</v>
      </c>
      <c r="D1352" s="192">
        <v>10</v>
      </c>
      <c r="E1352" s="193">
        <v>1210000000</v>
      </c>
      <c r="F1352" s="194"/>
      <c r="G1352" s="195">
        <v>16291.2</v>
      </c>
      <c r="H1352" s="195">
        <v>16291.2</v>
      </c>
      <c r="I1352" s="157">
        <f t="shared" si="40"/>
        <v>100</v>
      </c>
      <c r="J1352" s="183">
        <f t="shared" si="41"/>
        <v>0</v>
      </c>
    </row>
    <row r="1353" spans="1:10" s="141" customFormat="1" ht="11.25" x14ac:dyDescent="0.2">
      <c r="A1353" s="190" t="s">
        <v>685</v>
      </c>
      <c r="B1353" s="191">
        <v>920</v>
      </c>
      <c r="C1353" s="192">
        <v>4</v>
      </c>
      <c r="D1353" s="192">
        <v>10</v>
      </c>
      <c r="E1353" s="193">
        <v>1210100000</v>
      </c>
      <c r="F1353" s="194"/>
      <c r="G1353" s="195">
        <v>16291.2</v>
      </c>
      <c r="H1353" s="195">
        <v>16291.2</v>
      </c>
      <c r="I1353" s="157">
        <f t="shared" si="40"/>
        <v>100</v>
      </c>
      <c r="J1353" s="183">
        <f t="shared" si="41"/>
        <v>0</v>
      </c>
    </row>
    <row r="1354" spans="1:10" s="141" customFormat="1" ht="22.5" x14ac:dyDescent="0.2">
      <c r="A1354" s="190" t="s">
        <v>692</v>
      </c>
      <c r="B1354" s="191">
        <v>920</v>
      </c>
      <c r="C1354" s="192">
        <v>4</v>
      </c>
      <c r="D1354" s="192">
        <v>10</v>
      </c>
      <c r="E1354" s="193">
        <v>1210100071</v>
      </c>
      <c r="F1354" s="194"/>
      <c r="G1354" s="195">
        <v>16291.2</v>
      </c>
      <c r="H1354" s="195">
        <v>16291.2</v>
      </c>
      <c r="I1354" s="157">
        <f t="shared" si="40"/>
        <v>100</v>
      </c>
      <c r="J1354" s="183">
        <f t="shared" si="41"/>
        <v>0</v>
      </c>
    </row>
    <row r="1355" spans="1:10" s="141" customFormat="1" ht="11.25" x14ac:dyDescent="0.2">
      <c r="A1355" s="190" t="s">
        <v>490</v>
      </c>
      <c r="B1355" s="191">
        <v>920</v>
      </c>
      <c r="C1355" s="192">
        <v>4</v>
      </c>
      <c r="D1355" s="192">
        <v>10</v>
      </c>
      <c r="E1355" s="193">
        <v>1210100071</v>
      </c>
      <c r="F1355" s="194">
        <v>200</v>
      </c>
      <c r="G1355" s="195">
        <v>16291.2</v>
      </c>
      <c r="H1355" s="195">
        <v>16291.2</v>
      </c>
      <c r="I1355" s="157">
        <f t="shared" si="40"/>
        <v>100</v>
      </c>
      <c r="J1355" s="183">
        <f t="shared" si="41"/>
        <v>0</v>
      </c>
    </row>
    <row r="1356" spans="1:10" s="141" customFormat="1" ht="11.25" x14ac:dyDescent="0.2">
      <c r="A1356" s="190" t="s">
        <v>953</v>
      </c>
      <c r="B1356" s="191">
        <v>920</v>
      </c>
      <c r="C1356" s="192">
        <v>10</v>
      </c>
      <c r="D1356" s="192"/>
      <c r="E1356" s="193"/>
      <c r="F1356" s="194"/>
      <c r="G1356" s="195">
        <v>36245</v>
      </c>
      <c r="H1356" s="195">
        <v>36148.199999999997</v>
      </c>
      <c r="I1356" s="157">
        <f t="shared" si="40"/>
        <v>99.732928679817903</v>
      </c>
      <c r="J1356" s="183">
        <f t="shared" si="41"/>
        <v>96.80000000000291</v>
      </c>
    </row>
    <row r="1357" spans="1:10" s="141" customFormat="1" ht="11.25" x14ac:dyDescent="0.2">
      <c r="A1357" s="190" t="s">
        <v>1006</v>
      </c>
      <c r="B1357" s="191">
        <v>920</v>
      </c>
      <c r="C1357" s="192">
        <v>10</v>
      </c>
      <c r="D1357" s="192">
        <v>6</v>
      </c>
      <c r="E1357" s="193"/>
      <c r="F1357" s="194"/>
      <c r="G1357" s="195">
        <v>36245</v>
      </c>
      <c r="H1357" s="195">
        <v>36148.199999999997</v>
      </c>
      <c r="I1357" s="157">
        <f t="shared" si="40"/>
        <v>99.732928679817903</v>
      </c>
      <c r="J1357" s="183">
        <f t="shared" si="41"/>
        <v>96.80000000000291</v>
      </c>
    </row>
    <row r="1358" spans="1:10" s="141" customFormat="1" ht="22.5" x14ac:dyDescent="0.2">
      <c r="A1358" s="190" t="s">
        <v>773</v>
      </c>
      <c r="B1358" s="191">
        <v>920</v>
      </c>
      <c r="C1358" s="192">
        <v>10</v>
      </c>
      <c r="D1358" s="192">
        <v>6</v>
      </c>
      <c r="E1358" s="193">
        <v>100000000</v>
      </c>
      <c r="F1358" s="194"/>
      <c r="G1358" s="195">
        <v>36245</v>
      </c>
      <c r="H1358" s="195">
        <v>36148.199999999997</v>
      </c>
      <c r="I1358" s="157">
        <f t="shared" si="40"/>
        <v>99.732928679817903</v>
      </c>
      <c r="J1358" s="183">
        <f t="shared" si="41"/>
        <v>96.80000000000291</v>
      </c>
    </row>
    <row r="1359" spans="1:10" s="141" customFormat="1" ht="22.5" x14ac:dyDescent="0.2">
      <c r="A1359" s="190" t="s">
        <v>963</v>
      </c>
      <c r="B1359" s="191">
        <v>920</v>
      </c>
      <c r="C1359" s="192">
        <v>10</v>
      </c>
      <c r="D1359" s="192">
        <v>6</v>
      </c>
      <c r="E1359" s="193">
        <v>110000000</v>
      </c>
      <c r="F1359" s="194"/>
      <c r="G1359" s="195">
        <v>36245</v>
      </c>
      <c r="H1359" s="195">
        <v>36148.199999999997</v>
      </c>
      <c r="I1359" s="157">
        <f t="shared" ref="I1359:I1422" si="42">+H1359/G1359*100</f>
        <v>99.732928679817903</v>
      </c>
      <c r="J1359" s="183">
        <f t="shared" ref="J1359:J1422" si="43">G1359-H1359</f>
        <v>96.80000000000291</v>
      </c>
    </row>
    <row r="1360" spans="1:10" s="141" customFormat="1" ht="22.5" x14ac:dyDescent="0.2">
      <c r="A1360" s="190" t="s">
        <v>964</v>
      </c>
      <c r="B1360" s="191">
        <v>920</v>
      </c>
      <c r="C1360" s="192">
        <v>10</v>
      </c>
      <c r="D1360" s="192">
        <v>6</v>
      </c>
      <c r="E1360" s="193">
        <v>110100000</v>
      </c>
      <c r="F1360" s="194"/>
      <c r="G1360" s="195">
        <v>36245</v>
      </c>
      <c r="H1360" s="195">
        <v>36148.199999999997</v>
      </c>
      <c r="I1360" s="157">
        <f t="shared" si="42"/>
        <v>99.732928679817903</v>
      </c>
      <c r="J1360" s="183">
        <f t="shared" si="43"/>
        <v>96.80000000000291</v>
      </c>
    </row>
    <row r="1361" spans="1:10" s="141" customFormat="1" ht="78.75" x14ac:dyDescent="0.2">
      <c r="A1361" s="190" t="s">
        <v>1339</v>
      </c>
      <c r="B1361" s="191">
        <v>920</v>
      </c>
      <c r="C1361" s="192">
        <v>10</v>
      </c>
      <c r="D1361" s="192">
        <v>6</v>
      </c>
      <c r="E1361" s="193">
        <v>110176040</v>
      </c>
      <c r="F1361" s="194"/>
      <c r="G1361" s="195">
        <v>36245</v>
      </c>
      <c r="H1361" s="195">
        <v>36148.199999999997</v>
      </c>
      <c r="I1361" s="157">
        <f t="shared" si="42"/>
        <v>99.732928679817903</v>
      </c>
      <c r="J1361" s="183">
        <f t="shared" si="43"/>
        <v>96.80000000000291</v>
      </c>
    </row>
    <row r="1362" spans="1:10" s="141" customFormat="1" ht="11.25" x14ac:dyDescent="0.2">
      <c r="A1362" s="190" t="s">
        <v>499</v>
      </c>
      <c r="B1362" s="191">
        <v>920</v>
      </c>
      <c r="C1362" s="192">
        <v>10</v>
      </c>
      <c r="D1362" s="192">
        <v>6</v>
      </c>
      <c r="E1362" s="193">
        <v>110176040</v>
      </c>
      <c r="F1362" s="194">
        <v>500</v>
      </c>
      <c r="G1362" s="195">
        <v>36245</v>
      </c>
      <c r="H1362" s="195">
        <v>36148.199999999997</v>
      </c>
      <c r="I1362" s="157">
        <f t="shared" si="42"/>
        <v>99.732928679817903</v>
      </c>
      <c r="J1362" s="183">
        <f t="shared" si="43"/>
        <v>96.80000000000291</v>
      </c>
    </row>
    <row r="1363" spans="1:10" s="141" customFormat="1" ht="11.25" x14ac:dyDescent="0.2">
      <c r="A1363" s="190" t="s">
        <v>1048</v>
      </c>
      <c r="B1363" s="191">
        <v>920</v>
      </c>
      <c r="C1363" s="192">
        <v>13</v>
      </c>
      <c r="D1363" s="192"/>
      <c r="E1363" s="193"/>
      <c r="F1363" s="194"/>
      <c r="G1363" s="195">
        <v>72968.7</v>
      </c>
      <c r="H1363" s="195">
        <v>72968.7</v>
      </c>
      <c r="I1363" s="157">
        <f t="shared" si="42"/>
        <v>100</v>
      </c>
      <c r="J1363" s="183">
        <f t="shared" si="43"/>
        <v>0</v>
      </c>
    </row>
    <row r="1364" spans="1:10" s="141" customFormat="1" ht="11.25" x14ac:dyDescent="0.2">
      <c r="A1364" s="190" t="s">
        <v>1049</v>
      </c>
      <c r="B1364" s="191">
        <v>920</v>
      </c>
      <c r="C1364" s="192">
        <v>13</v>
      </c>
      <c r="D1364" s="192">
        <v>1</v>
      </c>
      <c r="E1364" s="193"/>
      <c r="F1364" s="194"/>
      <c r="G1364" s="195">
        <v>72968.7</v>
      </c>
      <c r="H1364" s="195">
        <v>72968.7</v>
      </c>
      <c r="I1364" s="157">
        <f t="shared" si="42"/>
        <v>100</v>
      </c>
      <c r="J1364" s="183">
        <f t="shared" si="43"/>
        <v>0</v>
      </c>
    </row>
    <row r="1365" spans="1:10" s="141" customFormat="1" ht="22.5" x14ac:dyDescent="0.2">
      <c r="A1365" s="190" t="s">
        <v>1154</v>
      </c>
      <c r="B1365" s="191">
        <v>920</v>
      </c>
      <c r="C1365" s="192">
        <v>13</v>
      </c>
      <c r="D1365" s="192">
        <v>1</v>
      </c>
      <c r="E1365" s="193">
        <v>1300000000</v>
      </c>
      <c r="F1365" s="194"/>
      <c r="G1365" s="195">
        <v>72968.7</v>
      </c>
      <c r="H1365" s="195">
        <v>72968.7</v>
      </c>
      <c r="I1365" s="157">
        <f t="shared" si="42"/>
        <v>100</v>
      </c>
      <c r="J1365" s="183">
        <f t="shared" si="43"/>
        <v>0</v>
      </c>
    </row>
    <row r="1366" spans="1:10" s="141" customFormat="1" ht="11.25" x14ac:dyDescent="0.2">
      <c r="A1366" s="190" t="s">
        <v>1050</v>
      </c>
      <c r="B1366" s="191">
        <v>920</v>
      </c>
      <c r="C1366" s="192">
        <v>13</v>
      </c>
      <c r="D1366" s="192">
        <v>1</v>
      </c>
      <c r="E1366" s="193">
        <v>1320000000</v>
      </c>
      <c r="F1366" s="194"/>
      <c r="G1366" s="195">
        <v>72968.7</v>
      </c>
      <c r="H1366" s="195">
        <v>72968.7</v>
      </c>
      <c r="I1366" s="157">
        <f t="shared" si="42"/>
        <v>100</v>
      </c>
      <c r="J1366" s="183">
        <f t="shared" si="43"/>
        <v>0</v>
      </c>
    </row>
    <row r="1367" spans="1:10" s="141" customFormat="1" ht="11.25" x14ac:dyDescent="0.2">
      <c r="A1367" s="190" t="s">
        <v>1051</v>
      </c>
      <c r="B1367" s="191">
        <v>920</v>
      </c>
      <c r="C1367" s="192">
        <v>13</v>
      </c>
      <c r="D1367" s="192">
        <v>1</v>
      </c>
      <c r="E1367" s="193">
        <v>1320013000</v>
      </c>
      <c r="F1367" s="194"/>
      <c r="G1367" s="195">
        <v>72968.7</v>
      </c>
      <c r="H1367" s="195">
        <v>72968.7</v>
      </c>
      <c r="I1367" s="157">
        <f t="shared" si="42"/>
        <v>100</v>
      </c>
      <c r="J1367" s="183">
        <f t="shared" si="43"/>
        <v>0</v>
      </c>
    </row>
    <row r="1368" spans="1:10" s="141" customFormat="1" ht="11.25" x14ac:dyDescent="0.2">
      <c r="A1368" s="190" t="s">
        <v>1052</v>
      </c>
      <c r="B1368" s="191">
        <v>920</v>
      </c>
      <c r="C1368" s="192">
        <v>13</v>
      </c>
      <c r="D1368" s="192">
        <v>1</v>
      </c>
      <c r="E1368" s="193">
        <v>1320013000</v>
      </c>
      <c r="F1368" s="194">
        <v>700</v>
      </c>
      <c r="G1368" s="195">
        <v>72968.7</v>
      </c>
      <c r="H1368" s="195">
        <v>72968.7</v>
      </c>
      <c r="I1368" s="157">
        <f t="shared" si="42"/>
        <v>100</v>
      </c>
      <c r="J1368" s="183">
        <f t="shared" si="43"/>
        <v>0</v>
      </c>
    </row>
    <row r="1369" spans="1:10" s="141" customFormat="1" ht="22.5" x14ac:dyDescent="0.2">
      <c r="A1369" s="190" t="s">
        <v>1053</v>
      </c>
      <c r="B1369" s="191">
        <v>920</v>
      </c>
      <c r="C1369" s="192">
        <v>14</v>
      </c>
      <c r="D1369" s="192"/>
      <c r="E1369" s="193"/>
      <c r="F1369" s="194"/>
      <c r="G1369" s="195">
        <v>3165744.9</v>
      </c>
      <c r="H1369" s="195">
        <v>3145357.2</v>
      </c>
      <c r="I1369" s="157">
        <f t="shared" si="42"/>
        <v>99.355990433720677</v>
      </c>
      <c r="J1369" s="183">
        <f t="shared" si="43"/>
        <v>20387.699999999721</v>
      </c>
    </row>
    <row r="1370" spans="1:10" s="141" customFormat="1" ht="22.5" x14ac:dyDescent="0.2">
      <c r="A1370" s="190" t="s">
        <v>1054</v>
      </c>
      <c r="B1370" s="191">
        <v>920</v>
      </c>
      <c r="C1370" s="192">
        <v>14</v>
      </c>
      <c r="D1370" s="192">
        <v>1</v>
      </c>
      <c r="E1370" s="193"/>
      <c r="F1370" s="194"/>
      <c r="G1370" s="195">
        <v>2206812.4</v>
      </c>
      <c r="H1370" s="195">
        <v>2206812.4</v>
      </c>
      <c r="I1370" s="157">
        <f t="shared" si="42"/>
        <v>100</v>
      </c>
      <c r="J1370" s="183">
        <f t="shared" si="43"/>
        <v>0</v>
      </c>
    </row>
    <row r="1371" spans="1:10" s="141" customFormat="1" ht="22.5" x14ac:dyDescent="0.2">
      <c r="A1371" s="190" t="s">
        <v>1154</v>
      </c>
      <c r="B1371" s="191">
        <v>920</v>
      </c>
      <c r="C1371" s="192">
        <v>14</v>
      </c>
      <c r="D1371" s="192">
        <v>1</v>
      </c>
      <c r="E1371" s="193">
        <v>1300000000</v>
      </c>
      <c r="F1371" s="194"/>
      <c r="G1371" s="195">
        <v>2206812.4</v>
      </c>
      <c r="H1371" s="195">
        <v>2206812.4</v>
      </c>
      <c r="I1371" s="157">
        <f t="shared" si="42"/>
        <v>100</v>
      </c>
      <c r="J1371" s="183">
        <f t="shared" si="43"/>
        <v>0</v>
      </c>
    </row>
    <row r="1372" spans="1:10" s="141" customFormat="1" ht="22.5" x14ac:dyDescent="0.2">
      <c r="A1372" s="190" t="s">
        <v>1055</v>
      </c>
      <c r="B1372" s="191">
        <v>920</v>
      </c>
      <c r="C1372" s="192">
        <v>14</v>
      </c>
      <c r="D1372" s="192">
        <v>1</v>
      </c>
      <c r="E1372" s="193">
        <v>1310000000</v>
      </c>
      <c r="F1372" s="194"/>
      <c r="G1372" s="195">
        <v>2206812.4</v>
      </c>
      <c r="H1372" s="195">
        <v>2206812.4</v>
      </c>
      <c r="I1372" s="157">
        <f t="shared" si="42"/>
        <v>100</v>
      </c>
      <c r="J1372" s="183">
        <f t="shared" si="43"/>
        <v>0</v>
      </c>
    </row>
    <row r="1373" spans="1:10" s="141" customFormat="1" ht="22.5" x14ac:dyDescent="0.2">
      <c r="A1373" s="190" t="s">
        <v>1056</v>
      </c>
      <c r="B1373" s="191">
        <v>920</v>
      </c>
      <c r="C1373" s="192">
        <v>14</v>
      </c>
      <c r="D1373" s="192">
        <v>1</v>
      </c>
      <c r="E1373" s="193">
        <v>1310100000</v>
      </c>
      <c r="F1373" s="194"/>
      <c r="G1373" s="195">
        <v>2206812.4</v>
      </c>
      <c r="H1373" s="195">
        <v>2206812.4</v>
      </c>
      <c r="I1373" s="157">
        <f t="shared" si="42"/>
        <v>100</v>
      </c>
      <c r="J1373" s="183">
        <f t="shared" si="43"/>
        <v>0</v>
      </c>
    </row>
    <row r="1374" spans="1:10" s="141" customFormat="1" ht="11.25" x14ac:dyDescent="0.2">
      <c r="A1374" s="190" t="s">
        <v>1057</v>
      </c>
      <c r="B1374" s="191">
        <v>920</v>
      </c>
      <c r="C1374" s="192">
        <v>14</v>
      </c>
      <c r="D1374" s="192">
        <v>1</v>
      </c>
      <c r="E1374" s="193">
        <v>1310170010</v>
      </c>
      <c r="F1374" s="194"/>
      <c r="G1374" s="195">
        <v>2206812.4</v>
      </c>
      <c r="H1374" s="195">
        <v>2206812.4</v>
      </c>
      <c r="I1374" s="157">
        <f t="shared" si="42"/>
        <v>100</v>
      </c>
      <c r="J1374" s="183">
        <f t="shared" si="43"/>
        <v>0</v>
      </c>
    </row>
    <row r="1375" spans="1:10" s="141" customFormat="1" ht="11.25" x14ac:dyDescent="0.2">
      <c r="A1375" s="190" t="s">
        <v>499</v>
      </c>
      <c r="B1375" s="191">
        <v>920</v>
      </c>
      <c r="C1375" s="192">
        <v>14</v>
      </c>
      <c r="D1375" s="192">
        <v>1</v>
      </c>
      <c r="E1375" s="193">
        <v>1310170010</v>
      </c>
      <c r="F1375" s="194">
        <v>500</v>
      </c>
      <c r="G1375" s="195">
        <v>2206812.4</v>
      </c>
      <c r="H1375" s="195">
        <v>2206812.4</v>
      </c>
      <c r="I1375" s="157">
        <f t="shared" si="42"/>
        <v>100</v>
      </c>
      <c r="J1375" s="183">
        <f t="shared" si="43"/>
        <v>0</v>
      </c>
    </row>
    <row r="1376" spans="1:10" s="141" customFormat="1" ht="11.25" x14ac:dyDescent="0.2">
      <c r="A1376" s="190" t="s">
        <v>1058</v>
      </c>
      <c r="B1376" s="191">
        <v>920</v>
      </c>
      <c r="C1376" s="192">
        <v>14</v>
      </c>
      <c r="D1376" s="192">
        <v>2</v>
      </c>
      <c r="E1376" s="193"/>
      <c r="F1376" s="194"/>
      <c r="G1376" s="195">
        <v>352946.4</v>
      </c>
      <c r="H1376" s="195">
        <v>352946.4</v>
      </c>
      <c r="I1376" s="157">
        <f t="shared" si="42"/>
        <v>100</v>
      </c>
      <c r="J1376" s="183">
        <f t="shared" si="43"/>
        <v>0</v>
      </c>
    </row>
    <row r="1377" spans="1:10" s="141" customFormat="1" ht="22.5" x14ac:dyDescent="0.2">
      <c r="A1377" s="190" t="s">
        <v>1154</v>
      </c>
      <c r="B1377" s="191">
        <v>920</v>
      </c>
      <c r="C1377" s="192">
        <v>14</v>
      </c>
      <c r="D1377" s="192">
        <v>2</v>
      </c>
      <c r="E1377" s="193">
        <v>1300000000</v>
      </c>
      <c r="F1377" s="194"/>
      <c r="G1377" s="195">
        <v>352946.4</v>
      </c>
      <c r="H1377" s="195">
        <v>352946.4</v>
      </c>
      <c r="I1377" s="157">
        <f t="shared" si="42"/>
        <v>100</v>
      </c>
      <c r="J1377" s="183">
        <f t="shared" si="43"/>
        <v>0</v>
      </c>
    </row>
    <row r="1378" spans="1:10" s="141" customFormat="1" ht="22.5" x14ac:dyDescent="0.2">
      <c r="A1378" s="190" t="s">
        <v>1055</v>
      </c>
      <c r="B1378" s="191">
        <v>920</v>
      </c>
      <c r="C1378" s="192">
        <v>14</v>
      </c>
      <c r="D1378" s="192">
        <v>2</v>
      </c>
      <c r="E1378" s="193">
        <v>1310000000</v>
      </c>
      <c r="F1378" s="194"/>
      <c r="G1378" s="195">
        <v>352946.4</v>
      </c>
      <c r="H1378" s="195">
        <v>352946.4</v>
      </c>
      <c r="I1378" s="157">
        <f t="shared" si="42"/>
        <v>100</v>
      </c>
      <c r="J1378" s="183">
        <f t="shared" si="43"/>
        <v>0</v>
      </c>
    </row>
    <row r="1379" spans="1:10" s="141" customFormat="1" ht="22.5" x14ac:dyDescent="0.2">
      <c r="A1379" s="190" t="s">
        <v>1056</v>
      </c>
      <c r="B1379" s="191">
        <v>920</v>
      </c>
      <c r="C1379" s="192">
        <v>14</v>
      </c>
      <c r="D1379" s="192">
        <v>2</v>
      </c>
      <c r="E1379" s="193">
        <v>1310100000</v>
      </c>
      <c r="F1379" s="194"/>
      <c r="G1379" s="195">
        <v>352946.4</v>
      </c>
      <c r="H1379" s="195">
        <v>352946.4</v>
      </c>
      <c r="I1379" s="157">
        <f t="shared" si="42"/>
        <v>100</v>
      </c>
      <c r="J1379" s="183">
        <f t="shared" si="43"/>
        <v>0</v>
      </c>
    </row>
    <row r="1380" spans="1:10" s="141" customFormat="1" ht="11.25" x14ac:dyDescent="0.2">
      <c r="A1380" s="190" t="s">
        <v>1059</v>
      </c>
      <c r="B1380" s="191">
        <v>920</v>
      </c>
      <c r="C1380" s="192">
        <v>14</v>
      </c>
      <c r="D1380" s="192">
        <v>2</v>
      </c>
      <c r="E1380" s="193">
        <v>1310170020</v>
      </c>
      <c r="F1380" s="194"/>
      <c r="G1380" s="195">
        <v>352946.4</v>
      </c>
      <c r="H1380" s="195">
        <v>352946.4</v>
      </c>
      <c r="I1380" s="157">
        <f t="shared" si="42"/>
        <v>100</v>
      </c>
      <c r="J1380" s="183">
        <f t="shared" si="43"/>
        <v>0</v>
      </c>
    </row>
    <row r="1381" spans="1:10" s="141" customFormat="1" ht="11.25" x14ac:dyDescent="0.2">
      <c r="A1381" s="190" t="s">
        <v>499</v>
      </c>
      <c r="B1381" s="191">
        <v>920</v>
      </c>
      <c r="C1381" s="192">
        <v>14</v>
      </c>
      <c r="D1381" s="192">
        <v>2</v>
      </c>
      <c r="E1381" s="193">
        <v>1310170020</v>
      </c>
      <c r="F1381" s="194">
        <v>500</v>
      </c>
      <c r="G1381" s="195">
        <v>352946.4</v>
      </c>
      <c r="H1381" s="195">
        <v>352946.4</v>
      </c>
      <c r="I1381" s="157">
        <f t="shared" si="42"/>
        <v>100</v>
      </c>
      <c r="J1381" s="183">
        <f t="shared" si="43"/>
        <v>0</v>
      </c>
    </row>
    <row r="1382" spans="1:10" s="141" customFormat="1" ht="11.25" x14ac:dyDescent="0.2">
      <c r="A1382" s="190" t="s">
        <v>1060</v>
      </c>
      <c r="B1382" s="191">
        <v>920</v>
      </c>
      <c r="C1382" s="192">
        <v>14</v>
      </c>
      <c r="D1382" s="192">
        <v>3</v>
      </c>
      <c r="E1382" s="193"/>
      <c r="F1382" s="194"/>
      <c r="G1382" s="195">
        <v>605986.1</v>
      </c>
      <c r="H1382" s="195">
        <v>585598.4</v>
      </c>
      <c r="I1382" s="157">
        <f t="shared" si="42"/>
        <v>96.635615899440609</v>
      </c>
      <c r="J1382" s="183">
        <f t="shared" si="43"/>
        <v>20387.699999999953</v>
      </c>
    </row>
    <row r="1383" spans="1:10" s="141" customFormat="1" ht="22.5" x14ac:dyDescent="0.2">
      <c r="A1383" s="190" t="s">
        <v>1154</v>
      </c>
      <c r="B1383" s="191">
        <v>920</v>
      </c>
      <c r="C1383" s="192">
        <v>14</v>
      </c>
      <c r="D1383" s="192">
        <v>3</v>
      </c>
      <c r="E1383" s="193">
        <v>1300000000</v>
      </c>
      <c r="F1383" s="194"/>
      <c r="G1383" s="195">
        <v>177648</v>
      </c>
      <c r="H1383" s="195">
        <v>177648</v>
      </c>
      <c r="I1383" s="157">
        <f t="shared" si="42"/>
        <v>100</v>
      </c>
      <c r="J1383" s="183">
        <f t="shared" si="43"/>
        <v>0</v>
      </c>
    </row>
    <row r="1384" spans="1:10" s="141" customFormat="1" ht="22.5" x14ac:dyDescent="0.2">
      <c r="A1384" s="190" t="s">
        <v>1055</v>
      </c>
      <c r="B1384" s="191">
        <v>920</v>
      </c>
      <c r="C1384" s="192">
        <v>14</v>
      </c>
      <c r="D1384" s="192">
        <v>3</v>
      </c>
      <c r="E1384" s="193">
        <v>1310000000</v>
      </c>
      <c r="F1384" s="194"/>
      <c r="G1384" s="195">
        <v>177648</v>
      </c>
      <c r="H1384" s="195">
        <v>177648</v>
      </c>
      <c r="I1384" s="157">
        <f t="shared" si="42"/>
        <v>100</v>
      </c>
      <c r="J1384" s="183">
        <f t="shared" si="43"/>
        <v>0</v>
      </c>
    </row>
    <row r="1385" spans="1:10" s="141" customFormat="1" ht="22.5" x14ac:dyDescent="0.2">
      <c r="A1385" s="190" t="s">
        <v>1061</v>
      </c>
      <c r="B1385" s="191">
        <v>920</v>
      </c>
      <c r="C1385" s="192">
        <v>14</v>
      </c>
      <c r="D1385" s="192">
        <v>3</v>
      </c>
      <c r="E1385" s="193">
        <v>1310200000</v>
      </c>
      <c r="F1385" s="194"/>
      <c r="G1385" s="195">
        <v>177648</v>
      </c>
      <c r="H1385" s="195">
        <v>177648</v>
      </c>
      <c r="I1385" s="157">
        <f t="shared" si="42"/>
        <v>100</v>
      </c>
      <c r="J1385" s="183">
        <f t="shared" si="43"/>
        <v>0</v>
      </c>
    </row>
    <row r="1386" spans="1:10" s="141" customFormat="1" ht="67.5" x14ac:dyDescent="0.2">
      <c r="A1386" s="190" t="s">
        <v>1347</v>
      </c>
      <c r="B1386" s="191">
        <v>920</v>
      </c>
      <c r="C1386" s="192">
        <v>14</v>
      </c>
      <c r="D1386" s="192">
        <v>3</v>
      </c>
      <c r="E1386" s="193">
        <v>1310276010</v>
      </c>
      <c r="F1386" s="194"/>
      <c r="G1386" s="195">
        <v>177648</v>
      </c>
      <c r="H1386" s="195">
        <v>177648</v>
      </c>
      <c r="I1386" s="157">
        <f t="shared" si="42"/>
        <v>100</v>
      </c>
      <c r="J1386" s="183">
        <f t="shared" si="43"/>
        <v>0</v>
      </c>
    </row>
    <row r="1387" spans="1:10" s="141" customFormat="1" ht="11.25" x14ac:dyDescent="0.2">
      <c r="A1387" s="190" t="s">
        <v>499</v>
      </c>
      <c r="B1387" s="191">
        <v>920</v>
      </c>
      <c r="C1387" s="192">
        <v>14</v>
      </c>
      <c r="D1387" s="192">
        <v>3</v>
      </c>
      <c r="E1387" s="193">
        <v>1310276010</v>
      </c>
      <c r="F1387" s="194">
        <v>500</v>
      </c>
      <c r="G1387" s="195">
        <v>177648</v>
      </c>
      <c r="H1387" s="195">
        <v>177648</v>
      </c>
      <c r="I1387" s="157">
        <f t="shared" si="42"/>
        <v>100</v>
      </c>
      <c r="J1387" s="183">
        <f t="shared" si="43"/>
        <v>0</v>
      </c>
    </row>
    <row r="1388" spans="1:10" s="141" customFormat="1" ht="22.5" x14ac:dyDescent="0.2">
      <c r="A1388" s="190" t="s">
        <v>510</v>
      </c>
      <c r="B1388" s="191">
        <v>920</v>
      </c>
      <c r="C1388" s="192">
        <v>14</v>
      </c>
      <c r="D1388" s="192">
        <v>3</v>
      </c>
      <c r="E1388" s="193">
        <v>9700000000</v>
      </c>
      <c r="F1388" s="194"/>
      <c r="G1388" s="195">
        <v>428338.1</v>
      </c>
      <c r="H1388" s="195">
        <v>407950.4</v>
      </c>
      <c r="I1388" s="157">
        <f t="shared" si="42"/>
        <v>95.240278649039169</v>
      </c>
      <c r="J1388" s="183">
        <f t="shared" si="43"/>
        <v>20387.699999999953</v>
      </c>
    </row>
    <row r="1389" spans="1:10" s="141" customFormat="1" ht="22.5" x14ac:dyDescent="0.2">
      <c r="A1389" s="190" t="s">
        <v>511</v>
      </c>
      <c r="B1389" s="191">
        <v>920</v>
      </c>
      <c r="C1389" s="192">
        <v>14</v>
      </c>
      <c r="D1389" s="192">
        <v>3</v>
      </c>
      <c r="E1389" s="193">
        <v>9700004000</v>
      </c>
      <c r="F1389" s="194"/>
      <c r="G1389" s="195">
        <v>200</v>
      </c>
      <c r="H1389" s="195">
        <v>200</v>
      </c>
      <c r="I1389" s="157">
        <f t="shared" si="42"/>
        <v>100</v>
      </c>
      <c r="J1389" s="183">
        <f t="shared" si="43"/>
        <v>0</v>
      </c>
    </row>
    <row r="1390" spans="1:10" s="141" customFormat="1" ht="11.25" x14ac:dyDescent="0.2">
      <c r="A1390" s="190" t="s">
        <v>499</v>
      </c>
      <c r="B1390" s="191">
        <v>920</v>
      </c>
      <c r="C1390" s="192">
        <v>14</v>
      </c>
      <c r="D1390" s="192">
        <v>3</v>
      </c>
      <c r="E1390" s="193">
        <v>9700004000</v>
      </c>
      <c r="F1390" s="194">
        <v>500</v>
      </c>
      <c r="G1390" s="195">
        <v>200</v>
      </c>
      <c r="H1390" s="195">
        <v>200</v>
      </c>
      <c r="I1390" s="157">
        <f t="shared" si="42"/>
        <v>100</v>
      </c>
      <c r="J1390" s="183">
        <f t="shared" si="43"/>
        <v>0</v>
      </c>
    </row>
    <row r="1391" spans="1:10" s="141" customFormat="1" ht="22.5" x14ac:dyDescent="0.2">
      <c r="A1391" s="190" t="s">
        <v>1152</v>
      </c>
      <c r="B1391" s="191">
        <v>920</v>
      </c>
      <c r="C1391" s="192">
        <v>14</v>
      </c>
      <c r="D1391" s="192">
        <v>3</v>
      </c>
      <c r="E1391" s="193">
        <v>9700055490</v>
      </c>
      <c r="F1391" s="194"/>
      <c r="G1391" s="195">
        <v>14289.1</v>
      </c>
      <c r="H1391" s="195">
        <v>13920</v>
      </c>
      <c r="I1391" s="157">
        <f t="shared" si="42"/>
        <v>97.416912191810539</v>
      </c>
      <c r="J1391" s="183">
        <f t="shared" si="43"/>
        <v>369.10000000000036</v>
      </c>
    </row>
    <row r="1392" spans="1:10" s="141" customFormat="1" ht="11.25" x14ac:dyDescent="0.2">
      <c r="A1392" s="190" t="s">
        <v>499</v>
      </c>
      <c r="B1392" s="191">
        <v>920</v>
      </c>
      <c r="C1392" s="192">
        <v>14</v>
      </c>
      <c r="D1392" s="192">
        <v>3</v>
      </c>
      <c r="E1392" s="193">
        <v>9700055490</v>
      </c>
      <c r="F1392" s="194">
        <v>500</v>
      </c>
      <c r="G1392" s="195">
        <v>14289.1</v>
      </c>
      <c r="H1392" s="195">
        <v>13920</v>
      </c>
      <c r="I1392" s="157">
        <f t="shared" si="42"/>
        <v>97.416912191810539</v>
      </c>
      <c r="J1392" s="183">
        <f t="shared" si="43"/>
        <v>369.10000000000036</v>
      </c>
    </row>
    <row r="1393" spans="1:10" s="141" customFormat="1" ht="45" x14ac:dyDescent="0.2">
      <c r="A1393" s="190" t="s">
        <v>1349</v>
      </c>
      <c r="B1393" s="191">
        <v>920</v>
      </c>
      <c r="C1393" s="192">
        <v>14</v>
      </c>
      <c r="D1393" s="192">
        <v>3</v>
      </c>
      <c r="E1393" s="193">
        <v>9700075020</v>
      </c>
      <c r="F1393" s="194"/>
      <c r="G1393" s="195">
        <v>413849</v>
      </c>
      <c r="H1393" s="195">
        <v>393830.40000000002</v>
      </c>
      <c r="I1393" s="157">
        <f t="shared" si="42"/>
        <v>95.162825088377659</v>
      </c>
      <c r="J1393" s="183">
        <f t="shared" si="43"/>
        <v>20018.599999999977</v>
      </c>
    </row>
    <row r="1394" spans="1:10" s="141" customFormat="1" ht="11.25" x14ac:dyDescent="0.2">
      <c r="A1394" s="190" t="s">
        <v>499</v>
      </c>
      <c r="B1394" s="191">
        <v>920</v>
      </c>
      <c r="C1394" s="192">
        <v>14</v>
      </c>
      <c r="D1394" s="192">
        <v>3</v>
      </c>
      <c r="E1394" s="193">
        <v>9700075020</v>
      </c>
      <c r="F1394" s="194">
        <v>500</v>
      </c>
      <c r="G1394" s="195">
        <v>413849</v>
      </c>
      <c r="H1394" s="195">
        <v>393830.40000000002</v>
      </c>
      <c r="I1394" s="157">
        <f t="shared" si="42"/>
        <v>95.162825088377659</v>
      </c>
      <c r="J1394" s="183">
        <f t="shared" si="43"/>
        <v>20018.599999999977</v>
      </c>
    </row>
    <row r="1395" spans="1:10" s="141" customFormat="1" ht="11.25" x14ac:dyDescent="0.2">
      <c r="A1395" s="184" t="s">
        <v>426</v>
      </c>
      <c r="B1395" s="185">
        <v>921</v>
      </c>
      <c r="C1395" s="186"/>
      <c r="D1395" s="186"/>
      <c r="E1395" s="187"/>
      <c r="F1395" s="188"/>
      <c r="G1395" s="189">
        <v>25137.5</v>
      </c>
      <c r="H1395" s="189">
        <v>25136.3</v>
      </c>
      <c r="I1395" s="151">
        <f t="shared" si="42"/>
        <v>99.995226255594233</v>
      </c>
      <c r="J1395" s="183">
        <f t="shared" si="43"/>
        <v>1.2000000000007276</v>
      </c>
    </row>
    <row r="1396" spans="1:10" s="141" customFormat="1" ht="11.25" x14ac:dyDescent="0.2">
      <c r="A1396" s="190" t="s">
        <v>484</v>
      </c>
      <c r="B1396" s="191">
        <v>921</v>
      </c>
      <c r="C1396" s="192">
        <v>1</v>
      </c>
      <c r="D1396" s="192"/>
      <c r="E1396" s="193"/>
      <c r="F1396" s="194"/>
      <c r="G1396" s="195">
        <v>24077</v>
      </c>
      <c r="H1396" s="195">
        <v>24075.8</v>
      </c>
      <c r="I1396" s="157">
        <f t="shared" si="42"/>
        <v>99.995015990364237</v>
      </c>
      <c r="J1396" s="183">
        <f t="shared" si="43"/>
        <v>1.2000000000007276</v>
      </c>
    </row>
    <row r="1397" spans="1:10" s="141" customFormat="1" ht="22.5" x14ac:dyDescent="0.2">
      <c r="A1397" s="190" t="s">
        <v>500</v>
      </c>
      <c r="B1397" s="191">
        <v>921</v>
      </c>
      <c r="C1397" s="192">
        <v>1</v>
      </c>
      <c r="D1397" s="192">
        <v>6</v>
      </c>
      <c r="E1397" s="193"/>
      <c r="F1397" s="194"/>
      <c r="G1397" s="195">
        <v>24077</v>
      </c>
      <c r="H1397" s="195">
        <v>24075.8</v>
      </c>
      <c r="I1397" s="157">
        <f t="shared" si="42"/>
        <v>99.995015990364237</v>
      </c>
      <c r="J1397" s="183">
        <f t="shared" si="43"/>
        <v>1.2000000000007276</v>
      </c>
    </row>
    <row r="1398" spans="1:10" s="141" customFormat="1" ht="11.25" x14ac:dyDescent="0.2">
      <c r="A1398" s="190" t="s">
        <v>487</v>
      </c>
      <c r="B1398" s="191">
        <v>921</v>
      </c>
      <c r="C1398" s="192">
        <v>1</v>
      </c>
      <c r="D1398" s="192">
        <v>6</v>
      </c>
      <c r="E1398" s="193">
        <v>8900000000</v>
      </c>
      <c r="F1398" s="194"/>
      <c r="G1398" s="195">
        <v>24077</v>
      </c>
      <c r="H1398" s="195">
        <v>24075.8</v>
      </c>
      <c r="I1398" s="157">
        <f t="shared" si="42"/>
        <v>99.995015990364237</v>
      </c>
      <c r="J1398" s="183">
        <f t="shared" si="43"/>
        <v>1.2000000000007276</v>
      </c>
    </row>
    <row r="1399" spans="1:10" s="141" customFormat="1" ht="11.25" x14ac:dyDescent="0.2">
      <c r="A1399" s="190" t="s">
        <v>487</v>
      </c>
      <c r="B1399" s="191">
        <v>921</v>
      </c>
      <c r="C1399" s="192">
        <v>1</v>
      </c>
      <c r="D1399" s="192">
        <v>6</v>
      </c>
      <c r="E1399" s="193">
        <v>8900000110</v>
      </c>
      <c r="F1399" s="194"/>
      <c r="G1399" s="195">
        <v>19359.3</v>
      </c>
      <c r="H1399" s="195">
        <v>19359.3</v>
      </c>
      <c r="I1399" s="157">
        <f t="shared" si="42"/>
        <v>100</v>
      </c>
      <c r="J1399" s="183">
        <f t="shared" si="43"/>
        <v>0</v>
      </c>
    </row>
    <row r="1400" spans="1:10" s="141" customFormat="1" ht="33.75" x14ac:dyDescent="0.2">
      <c r="A1400" s="190" t="s">
        <v>486</v>
      </c>
      <c r="B1400" s="191">
        <v>921</v>
      </c>
      <c r="C1400" s="192">
        <v>1</v>
      </c>
      <c r="D1400" s="192">
        <v>6</v>
      </c>
      <c r="E1400" s="193">
        <v>8900000110</v>
      </c>
      <c r="F1400" s="194">
        <v>100</v>
      </c>
      <c r="G1400" s="195">
        <v>19359.3</v>
      </c>
      <c r="H1400" s="195">
        <v>19359.3</v>
      </c>
      <c r="I1400" s="157">
        <f t="shared" si="42"/>
        <v>100</v>
      </c>
      <c r="J1400" s="183">
        <f t="shared" si="43"/>
        <v>0</v>
      </c>
    </row>
    <row r="1401" spans="1:10" s="141" customFormat="1" ht="11.25" x14ac:dyDescent="0.2">
      <c r="A1401" s="190" t="s">
        <v>487</v>
      </c>
      <c r="B1401" s="191">
        <v>921</v>
      </c>
      <c r="C1401" s="192">
        <v>1</v>
      </c>
      <c r="D1401" s="192">
        <v>6</v>
      </c>
      <c r="E1401" s="193">
        <v>8900000190</v>
      </c>
      <c r="F1401" s="194"/>
      <c r="G1401" s="195">
        <v>3527.7</v>
      </c>
      <c r="H1401" s="195">
        <v>3526.4</v>
      </c>
      <c r="I1401" s="157">
        <f t="shared" si="42"/>
        <v>99.963148793831678</v>
      </c>
      <c r="J1401" s="183">
        <f t="shared" si="43"/>
        <v>1.2999999999997272</v>
      </c>
    </row>
    <row r="1402" spans="1:10" s="141" customFormat="1" ht="33.75" x14ac:dyDescent="0.2">
      <c r="A1402" s="190" t="s">
        <v>486</v>
      </c>
      <c r="B1402" s="191">
        <v>921</v>
      </c>
      <c r="C1402" s="192">
        <v>1</v>
      </c>
      <c r="D1402" s="192">
        <v>6</v>
      </c>
      <c r="E1402" s="193">
        <v>8900000190</v>
      </c>
      <c r="F1402" s="194">
        <v>100</v>
      </c>
      <c r="G1402" s="195">
        <v>55.6</v>
      </c>
      <c r="H1402" s="195">
        <v>55.6</v>
      </c>
      <c r="I1402" s="157">
        <f t="shared" si="42"/>
        <v>100</v>
      </c>
      <c r="J1402" s="183">
        <f t="shared" si="43"/>
        <v>0</v>
      </c>
    </row>
    <row r="1403" spans="1:10" s="141" customFormat="1" ht="11.25" x14ac:dyDescent="0.2">
      <c r="A1403" s="190" t="s">
        <v>490</v>
      </c>
      <c r="B1403" s="191">
        <v>921</v>
      </c>
      <c r="C1403" s="192">
        <v>1</v>
      </c>
      <c r="D1403" s="192">
        <v>6</v>
      </c>
      <c r="E1403" s="193">
        <v>8900000190</v>
      </c>
      <c r="F1403" s="194">
        <v>200</v>
      </c>
      <c r="G1403" s="195">
        <v>3472.1</v>
      </c>
      <c r="H1403" s="195">
        <v>3470.8</v>
      </c>
      <c r="I1403" s="157">
        <f t="shared" si="42"/>
        <v>99.96255868206562</v>
      </c>
      <c r="J1403" s="183">
        <f t="shared" si="43"/>
        <v>1.2999999999997272</v>
      </c>
    </row>
    <row r="1404" spans="1:10" s="141" customFormat="1" ht="22.5" x14ac:dyDescent="0.2">
      <c r="A1404" s="190" t="s">
        <v>1451</v>
      </c>
      <c r="B1404" s="191">
        <v>921</v>
      </c>
      <c r="C1404" s="192">
        <v>1</v>
      </c>
      <c r="D1404" s="192">
        <v>6</v>
      </c>
      <c r="E1404" s="193">
        <v>8900000870</v>
      </c>
      <c r="F1404" s="194"/>
      <c r="G1404" s="195">
        <v>200</v>
      </c>
      <c r="H1404" s="195">
        <v>200</v>
      </c>
      <c r="I1404" s="157">
        <f t="shared" si="42"/>
        <v>100</v>
      </c>
      <c r="J1404" s="183">
        <f t="shared" si="43"/>
        <v>0</v>
      </c>
    </row>
    <row r="1405" spans="1:10" s="141" customFormat="1" ht="33.75" x14ac:dyDescent="0.2">
      <c r="A1405" s="190" t="s">
        <v>486</v>
      </c>
      <c r="B1405" s="191">
        <v>921</v>
      </c>
      <c r="C1405" s="192">
        <v>1</v>
      </c>
      <c r="D1405" s="192">
        <v>6</v>
      </c>
      <c r="E1405" s="193">
        <v>8900000870</v>
      </c>
      <c r="F1405" s="194">
        <v>100</v>
      </c>
      <c r="G1405" s="195">
        <v>200</v>
      </c>
      <c r="H1405" s="195">
        <v>200</v>
      </c>
      <c r="I1405" s="157">
        <f t="shared" si="42"/>
        <v>100</v>
      </c>
      <c r="J1405" s="183">
        <f t="shared" si="43"/>
        <v>0</v>
      </c>
    </row>
    <row r="1406" spans="1:10" s="141" customFormat="1" ht="22.5" x14ac:dyDescent="0.2">
      <c r="A1406" s="190" t="s">
        <v>1152</v>
      </c>
      <c r="B1406" s="191">
        <v>921</v>
      </c>
      <c r="C1406" s="192">
        <v>1</v>
      </c>
      <c r="D1406" s="192">
        <v>6</v>
      </c>
      <c r="E1406" s="193">
        <v>8900055490</v>
      </c>
      <c r="F1406" s="194"/>
      <c r="G1406" s="195">
        <v>990</v>
      </c>
      <c r="H1406" s="195">
        <v>990</v>
      </c>
      <c r="I1406" s="157">
        <f t="shared" si="42"/>
        <v>100</v>
      </c>
      <c r="J1406" s="183">
        <f t="shared" si="43"/>
        <v>0</v>
      </c>
    </row>
    <row r="1407" spans="1:10" s="141" customFormat="1" ht="33.75" x14ac:dyDescent="0.2">
      <c r="A1407" s="190" t="s">
        <v>486</v>
      </c>
      <c r="B1407" s="191">
        <v>921</v>
      </c>
      <c r="C1407" s="192">
        <v>1</v>
      </c>
      <c r="D1407" s="192">
        <v>6</v>
      </c>
      <c r="E1407" s="193">
        <v>8900055490</v>
      </c>
      <c r="F1407" s="194">
        <v>100</v>
      </c>
      <c r="G1407" s="195">
        <v>990</v>
      </c>
      <c r="H1407" s="195">
        <v>990</v>
      </c>
      <c r="I1407" s="157">
        <f t="shared" si="42"/>
        <v>100</v>
      </c>
      <c r="J1407" s="183">
        <f t="shared" si="43"/>
        <v>0</v>
      </c>
    </row>
    <row r="1408" spans="1:10" s="141" customFormat="1" ht="11.25" x14ac:dyDescent="0.2">
      <c r="A1408" s="190" t="s">
        <v>572</v>
      </c>
      <c r="B1408" s="191">
        <v>921</v>
      </c>
      <c r="C1408" s="192">
        <v>4</v>
      </c>
      <c r="D1408" s="192"/>
      <c r="E1408" s="193"/>
      <c r="F1408" s="194"/>
      <c r="G1408" s="195">
        <v>1060.5</v>
      </c>
      <c r="H1408" s="195">
        <v>1060.5</v>
      </c>
      <c r="I1408" s="157">
        <f t="shared" si="42"/>
        <v>100</v>
      </c>
      <c r="J1408" s="183">
        <f t="shared" si="43"/>
        <v>0</v>
      </c>
    </row>
    <row r="1409" spans="1:10" s="141" customFormat="1" ht="11.25" x14ac:dyDescent="0.2">
      <c r="A1409" s="190" t="s">
        <v>683</v>
      </c>
      <c r="B1409" s="191">
        <v>921</v>
      </c>
      <c r="C1409" s="192">
        <v>4</v>
      </c>
      <c r="D1409" s="192">
        <v>10</v>
      </c>
      <c r="E1409" s="193"/>
      <c r="F1409" s="194"/>
      <c r="G1409" s="195">
        <v>1060.5</v>
      </c>
      <c r="H1409" s="195">
        <v>1060.5</v>
      </c>
      <c r="I1409" s="157">
        <f t="shared" si="42"/>
        <v>100</v>
      </c>
      <c r="J1409" s="183">
        <f t="shared" si="43"/>
        <v>0</v>
      </c>
    </row>
    <row r="1410" spans="1:10" s="141" customFormat="1" ht="22.5" x14ac:dyDescent="0.2">
      <c r="A1410" s="190" t="s">
        <v>584</v>
      </c>
      <c r="B1410" s="191">
        <v>921</v>
      </c>
      <c r="C1410" s="192">
        <v>4</v>
      </c>
      <c r="D1410" s="192">
        <v>10</v>
      </c>
      <c r="E1410" s="193">
        <v>1200000000</v>
      </c>
      <c r="F1410" s="194"/>
      <c r="G1410" s="195">
        <v>1060.5</v>
      </c>
      <c r="H1410" s="195">
        <v>1060.5</v>
      </c>
      <c r="I1410" s="157">
        <f t="shared" si="42"/>
        <v>100</v>
      </c>
      <c r="J1410" s="183">
        <f t="shared" si="43"/>
        <v>0</v>
      </c>
    </row>
    <row r="1411" spans="1:10" s="141" customFormat="1" ht="22.5" x14ac:dyDescent="0.2">
      <c r="A1411" s="190" t="s">
        <v>684</v>
      </c>
      <c r="B1411" s="191">
        <v>921</v>
      </c>
      <c r="C1411" s="192">
        <v>4</v>
      </c>
      <c r="D1411" s="192">
        <v>10</v>
      </c>
      <c r="E1411" s="193">
        <v>1210000000</v>
      </c>
      <c r="F1411" s="194"/>
      <c r="G1411" s="195">
        <v>1060.5</v>
      </c>
      <c r="H1411" s="195">
        <v>1060.5</v>
      </c>
      <c r="I1411" s="157">
        <f t="shared" si="42"/>
        <v>100</v>
      </c>
      <c r="J1411" s="183">
        <f t="shared" si="43"/>
        <v>0</v>
      </c>
    </row>
    <row r="1412" spans="1:10" s="141" customFormat="1" ht="11.25" x14ac:dyDescent="0.2">
      <c r="A1412" s="190" t="s">
        <v>685</v>
      </c>
      <c r="B1412" s="191">
        <v>921</v>
      </c>
      <c r="C1412" s="192">
        <v>4</v>
      </c>
      <c r="D1412" s="192">
        <v>10</v>
      </c>
      <c r="E1412" s="193">
        <v>1210100000</v>
      </c>
      <c r="F1412" s="194"/>
      <c r="G1412" s="195">
        <v>1060.5</v>
      </c>
      <c r="H1412" s="195">
        <v>1060.5</v>
      </c>
      <c r="I1412" s="157">
        <f t="shared" si="42"/>
        <v>100</v>
      </c>
      <c r="J1412" s="183">
        <f t="shared" si="43"/>
        <v>0</v>
      </c>
    </row>
    <row r="1413" spans="1:10" s="141" customFormat="1" ht="22.5" x14ac:dyDescent="0.2">
      <c r="A1413" s="190" t="s">
        <v>692</v>
      </c>
      <c r="B1413" s="191">
        <v>921</v>
      </c>
      <c r="C1413" s="192">
        <v>4</v>
      </c>
      <c r="D1413" s="192">
        <v>10</v>
      </c>
      <c r="E1413" s="193">
        <v>1210100071</v>
      </c>
      <c r="F1413" s="194"/>
      <c r="G1413" s="195">
        <v>1060.5</v>
      </c>
      <c r="H1413" s="195">
        <v>1060.5</v>
      </c>
      <c r="I1413" s="157">
        <f t="shared" si="42"/>
        <v>100</v>
      </c>
      <c r="J1413" s="183">
        <f t="shared" si="43"/>
        <v>0</v>
      </c>
    </row>
    <row r="1414" spans="1:10" s="141" customFormat="1" ht="11.25" x14ac:dyDescent="0.2">
      <c r="A1414" s="190" t="s">
        <v>490</v>
      </c>
      <c r="B1414" s="191">
        <v>921</v>
      </c>
      <c r="C1414" s="192">
        <v>4</v>
      </c>
      <c r="D1414" s="192">
        <v>10</v>
      </c>
      <c r="E1414" s="193">
        <v>1210100071</v>
      </c>
      <c r="F1414" s="194">
        <v>200</v>
      </c>
      <c r="G1414" s="195">
        <v>1060.5</v>
      </c>
      <c r="H1414" s="195">
        <v>1060.5</v>
      </c>
      <c r="I1414" s="157">
        <f t="shared" si="42"/>
        <v>100</v>
      </c>
      <c r="J1414" s="183">
        <f t="shared" si="43"/>
        <v>0</v>
      </c>
    </row>
    <row r="1415" spans="1:10" s="141" customFormat="1" ht="11.25" x14ac:dyDescent="0.2">
      <c r="A1415" s="184" t="s">
        <v>1074</v>
      </c>
      <c r="B1415" s="185">
        <v>922</v>
      </c>
      <c r="C1415" s="186"/>
      <c r="D1415" s="186"/>
      <c r="E1415" s="187"/>
      <c r="F1415" s="188"/>
      <c r="G1415" s="189">
        <v>438418.8</v>
      </c>
      <c r="H1415" s="189">
        <v>320820.7</v>
      </c>
      <c r="I1415" s="151">
        <f t="shared" si="42"/>
        <v>73.176766142327835</v>
      </c>
      <c r="J1415" s="183">
        <f t="shared" si="43"/>
        <v>117598.09999999998</v>
      </c>
    </row>
    <row r="1416" spans="1:10" s="141" customFormat="1" ht="11.25" x14ac:dyDescent="0.2">
      <c r="A1416" s="190" t="s">
        <v>572</v>
      </c>
      <c r="B1416" s="191">
        <v>922</v>
      </c>
      <c r="C1416" s="192">
        <v>4</v>
      </c>
      <c r="D1416" s="192"/>
      <c r="E1416" s="193"/>
      <c r="F1416" s="194"/>
      <c r="G1416" s="195">
        <v>293.3</v>
      </c>
      <c r="H1416" s="195">
        <v>293.2</v>
      </c>
      <c r="I1416" s="157">
        <f t="shared" si="42"/>
        <v>99.965905216501866</v>
      </c>
      <c r="J1416" s="183">
        <f t="shared" si="43"/>
        <v>0.10000000000002274</v>
      </c>
    </row>
    <row r="1417" spans="1:10" s="141" customFormat="1" ht="11.25" x14ac:dyDescent="0.2">
      <c r="A1417" s="190" t="s">
        <v>683</v>
      </c>
      <c r="B1417" s="191">
        <v>922</v>
      </c>
      <c r="C1417" s="192">
        <v>4</v>
      </c>
      <c r="D1417" s="192">
        <v>10</v>
      </c>
      <c r="E1417" s="193"/>
      <c r="F1417" s="194"/>
      <c r="G1417" s="195">
        <v>293.3</v>
      </c>
      <c r="H1417" s="195">
        <v>293.2</v>
      </c>
      <c r="I1417" s="157">
        <f t="shared" si="42"/>
        <v>99.965905216501866</v>
      </c>
      <c r="J1417" s="183">
        <f t="shared" si="43"/>
        <v>0.10000000000002274</v>
      </c>
    </row>
    <row r="1418" spans="1:10" s="141" customFormat="1" ht="22.5" x14ac:dyDescent="0.2">
      <c r="A1418" s="190" t="s">
        <v>584</v>
      </c>
      <c r="B1418" s="191">
        <v>922</v>
      </c>
      <c r="C1418" s="192">
        <v>4</v>
      </c>
      <c r="D1418" s="192">
        <v>10</v>
      </c>
      <c r="E1418" s="193">
        <v>1200000000</v>
      </c>
      <c r="F1418" s="194"/>
      <c r="G1418" s="195">
        <v>293.3</v>
      </c>
      <c r="H1418" s="195">
        <v>293.2</v>
      </c>
      <c r="I1418" s="157">
        <f t="shared" si="42"/>
        <v>99.965905216501866</v>
      </c>
      <c r="J1418" s="183">
        <f t="shared" si="43"/>
        <v>0.10000000000002274</v>
      </c>
    </row>
    <row r="1419" spans="1:10" s="141" customFormat="1" ht="22.5" x14ac:dyDescent="0.2">
      <c r="A1419" s="190" t="s">
        <v>684</v>
      </c>
      <c r="B1419" s="191">
        <v>922</v>
      </c>
      <c r="C1419" s="192">
        <v>4</v>
      </c>
      <c r="D1419" s="192">
        <v>10</v>
      </c>
      <c r="E1419" s="193">
        <v>1210000000</v>
      </c>
      <c r="F1419" s="194"/>
      <c r="G1419" s="195">
        <v>293.3</v>
      </c>
      <c r="H1419" s="195">
        <v>293.2</v>
      </c>
      <c r="I1419" s="157">
        <f t="shared" si="42"/>
        <v>99.965905216501866</v>
      </c>
      <c r="J1419" s="183">
        <f t="shared" si="43"/>
        <v>0.10000000000002274</v>
      </c>
    </row>
    <row r="1420" spans="1:10" s="141" customFormat="1" ht="11.25" x14ac:dyDescent="0.2">
      <c r="A1420" s="190" t="s">
        <v>685</v>
      </c>
      <c r="B1420" s="191">
        <v>922</v>
      </c>
      <c r="C1420" s="192">
        <v>4</v>
      </c>
      <c r="D1420" s="192">
        <v>10</v>
      </c>
      <c r="E1420" s="193">
        <v>1210100000</v>
      </c>
      <c r="F1420" s="194"/>
      <c r="G1420" s="195">
        <v>293.3</v>
      </c>
      <c r="H1420" s="195">
        <v>293.2</v>
      </c>
      <c r="I1420" s="157">
        <f t="shared" si="42"/>
        <v>99.965905216501866</v>
      </c>
      <c r="J1420" s="183">
        <f t="shared" si="43"/>
        <v>0.10000000000002274</v>
      </c>
    </row>
    <row r="1421" spans="1:10" s="141" customFormat="1" ht="22.5" x14ac:dyDescent="0.2">
      <c r="A1421" s="190" t="s">
        <v>692</v>
      </c>
      <c r="B1421" s="191">
        <v>922</v>
      </c>
      <c r="C1421" s="192">
        <v>4</v>
      </c>
      <c r="D1421" s="192">
        <v>10</v>
      </c>
      <c r="E1421" s="193">
        <v>1210100071</v>
      </c>
      <c r="F1421" s="194"/>
      <c r="G1421" s="195">
        <v>293.3</v>
      </c>
      <c r="H1421" s="195">
        <v>293.2</v>
      </c>
      <c r="I1421" s="157">
        <f t="shared" si="42"/>
        <v>99.965905216501866</v>
      </c>
      <c r="J1421" s="183">
        <f t="shared" si="43"/>
        <v>0.10000000000002274</v>
      </c>
    </row>
    <row r="1422" spans="1:10" s="141" customFormat="1" ht="11.25" x14ac:dyDescent="0.2">
      <c r="A1422" s="190" t="s">
        <v>490</v>
      </c>
      <c r="B1422" s="191">
        <v>922</v>
      </c>
      <c r="C1422" s="192">
        <v>4</v>
      </c>
      <c r="D1422" s="192">
        <v>10</v>
      </c>
      <c r="E1422" s="193">
        <v>1210100071</v>
      </c>
      <c r="F1422" s="194">
        <v>200</v>
      </c>
      <c r="G1422" s="195">
        <v>293.3</v>
      </c>
      <c r="H1422" s="195">
        <v>293.2</v>
      </c>
      <c r="I1422" s="157">
        <f t="shared" si="42"/>
        <v>99.965905216501866</v>
      </c>
      <c r="J1422" s="183">
        <f t="shared" si="43"/>
        <v>0.10000000000002274</v>
      </c>
    </row>
    <row r="1423" spans="1:10" s="141" customFormat="1" ht="11.25" x14ac:dyDescent="0.2">
      <c r="A1423" s="190" t="s">
        <v>720</v>
      </c>
      <c r="B1423" s="191">
        <v>922</v>
      </c>
      <c r="C1423" s="192">
        <v>5</v>
      </c>
      <c r="D1423" s="192"/>
      <c r="E1423" s="193"/>
      <c r="F1423" s="194"/>
      <c r="G1423" s="195">
        <v>393441.5</v>
      </c>
      <c r="H1423" s="195">
        <v>275847</v>
      </c>
      <c r="I1423" s="157">
        <f t="shared" ref="I1423:I1486" si="44">+H1423/G1423*100</f>
        <v>70.111312609371396</v>
      </c>
      <c r="J1423" s="183">
        <f t="shared" ref="J1423:J1486" si="45">G1423-H1423</f>
        <v>117594.5</v>
      </c>
    </row>
    <row r="1424" spans="1:10" s="141" customFormat="1" ht="11.25" x14ac:dyDescent="0.2">
      <c r="A1424" s="190" t="s">
        <v>734</v>
      </c>
      <c r="B1424" s="191">
        <v>922</v>
      </c>
      <c r="C1424" s="192">
        <v>5</v>
      </c>
      <c r="D1424" s="192">
        <v>2</v>
      </c>
      <c r="E1424" s="193"/>
      <c r="F1424" s="194"/>
      <c r="G1424" s="195">
        <v>44275.1</v>
      </c>
      <c r="H1424" s="195">
        <v>44274.3</v>
      </c>
      <c r="I1424" s="157">
        <f t="shared" si="44"/>
        <v>99.998193115317648</v>
      </c>
      <c r="J1424" s="183">
        <f t="shared" si="45"/>
        <v>0.79999999999563443</v>
      </c>
    </row>
    <row r="1425" spans="1:10" s="141" customFormat="1" ht="33.75" x14ac:dyDescent="0.2">
      <c r="A1425" s="190" t="s">
        <v>735</v>
      </c>
      <c r="B1425" s="191">
        <v>922</v>
      </c>
      <c r="C1425" s="192">
        <v>5</v>
      </c>
      <c r="D1425" s="192">
        <v>2</v>
      </c>
      <c r="E1425" s="193">
        <v>500000000</v>
      </c>
      <c r="F1425" s="194"/>
      <c r="G1425" s="195">
        <v>39441.9</v>
      </c>
      <c r="H1425" s="195">
        <v>39441.199999999997</v>
      </c>
      <c r="I1425" s="157">
        <f t="shared" si="44"/>
        <v>99.998225237627992</v>
      </c>
      <c r="J1425" s="183">
        <f t="shared" si="45"/>
        <v>0.70000000000436557</v>
      </c>
    </row>
    <row r="1426" spans="1:10" s="141" customFormat="1" ht="22.5" x14ac:dyDescent="0.2">
      <c r="A1426" s="190" t="s">
        <v>738</v>
      </c>
      <c r="B1426" s="191">
        <v>922</v>
      </c>
      <c r="C1426" s="192">
        <v>5</v>
      </c>
      <c r="D1426" s="192">
        <v>2</v>
      </c>
      <c r="E1426" s="193">
        <v>530000000</v>
      </c>
      <c r="F1426" s="194"/>
      <c r="G1426" s="195">
        <v>39441.9</v>
      </c>
      <c r="H1426" s="195">
        <v>39441.199999999997</v>
      </c>
      <c r="I1426" s="157">
        <f t="shared" si="44"/>
        <v>99.998225237627992</v>
      </c>
      <c r="J1426" s="183">
        <f t="shared" si="45"/>
        <v>0.70000000000436557</v>
      </c>
    </row>
    <row r="1427" spans="1:10" s="141" customFormat="1" ht="11.25" x14ac:dyDescent="0.2">
      <c r="A1427" s="190" t="s">
        <v>1580</v>
      </c>
      <c r="B1427" s="191">
        <v>922</v>
      </c>
      <c r="C1427" s="192">
        <v>5</v>
      </c>
      <c r="D1427" s="192">
        <v>2</v>
      </c>
      <c r="E1427" s="193">
        <v>530100000</v>
      </c>
      <c r="F1427" s="194"/>
      <c r="G1427" s="195">
        <v>39441.9</v>
      </c>
      <c r="H1427" s="195">
        <v>39441.199999999997</v>
      </c>
      <c r="I1427" s="157">
        <f t="shared" si="44"/>
        <v>99.998225237627992</v>
      </c>
      <c r="J1427" s="183">
        <f t="shared" si="45"/>
        <v>0.70000000000436557</v>
      </c>
    </row>
    <row r="1428" spans="1:10" s="141" customFormat="1" ht="11.25" x14ac:dyDescent="0.2">
      <c r="A1428" s="190" t="s">
        <v>1239</v>
      </c>
      <c r="B1428" s="191">
        <v>922</v>
      </c>
      <c r="C1428" s="192">
        <v>5</v>
      </c>
      <c r="D1428" s="192">
        <v>2</v>
      </c>
      <c r="E1428" s="193">
        <v>530110040</v>
      </c>
      <c r="F1428" s="194"/>
      <c r="G1428" s="195">
        <v>39441.9</v>
      </c>
      <c r="H1428" s="195">
        <v>39441.199999999997</v>
      </c>
      <c r="I1428" s="157">
        <f t="shared" si="44"/>
        <v>99.998225237627992</v>
      </c>
      <c r="J1428" s="183">
        <f t="shared" si="45"/>
        <v>0.70000000000436557</v>
      </c>
    </row>
    <row r="1429" spans="1:10" s="141" customFormat="1" ht="11.25" x14ac:dyDescent="0.2">
      <c r="A1429" s="190" t="s">
        <v>490</v>
      </c>
      <c r="B1429" s="191">
        <v>922</v>
      </c>
      <c r="C1429" s="192">
        <v>5</v>
      </c>
      <c r="D1429" s="192">
        <v>2</v>
      </c>
      <c r="E1429" s="193">
        <v>530110040</v>
      </c>
      <c r="F1429" s="194">
        <v>200</v>
      </c>
      <c r="G1429" s="195">
        <v>39441.9</v>
      </c>
      <c r="H1429" s="195">
        <v>39441.199999999997</v>
      </c>
      <c r="I1429" s="157">
        <f t="shared" si="44"/>
        <v>99.998225237627992</v>
      </c>
      <c r="J1429" s="183">
        <f t="shared" si="45"/>
        <v>0.70000000000436557</v>
      </c>
    </row>
    <row r="1430" spans="1:10" s="141" customFormat="1" ht="11.25" x14ac:dyDescent="0.2">
      <c r="A1430" s="190" t="s">
        <v>730</v>
      </c>
      <c r="B1430" s="191">
        <v>922</v>
      </c>
      <c r="C1430" s="192">
        <v>5</v>
      </c>
      <c r="D1430" s="192">
        <v>2</v>
      </c>
      <c r="E1430" s="193">
        <v>7500000000</v>
      </c>
      <c r="F1430" s="194"/>
      <c r="G1430" s="195">
        <v>4833.2</v>
      </c>
      <c r="H1430" s="195">
        <v>4833.1000000000004</v>
      </c>
      <c r="I1430" s="157">
        <f t="shared" si="44"/>
        <v>99.997930977406284</v>
      </c>
      <c r="J1430" s="183">
        <f t="shared" si="45"/>
        <v>9.9999999999454303E-2</v>
      </c>
    </row>
    <row r="1431" spans="1:10" s="141" customFormat="1" ht="22.5" x14ac:dyDescent="0.2">
      <c r="A1431" s="190" t="s">
        <v>1585</v>
      </c>
      <c r="B1431" s="191">
        <v>922</v>
      </c>
      <c r="C1431" s="192">
        <v>5</v>
      </c>
      <c r="D1431" s="192">
        <v>2</v>
      </c>
      <c r="E1431" s="193">
        <v>7500020001</v>
      </c>
      <c r="F1431" s="194"/>
      <c r="G1431" s="195">
        <v>4833.2</v>
      </c>
      <c r="H1431" s="195">
        <v>4833.1000000000004</v>
      </c>
      <c r="I1431" s="157">
        <f t="shared" si="44"/>
        <v>99.997930977406284</v>
      </c>
      <c r="J1431" s="183">
        <f t="shared" si="45"/>
        <v>9.9999999999454303E-2</v>
      </c>
    </row>
    <row r="1432" spans="1:10" s="141" customFormat="1" ht="11.25" x14ac:dyDescent="0.2">
      <c r="A1432" s="190" t="s">
        <v>490</v>
      </c>
      <c r="B1432" s="191">
        <v>922</v>
      </c>
      <c r="C1432" s="192">
        <v>5</v>
      </c>
      <c r="D1432" s="192">
        <v>2</v>
      </c>
      <c r="E1432" s="193">
        <v>7500020001</v>
      </c>
      <c r="F1432" s="194">
        <v>200</v>
      </c>
      <c r="G1432" s="195">
        <v>4833.2</v>
      </c>
      <c r="H1432" s="195">
        <v>4833.1000000000004</v>
      </c>
      <c r="I1432" s="157">
        <f t="shared" si="44"/>
        <v>99.997930977406284</v>
      </c>
      <c r="J1432" s="183">
        <f t="shared" si="45"/>
        <v>9.9999999999454303E-2</v>
      </c>
    </row>
    <row r="1433" spans="1:10" s="141" customFormat="1" ht="11.25" x14ac:dyDescent="0.2">
      <c r="A1433" s="190" t="s">
        <v>751</v>
      </c>
      <c r="B1433" s="191">
        <v>922</v>
      </c>
      <c r="C1433" s="192">
        <v>5</v>
      </c>
      <c r="D1433" s="192">
        <v>5</v>
      </c>
      <c r="E1433" s="193"/>
      <c r="F1433" s="194"/>
      <c r="G1433" s="195">
        <v>349166.4</v>
      </c>
      <c r="H1433" s="195">
        <v>231572.7</v>
      </c>
      <c r="I1433" s="157">
        <f t="shared" si="44"/>
        <v>66.321587644171942</v>
      </c>
      <c r="J1433" s="183">
        <f t="shared" si="45"/>
        <v>117593.70000000001</v>
      </c>
    </row>
    <row r="1434" spans="1:10" s="141" customFormat="1" ht="33.75" x14ac:dyDescent="0.2">
      <c r="A1434" s="190" t="s">
        <v>735</v>
      </c>
      <c r="B1434" s="191">
        <v>922</v>
      </c>
      <c r="C1434" s="192">
        <v>5</v>
      </c>
      <c r="D1434" s="192">
        <v>5</v>
      </c>
      <c r="E1434" s="193">
        <v>500000000</v>
      </c>
      <c r="F1434" s="194"/>
      <c r="G1434" s="195">
        <v>282325.59999999998</v>
      </c>
      <c r="H1434" s="195">
        <v>164870.39999999999</v>
      </c>
      <c r="I1434" s="157">
        <f t="shared" si="44"/>
        <v>58.397254800839882</v>
      </c>
      <c r="J1434" s="183">
        <f t="shared" si="45"/>
        <v>117455.19999999998</v>
      </c>
    </row>
    <row r="1435" spans="1:10" s="141" customFormat="1" ht="22.5" x14ac:dyDescent="0.2">
      <c r="A1435" s="190" t="s">
        <v>736</v>
      </c>
      <c r="B1435" s="191">
        <v>922</v>
      </c>
      <c r="C1435" s="192">
        <v>5</v>
      </c>
      <c r="D1435" s="192">
        <v>5</v>
      </c>
      <c r="E1435" s="193">
        <v>510000000</v>
      </c>
      <c r="F1435" s="194"/>
      <c r="G1435" s="195">
        <v>129981</v>
      </c>
      <c r="H1435" s="195">
        <v>129934.2</v>
      </c>
      <c r="I1435" s="157">
        <f t="shared" si="44"/>
        <v>99.963994737692431</v>
      </c>
      <c r="J1435" s="183">
        <f t="shared" si="45"/>
        <v>46.80000000000291</v>
      </c>
    </row>
    <row r="1436" spans="1:10" s="141" customFormat="1" ht="11.25" x14ac:dyDescent="0.2">
      <c r="A1436" s="190" t="s">
        <v>1243</v>
      </c>
      <c r="B1436" s="191">
        <v>922</v>
      </c>
      <c r="C1436" s="192">
        <v>5</v>
      </c>
      <c r="D1436" s="192">
        <v>5</v>
      </c>
      <c r="E1436" s="193">
        <v>510200000</v>
      </c>
      <c r="F1436" s="194"/>
      <c r="G1436" s="195">
        <v>69504</v>
      </c>
      <c r="H1436" s="195">
        <v>69504</v>
      </c>
      <c r="I1436" s="157">
        <f t="shared" si="44"/>
        <v>100</v>
      </c>
      <c r="J1436" s="183">
        <f t="shared" si="45"/>
        <v>0</v>
      </c>
    </row>
    <row r="1437" spans="1:10" s="141" customFormat="1" ht="11.25" x14ac:dyDescent="0.2">
      <c r="A1437" s="190" t="s">
        <v>1244</v>
      </c>
      <c r="B1437" s="191">
        <v>922</v>
      </c>
      <c r="C1437" s="192">
        <v>5</v>
      </c>
      <c r="D1437" s="192">
        <v>5</v>
      </c>
      <c r="E1437" s="193">
        <v>510260050</v>
      </c>
      <c r="F1437" s="194"/>
      <c r="G1437" s="195">
        <v>69504</v>
      </c>
      <c r="H1437" s="195">
        <v>69504</v>
      </c>
      <c r="I1437" s="157">
        <f t="shared" si="44"/>
        <v>100</v>
      </c>
      <c r="J1437" s="183">
        <f t="shared" si="45"/>
        <v>0</v>
      </c>
    </row>
    <row r="1438" spans="1:10" s="141" customFormat="1" ht="11.25" x14ac:dyDescent="0.2">
      <c r="A1438" s="190" t="s">
        <v>494</v>
      </c>
      <c r="B1438" s="191">
        <v>922</v>
      </c>
      <c r="C1438" s="192">
        <v>5</v>
      </c>
      <c r="D1438" s="192">
        <v>5</v>
      </c>
      <c r="E1438" s="193">
        <v>510260050</v>
      </c>
      <c r="F1438" s="194">
        <v>800</v>
      </c>
      <c r="G1438" s="195">
        <v>69504</v>
      </c>
      <c r="H1438" s="195">
        <v>69504</v>
      </c>
      <c r="I1438" s="157">
        <f t="shared" si="44"/>
        <v>100</v>
      </c>
      <c r="J1438" s="183">
        <f t="shared" si="45"/>
        <v>0</v>
      </c>
    </row>
    <row r="1439" spans="1:10" s="141" customFormat="1" ht="22.5" x14ac:dyDescent="0.2">
      <c r="A1439" s="190" t="s">
        <v>1245</v>
      </c>
      <c r="B1439" s="191">
        <v>922</v>
      </c>
      <c r="C1439" s="192">
        <v>5</v>
      </c>
      <c r="D1439" s="192">
        <v>5</v>
      </c>
      <c r="E1439" s="193">
        <v>510500000</v>
      </c>
      <c r="F1439" s="194"/>
      <c r="G1439" s="195">
        <v>60477</v>
      </c>
      <c r="H1439" s="195">
        <v>60430.2</v>
      </c>
      <c r="I1439" s="157">
        <f t="shared" si="44"/>
        <v>99.922615209087752</v>
      </c>
      <c r="J1439" s="183">
        <f t="shared" si="45"/>
        <v>46.80000000000291</v>
      </c>
    </row>
    <row r="1440" spans="1:10" s="141" customFormat="1" ht="22.5" x14ac:dyDescent="0.2">
      <c r="A1440" s="190" t="s">
        <v>1246</v>
      </c>
      <c r="B1440" s="191">
        <v>922</v>
      </c>
      <c r="C1440" s="192">
        <v>5</v>
      </c>
      <c r="D1440" s="192">
        <v>5</v>
      </c>
      <c r="E1440" s="193" t="s">
        <v>1247</v>
      </c>
      <c r="F1440" s="194"/>
      <c r="G1440" s="195">
        <v>23077</v>
      </c>
      <c r="H1440" s="195">
        <v>23077</v>
      </c>
      <c r="I1440" s="157">
        <f t="shared" si="44"/>
        <v>100</v>
      </c>
      <c r="J1440" s="183">
        <f t="shared" si="45"/>
        <v>0</v>
      </c>
    </row>
    <row r="1441" spans="1:10" s="141" customFormat="1" ht="11.25" x14ac:dyDescent="0.2">
      <c r="A1441" s="190" t="s">
        <v>494</v>
      </c>
      <c r="B1441" s="191">
        <v>922</v>
      </c>
      <c r="C1441" s="192">
        <v>5</v>
      </c>
      <c r="D1441" s="192">
        <v>5</v>
      </c>
      <c r="E1441" s="193" t="s">
        <v>1247</v>
      </c>
      <c r="F1441" s="194">
        <v>800</v>
      </c>
      <c r="G1441" s="195">
        <v>23077</v>
      </c>
      <c r="H1441" s="195">
        <v>23077</v>
      </c>
      <c r="I1441" s="157">
        <f t="shared" si="44"/>
        <v>100</v>
      </c>
      <c r="J1441" s="183">
        <f t="shared" si="45"/>
        <v>0</v>
      </c>
    </row>
    <row r="1442" spans="1:10" s="141" customFormat="1" ht="11.25" x14ac:dyDescent="0.2">
      <c r="A1442" s="190" t="s">
        <v>1248</v>
      </c>
      <c r="B1442" s="191">
        <v>922</v>
      </c>
      <c r="C1442" s="192">
        <v>5</v>
      </c>
      <c r="D1442" s="192">
        <v>5</v>
      </c>
      <c r="E1442" s="193" t="s">
        <v>1589</v>
      </c>
      <c r="F1442" s="194"/>
      <c r="G1442" s="195">
        <v>11492</v>
      </c>
      <c r="H1442" s="195">
        <v>11445.2</v>
      </c>
      <c r="I1442" s="157">
        <f t="shared" si="44"/>
        <v>99.592760180995469</v>
      </c>
      <c r="J1442" s="183">
        <f t="shared" si="45"/>
        <v>46.799999999999272</v>
      </c>
    </row>
    <row r="1443" spans="1:10" s="141" customFormat="1" ht="11.25" x14ac:dyDescent="0.2">
      <c r="A1443" s="190" t="s">
        <v>494</v>
      </c>
      <c r="B1443" s="191">
        <v>922</v>
      </c>
      <c r="C1443" s="192">
        <v>5</v>
      </c>
      <c r="D1443" s="192">
        <v>5</v>
      </c>
      <c r="E1443" s="193" t="s">
        <v>1589</v>
      </c>
      <c r="F1443" s="194">
        <v>800</v>
      </c>
      <c r="G1443" s="195">
        <v>11492</v>
      </c>
      <c r="H1443" s="195">
        <v>11445.2</v>
      </c>
      <c r="I1443" s="157">
        <f t="shared" si="44"/>
        <v>99.592760180995469</v>
      </c>
      <c r="J1443" s="183">
        <f t="shared" si="45"/>
        <v>46.799999999999272</v>
      </c>
    </row>
    <row r="1444" spans="1:10" s="141" customFormat="1" ht="22.5" x14ac:dyDescent="0.2">
      <c r="A1444" s="190" t="s">
        <v>1246</v>
      </c>
      <c r="B1444" s="191">
        <v>922</v>
      </c>
      <c r="C1444" s="192">
        <v>5</v>
      </c>
      <c r="D1444" s="192">
        <v>5</v>
      </c>
      <c r="E1444" s="193">
        <v>510560040</v>
      </c>
      <c r="F1444" s="194"/>
      <c r="G1444" s="195">
        <v>25908</v>
      </c>
      <c r="H1444" s="195">
        <v>25908</v>
      </c>
      <c r="I1444" s="157">
        <f t="shared" si="44"/>
        <v>100</v>
      </c>
      <c r="J1444" s="183">
        <f t="shared" si="45"/>
        <v>0</v>
      </c>
    </row>
    <row r="1445" spans="1:10" s="141" customFormat="1" ht="11.25" x14ac:dyDescent="0.2">
      <c r="A1445" s="190" t="s">
        <v>494</v>
      </c>
      <c r="B1445" s="191">
        <v>922</v>
      </c>
      <c r="C1445" s="192">
        <v>5</v>
      </c>
      <c r="D1445" s="192">
        <v>5</v>
      </c>
      <c r="E1445" s="193">
        <v>510560040</v>
      </c>
      <c r="F1445" s="194">
        <v>800</v>
      </c>
      <c r="G1445" s="195">
        <v>25908</v>
      </c>
      <c r="H1445" s="195">
        <v>25908</v>
      </c>
      <c r="I1445" s="157">
        <f t="shared" si="44"/>
        <v>100</v>
      </c>
      <c r="J1445" s="183">
        <f t="shared" si="45"/>
        <v>0</v>
      </c>
    </row>
    <row r="1446" spans="1:10" s="141" customFormat="1" ht="22.5" x14ac:dyDescent="0.2">
      <c r="A1446" s="190" t="s">
        <v>1590</v>
      </c>
      <c r="B1446" s="191">
        <v>922</v>
      </c>
      <c r="C1446" s="192">
        <v>5</v>
      </c>
      <c r="D1446" s="192">
        <v>5</v>
      </c>
      <c r="E1446" s="193">
        <v>520000000</v>
      </c>
      <c r="F1446" s="194"/>
      <c r="G1446" s="195">
        <v>7870</v>
      </c>
      <c r="H1446" s="195">
        <v>7869.3</v>
      </c>
      <c r="I1446" s="157">
        <f t="shared" si="44"/>
        <v>99.991105463786539</v>
      </c>
      <c r="J1446" s="183">
        <f t="shared" si="45"/>
        <v>0.6999999999998181</v>
      </c>
    </row>
    <row r="1447" spans="1:10" s="141" customFormat="1" ht="22.5" x14ac:dyDescent="0.2">
      <c r="A1447" s="190" t="s">
        <v>1591</v>
      </c>
      <c r="B1447" s="191">
        <v>922</v>
      </c>
      <c r="C1447" s="192">
        <v>5</v>
      </c>
      <c r="D1447" s="192">
        <v>5</v>
      </c>
      <c r="E1447" s="193">
        <v>520100000</v>
      </c>
      <c r="F1447" s="194"/>
      <c r="G1447" s="195">
        <v>7870</v>
      </c>
      <c r="H1447" s="195">
        <v>7869.3</v>
      </c>
      <c r="I1447" s="157">
        <f t="shared" si="44"/>
        <v>99.991105463786539</v>
      </c>
      <c r="J1447" s="183">
        <f t="shared" si="45"/>
        <v>0.6999999999998181</v>
      </c>
    </row>
    <row r="1448" spans="1:10" s="141" customFormat="1" ht="22.5" x14ac:dyDescent="0.2">
      <c r="A1448" s="190" t="s">
        <v>1592</v>
      </c>
      <c r="B1448" s="191">
        <v>922</v>
      </c>
      <c r="C1448" s="192">
        <v>5</v>
      </c>
      <c r="D1448" s="192">
        <v>5</v>
      </c>
      <c r="E1448" s="193">
        <v>520175210</v>
      </c>
      <c r="F1448" s="194"/>
      <c r="G1448" s="195">
        <v>7870</v>
      </c>
      <c r="H1448" s="195">
        <v>7869.3</v>
      </c>
      <c r="I1448" s="157">
        <f t="shared" si="44"/>
        <v>99.991105463786539</v>
      </c>
      <c r="J1448" s="183">
        <f t="shared" si="45"/>
        <v>0.6999999999998181</v>
      </c>
    </row>
    <row r="1449" spans="1:10" s="141" customFormat="1" ht="11.25" x14ac:dyDescent="0.2">
      <c r="A1449" s="190" t="s">
        <v>499</v>
      </c>
      <c r="B1449" s="191">
        <v>922</v>
      </c>
      <c r="C1449" s="192">
        <v>5</v>
      </c>
      <c r="D1449" s="192">
        <v>5</v>
      </c>
      <c r="E1449" s="193">
        <v>520175210</v>
      </c>
      <c r="F1449" s="194">
        <v>500</v>
      </c>
      <c r="G1449" s="195">
        <v>7870</v>
      </c>
      <c r="H1449" s="195">
        <v>7869.3</v>
      </c>
      <c r="I1449" s="157">
        <f t="shared" si="44"/>
        <v>99.991105463786539</v>
      </c>
      <c r="J1449" s="183">
        <f t="shared" si="45"/>
        <v>0.6999999999998181</v>
      </c>
    </row>
    <row r="1450" spans="1:10" s="141" customFormat="1" ht="22.5" x14ac:dyDescent="0.2">
      <c r="A1450" s="190" t="s">
        <v>738</v>
      </c>
      <c r="B1450" s="191">
        <v>922</v>
      </c>
      <c r="C1450" s="192">
        <v>5</v>
      </c>
      <c r="D1450" s="192">
        <v>5</v>
      </c>
      <c r="E1450" s="193">
        <v>530000000</v>
      </c>
      <c r="F1450" s="194"/>
      <c r="G1450" s="195">
        <v>27066.9</v>
      </c>
      <c r="H1450" s="195">
        <v>27066.9</v>
      </c>
      <c r="I1450" s="157">
        <f t="shared" si="44"/>
        <v>100</v>
      </c>
      <c r="J1450" s="183">
        <f t="shared" si="45"/>
        <v>0</v>
      </c>
    </row>
    <row r="1451" spans="1:10" s="141" customFormat="1" ht="11.25" x14ac:dyDescent="0.2">
      <c r="A1451" s="190" t="s">
        <v>1580</v>
      </c>
      <c r="B1451" s="191">
        <v>922</v>
      </c>
      <c r="C1451" s="192">
        <v>5</v>
      </c>
      <c r="D1451" s="192">
        <v>5</v>
      </c>
      <c r="E1451" s="193">
        <v>530100000</v>
      </c>
      <c r="F1451" s="194"/>
      <c r="G1451" s="195">
        <v>27066.9</v>
      </c>
      <c r="H1451" s="195">
        <v>27066.9</v>
      </c>
      <c r="I1451" s="157">
        <f t="shared" si="44"/>
        <v>100</v>
      </c>
      <c r="J1451" s="183">
        <f t="shared" si="45"/>
        <v>0</v>
      </c>
    </row>
    <row r="1452" spans="1:10" s="141" customFormat="1" ht="11.25" x14ac:dyDescent="0.2">
      <c r="A1452" s="190" t="s">
        <v>1239</v>
      </c>
      <c r="B1452" s="191">
        <v>922</v>
      </c>
      <c r="C1452" s="192">
        <v>5</v>
      </c>
      <c r="D1452" s="192">
        <v>5</v>
      </c>
      <c r="E1452" s="193">
        <v>530110040</v>
      </c>
      <c r="F1452" s="194"/>
      <c r="G1452" s="195">
        <v>27066.9</v>
      </c>
      <c r="H1452" s="195">
        <v>27066.9</v>
      </c>
      <c r="I1452" s="157">
        <f t="shared" si="44"/>
        <v>100</v>
      </c>
      <c r="J1452" s="183">
        <f t="shared" si="45"/>
        <v>0</v>
      </c>
    </row>
    <row r="1453" spans="1:10" s="141" customFormat="1" ht="11.25" x14ac:dyDescent="0.2">
      <c r="A1453" s="190" t="s">
        <v>490</v>
      </c>
      <c r="B1453" s="191">
        <v>922</v>
      </c>
      <c r="C1453" s="192">
        <v>5</v>
      </c>
      <c r="D1453" s="192">
        <v>5</v>
      </c>
      <c r="E1453" s="193">
        <v>530110040</v>
      </c>
      <c r="F1453" s="194">
        <v>200</v>
      </c>
      <c r="G1453" s="195">
        <v>27066.9</v>
      </c>
      <c r="H1453" s="195">
        <v>27066.9</v>
      </c>
      <c r="I1453" s="157">
        <f t="shared" si="44"/>
        <v>100</v>
      </c>
      <c r="J1453" s="183">
        <f t="shared" si="45"/>
        <v>0</v>
      </c>
    </row>
    <row r="1454" spans="1:10" s="141" customFormat="1" ht="22.5" x14ac:dyDescent="0.2">
      <c r="A1454" s="190" t="s">
        <v>1593</v>
      </c>
      <c r="B1454" s="191">
        <v>922</v>
      </c>
      <c r="C1454" s="192">
        <v>5</v>
      </c>
      <c r="D1454" s="192">
        <v>5</v>
      </c>
      <c r="E1454" s="193">
        <v>560000000</v>
      </c>
      <c r="F1454" s="194"/>
      <c r="G1454" s="195">
        <v>117407.7</v>
      </c>
      <c r="H1454" s="195">
        <v>0</v>
      </c>
      <c r="I1454" s="157">
        <f t="shared" si="44"/>
        <v>0</v>
      </c>
      <c r="J1454" s="183">
        <f t="shared" si="45"/>
        <v>117407.7</v>
      </c>
    </row>
    <row r="1455" spans="1:10" s="141" customFormat="1" ht="22.5" x14ac:dyDescent="0.2">
      <c r="A1455" s="190" t="s">
        <v>1594</v>
      </c>
      <c r="B1455" s="191">
        <v>922</v>
      </c>
      <c r="C1455" s="192">
        <v>5</v>
      </c>
      <c r="D1455" s="192">
        <v>5</v>
      </c>
      <c r="E1455" s="193">
        <v>560100000</v>
      </c>
      <c r="F1455" s="194"/>
      <c r="G1455" s="195">
        <v>117407.7</v>
      </c>
      <c r="H1455" s="195">
        <v>0</v>
      </c>
      <c r="I1455" s="157">
        <f t="shared" si="44"/>
        <v>0</v>
      </c>
      <c r="J1455" s="183">
        <f t="shared" si="45"/>
        <v>117407.7</v>
      </c>
    </row>
    <row r="1456" spans="1:10" s="141" customFormat="1" ht="22.5" x14ac:dyDescent="0.2">
      <c r="A1456" s="190" t="s">
        <v>1595</v>
      </c>
      <c r="B1456" s="191">
        <v>922</v>
      </c>
      <c r="C1456" s="192">
        <v>5</v>
      </c>
      <c r="D1456" s="192">
        <v>5</v>
      </c>
      <c r="E1456" s="193">
        <v>560109505</v>
      </c>
      <c r="F1456" s="194"/>
      <c r="G1456" s="195">
        <v>117407.7</v>
      </c>
      <c r="H1456" s="195">
        <v>0</v>
      </c>
      <c r="I1456" s="157">
        <f t="shared" si="44"/>
        <v>0</v>
      </c>
      <c r="J1456" s="183">
        <f t="shared" si="45"/>
        <v>117407.7</v>
      </c>
    </row>
    <row r="1457" spans="1:10" s="141" customFormat="1" ht="11.25" x14ac:dyDescent="0.2">
      <c r="A1457" s="190" t="s">
        <v>494</v>
      </c>
      <c r="B1457" s="191">
        <v>922</v>
      </c>
      <c r="C1457" s="192">
        <v>5</v>
      </c>
      <c r="D1457" s="192">
        <v>5</v>
      </c>
      <c r="E1457" s="193">
        <v>560109505</v>
      </c>
      <c r="F1457" s="194">
        <v>800</v>
      </c>
      <c r="G1457" s="195">
        <v>117407.7</v>
      </c>
      <c r="H1457" s="195">
        <v>0</v>
      </c>
      <c r="I1457" s="157">
        <f t="shared" si="44"/>
        <v>0</v>
      </c>
      <c r="J1457" s="183">
        <f t="shared" si="45"/>
        <v>117407.7</v>
      </c>
    </row>
    <row r="1458" spans="1:10" s="141" customFormat="1" ht="11.25" x14ac:dyDescent="0.2">
      <c r="A1458" s="190" t="s">
        <v>730</v>
      </c>
      <c r="B1458" s="191">
        <v>922</v>
      </c>
      <c r="C1458" s="192">
        <v>5</v>
      </c>
      <c r="D1458" s="192">
        <v>5</v>
      </c>
      <c r="E1458" s="193">
        <v>7500000000</v>
      </c>
      <c r="F1458" s="194"/>
      <c r="G1458" s="195">
        <v>51772.1</v>
      </c>
      <c r="H1458" s="195">
        <v>51658.9</v>
      </c>
      <c r="I1458" s="157">
        <f t="shared" si="44"/>
        <v>99.781349414066653</v>
      </c>
      <c r="J1458" s="183">
        <f t="shared" si="45"/>
        <v>113.19999999999709</v>
      </c>
    </row>
    <row r="1459" spans="1:10" s="141" customFormat="1" ht="22.5" x14ac:dyDescent="0.2">
      <c r="A1459" s="190" t="s">
        <v>1585</v>
      </c>
      <c r="B1459" s="191">
        <v>922</v>
      </c>
      <c r="C1459" s="192">
        <v>5</v>
      </c>
      <c r="D1459" s="192">
        <v>5</v>
      </c>
      <c r="E1459" s="193">
        <v>7500020001</v>
      </c>
      <c r="F1459" s="194"/>
      <c r="G1459" s="195">
        <v>520</v>
      </c>
      <c r="H1459" s="195">
        <v>520</v>
      </c>
      <c r="I1459" s="157">
        <f t="shared" si="44"/>
        <v>100</v>
      </c>
      <c r="J1459" s="183">
        <f t="shared" si="45"/>
        <v>0</v>
      </c>
    </row>
    <row r="1460" spans="1:10" s="141" customFormat="1" ht="11.25" x14ac:dyDescent="0.2">
      <c r="A1460" s="190" t="s">
        <v>490</v>
      </c>
      <c r="B1460" s="191">
        <v>922</v>
      </c>
      <c r="C1460" s="192">
        <v>5</v>
      </c>
      <c r="D1460" s="192">
        <v>5</v>
      </c>
      <c r="E1460" s="193">
        <v>7500020001</v>
      </c>
      <c r="F1460" s="194">
        <v>200</v>
      </c>
      <c r="G1460" s="195">
        <v>520</v>
      </c>
      <c r="H1460" s="195">
        <v>520</v>
      </c>
      <c r="I1460" s="157">
        <f t="shared" si="44"/>
        <v>100</v>
      </c>
      <c r="J1460" s="183">
        <f t="shared" si="45"/>
        <v>0</v>
      </c>
    </row>
    <row r="1461" spans="1:10" s="141" customFormat="1" ht="22.5" x14ac:dyDescent="0.2">
      <c r="A1461" s="190" t="s">
        <v>731</v>
      </c>
      <c r="B1461" s="191">
        <v>922</v>
      </c>
      <c r="C1461" s="192">
        <v>5</v>
      </c>
      <c r="D1461" s="192">
        <v>5</v>
      </c>
      <c r="E1461" s="193">
        <v>7500040630</v>
      </c>
      <c r="F1461" s="194"/>
      <c r="G1461" s="195">
        <v>48382.6</v>
      </c>
      <c r="H1461" s="195">
        <v>48269.5</v>
      </c>
      <c r="I1461" s="157">
        <f t="shared" si="44"/>
        <v>99.76623827574376</v>
      </c>
      <c r="J1461" s="183">
        <f t="shared" si="45"/>
        <v>113.09999999999854</v>
      </c>
    </row>
    <row r="1462" spans="1:10" s="141" customFormat="1" ht="33.75" x14ac:dyDescent="0.2">
      <c r="A1462" s="190" t="s">
        <v>486</v>
      </c>
      <c r="B1462" s="191">
        <v>922</v>
      </c>
      <c r="C1462" s="192">
        <v>5</v>
      </c>
      <c r="D1462" s="192">
        <v>5</v>
      </c>
      <c r="E1462" s="193">
        <v>7500040630</v>
      </c>
      <c r="F1462" s="194">
        <v>100</v>
      </c>
      <c r="G1462" s="195">
        <v>29543.4</v>
      </c>
      <c r="H1462" s="195">
        <v>29543.4</v>
      </c>
      <c r="I1462" s="157">
        <f t="shared" si="44"/>
        <v>100</v>
      </c>
      <c r="J1462" s="183">
        <f t="shared" si="45"/>
        <v>0</v>
      </c>
    </row>
    <row r="1463" spans="1:10" s="141" customFormat="1" ht="11.25" x14ac:dyDescent="0.2">
      <c r="A1463" s="190" t="s">
        <v>490</v>
      </c>
      <c r="B1463" s="191">
        <v>922</v>
      </c>
      <c r="C1463" s="192">
        <v>5</v>
      </c>
      <c r="D1463" s="192">
        <v>5</v>
      </c>
      <c r="E1463" s="193">
        <v>7500040630</v>
      </c>
      <c r="F1463" s="194">
        <v>200</v>
      </c>
      <c r="G1463" s="195">
        <v>18836.2</v>
      </c>
      <c r="H1463" s="195">
        <v>18726.099999999999</v>
      </c>
      <c r="I1463" s="157">
        <f t="shared" si="44"/>
        <v>99.415487200178362</v>
      </c>
      <c r="J1463" s="183">
        <f t="shared" si="45"/>
        <v>110.10000000000218</v>
      </c>
    </row>
    <row r="1464" spans="1:10" s="141" customFormat="1" ht="11.25" x14ac:dyDescent="0.2">
      <c r="A1464" s="190" t="s">
        <v>494</v>
      </c>
      <c r="B1464" s="191">
        <v>922</v>
      </c>
      <c r="C1464" s="192">
        <v>5</v>
      </c>
      <c r="D1464" s="192">
        <v>5</v>
      </c>
      <c r="E1464" s="193">
        <v>7500040630</v>
      </c>
      <c r="F1464" s="194">
        <v>800</v>
      </c>
      <c r="G1464" s="195">
        <v>3</v>
      </c>
      <c r="H1464" s="195">
        <v>0</v>
      </c>
      <c r="I1464" s="157">
        <f t="shared" si="44"/>
        <v>0</v>
      </c>
      <c r="J1464" s="183">
        <f t="shared" si="45"/>
        <v>3</v>
      </c>
    </row>
    <row r="1465" spans="1:10" s="141" customFormat="1" ht="22.5" x14ac:dyDescent="0.2">
      <c r="A1465" s="190" t="s">
        <v>731</v>
      </c>
      <c r="B1465" s="191">
        <v>922</v>
      </c>
      <c r="C1465" s="192">
        <v>5</v>
      </c>
      <c r="D1465" s="192">
        <v>5</v>
      </c>
      <c r="E1465" s="193" t="s">
        <v>1596</v>
      </c>
      <c r="F1465" s="194"/>
      <c r="G1465" s="195">
        <v>1669.5</v>
      </c>
      <c r="H1465" s="195">
        <v>1669.4</v>
      </c>
      <c r="I1465" s="157">
        <f t="shared" si="44"/>
        <v>99.994010182689436</v>
      </c>
      <c r="J1465" s="183">
        <f t="shared" si="45"/>
        <v>9.9999999999909051E-2</v>
      </c>
    </row>
    <row r="1466" spans="1:10" s="141" customFormat="1" ht="11.25" x14ac:dyDescent="0.2">
      <c r="A1466" s="190" t="s">
        <v>490</v>
      </c>
      <c r="B1466" s="191">
        <v>922</v>
      </c>
      <c r="C1466" s="192">
        <v>5</v>
      </c>
      <c r="D1466" s="192">
        <v>5</v>
      </c>
      <c r="E1466" s="193" t="s">
        <v>1596</v>
      </c>
      <c r="F1466" s="194">
        <v>200</v>
      </c>
      <c r="G1466" s="195">
        <v>1669.5</v>
      </c>
      <c r="H1466" s="195">
        <v>1669.4</v>
      </c>
      <c r="I1466" s="157">
        <f t="shared" si="44"/>
        <v>99.994010182689436</v>
      </c>
      <c r="J1466" s="183">
        <f t="shared" si="45"/>
        <v>9.9999999999909051E-2</v>
      </c>
    </row>
    <row r="1467" spans="1:10" s="141" customFormat="1" ht="22.5" x14ac:dyDescent="0.2">
      <c r="A1467" s="190" t="s">
        <v>1249</v>
      </c>
      <c r="B1467" s="191">
        <v>922</v>
      </c>
      <c r="C1467" s="192">
        <v>5</v>
      </c>
      <c r="D1467" s="192">
        <v>5</v>
      </c>
      <c r="E1467" s="193">
        <v>7500070011</v>
      </c>
      <c r="F1467" s="194"/>
      <c r="G1467" s="195">
        <v>1200</v>
      </c>
      <c r="H1467" s="195">
        <v>1200</v>
      </c>
      <c r="I1467" s="157">
        <f t="shared" si="44"/>
        <v>100</v>
      </c>
      <c r="J1467" s="183">
        <f t="shared" si="45"/>
        <v>0</v>
      </c>
    </row>
    <row r="1468" spans="1:10" s="141" customFormat="1" ht="11.25" x14ac:dyDescent="0.2">
      <c r="A1468" s="190" t="s">
        <v>499</v>
      </c>
      <c r="B1468" s="191">
        <v>922</v>
      </c>
      <c r="C1468" s="192">
        <v>5</v>
      </c>
      <c r="D1468" s="192">
        <v>5</v>
      </c>
      <c r="E1468" s="193">
        <v>7500070011</v>
      </c>
      <c r="F1468" s="194">
        <v>500</v>
      </c>
      <c r="G1468" s="195">
        <v>1200</v>
      </c>
      <c r="H1468" s="195">
        <v>1200</v>
      </c>
      <c r="I1468" s="157">
        <f t="shared" si="44"/>
        <v>100</v>
      </c>
      <c r="J1468" s="183">
        <f t="shared" si="45"/>
        <v>0</v>
      </c>
    </row>
    <row r="1469" spans="1:10" s="141" customFormat="1" ht="11.25" x14ac:dyDescent="0.2">
      <c r="A1469" s="190" t="s">
        <v>487</v>
      </c>
      <c r="B1469" s="191">
        <v>922</v>
      </c>
      <c r="C1469" s="192">
        <v>5</v>
      </c>
      <c r="D1469" s="192">
        <v>5</v>
      </c>
      <c r="E1469" s="193">
        <v>8900000000</v>
      </c>
      <c r="F1469" s="194"/>
      <c r="G1469" s="195">
        <v>15068.7</v>
      </c>
      <c r="H1469" s="195">
        <v>15043.4</v>
      </c>
      <c r="I1469" s="157">
        <f t="shared" si="44"/>
        <v>99.83210230477745</v>
      </c>
      <c r="J1469" s="183">
        <f t="shared" si="45"/>
        <v>25.300000000001091</v>
      </c>
    </row>
    <row r="1470" spans="1:10" s="141" customFormat="1" ht="11.25" x14ac:dyDescent="0.2">
      <c r="A1470" s="190" t="s">
        <v>487</v>
      </c>
      <c r="B1470" s="191">
        <v>922</v>
      </c>
      <c r="C1470" s="192">
        <v>5</v>
      </c>
      <c r="D1470" s="192">
        <v>5</v>
      </c>
      <c r="E1470" s="193">
        <v>8900000110</v>
      </c>
      <c r="F1470" s="194"/>
      <c r="G1470" s="195">
        <v>11847.4</v>
      </c>
      <c r="H1470" s="195">
        <v>11847.4</v>
      </c>
      <c r="I1470" s="157">
        <f t="shared" si="44"/>
        <v>100</v>
      </c>
      <c r="J1470" s="183">
        <f t="shared" si="45"/>
        <v>0</v>
      </c>
    </row>
    <row r="1471" spans="1:10" s="141" customFormat="1" ht="33.75" x14ac:dyDescent="0.2">
      <c r="A1471" s="190" t="s">
        <v>486</v>
      </c>
      <c r="B1471" s="191">
        <v>922</v>
      </c>
      <c r="C1471" s="192">
        <v>5</v>
      </c>
      <c r="D1471" s="192">
        <v>5</v>
      </c>
      <c r="E1471" s="193">
        <v>8900000110</v>
      </c>
      <c r="F1471" s="194">
        <v>100</v>
      </c>
      <c r="G1471" s="195">
        <v>11847.4</v>
      </c>
      <c r="H1471" s="195">
        <v>11847.4</v>
      </c>
      <c r="I1471" s="157">
        <f t="shared" si="44"/>
        <v>100</v>
      </c>
      <c r="J1471" s="183">
        <f t="shared" si="45"/>
        <v>0</v>
      </c>
    </row>
    <row r="1472" spans="1:10" s="141" customFormat="1" ht="11.25" x14ac:dyDescent="0.2">
      <c r="A1472" s="190" t="s">
        <v>487</v>
      </c>
      <c r="B1472" s="191">
        <v>922</v>
      </c>
      <c r="C1472" s="192">
        <v>5</v>
      </c>
      <c r="D1472" s="192">
        <v>5</v>
      </c>
      <c r="E1472" s="193">
        <v>8900000190</v>
      </c>
      <c r="F1472" s="194"/>
      <c r="G1472" s="195">
        <v>2100</v>
      </c>
      <c r="H1472" s="195">
        <v>2074.8000000000002</v>
      </c>
      <c r="I1472" s="157">
        <f t="shared" si="44"/>
        <v>98.800000000000011</v>
      </c>
      <c r="J1472" s="183">
        <f t="shared" si="45"/>
        <v>25.199999999999818</v>
      </c>
    </row>
    <row r="1473" spans="1:10" s="141" customFormat="1" ht="33.75" x14ac:dyDescent="0.2">
      <c r="A1473" s="190" t="s">
        <v>486</v>
      </c>
      <c r="B1473" s="191">
        <v>922</v>
      </c>
      <c r="C1473" s="192">
        <v>5</v>
      </c>
      <c r="D1473" s="192">
        <v>5</v>
      </c>
      <c r="E1473" s="193">
        <v>8900000190</v>
      </c>
      <c r="F1473" s="194">
        <v>100</v>
      </c>
      <c r="G1473" s="195">
        <v>83.9</v>
      </c>
      <c r="H1473" s="195">
        <v>83.9</v>
      </c>
      <c r="I1473" s="157">
        <f t="shared" si="44"/>
        <v>100</v>
      </c>
      <c r="J1473" s="183">
        <f t="shared" si="45"/>
        <v>0</v>
      </c>
    </row>
    <row r="1474" spans="1:10" s="141" customFormat="1" ht="11.25" x14ac:dyDescent="0.2">
      <c r="A1474" s="190" t="s">
        <v>490</v>
      </c>
      <c r="B1474" s="191">
        <v>922</v>
      </c>
      <c r="C1474" s="192">
        <v>5</v>
      </c>
      <c r="D1474" s="192">
        <v>5</v>
      </c>
      <c r="E1474" s="193">
        <v>8900000190</v>
      </c>
      <c r="F1474" s="194">
        <v>200</v>
      </c>
      <c r="G1474" s="195">
        <v>1949.6</v>
      </c>
      <c r="H1474" s="195">
        <v>1924.3</v>
      </c>
      <c r="I1474" s="157">
        <f t="shared" si="44"/>
        <v>98.702297907263031</v>
      </c>
      <c r="J1474" s="183">
        <f t="shared" si="45"/>
        <v>25.299999999999955</v>
      </c>
    </row>
    <row r="1475" spans="1:10" s="141" customFormat="1" ht="11.25" x14ac:dyDescent="0.2">
      <c r="A1475" s="190" t="s">
        <v>494</v>
      </c>
      <c r="B1475" s="191">
        <v>922</v>
      </c>
      <c r="C1475" s="192">
        <v>5</v>
      </c>
      <c r="D1475" s="192">
        <v>5</v>
      </c>
      <c r="E1475" s="193">
        <v>8900000190</v>
      </c>
      <c r="F1475" s="194">
        <v>800</v>
      </c>
      <c r="G1475" s="195">
        <v>66.5</v>
      </c>
      <c r="H1475" s="195">
        <v>66.5</v>
      </c>
      <c r="I1475" s="157">
        <f t="shared" si="44"/>
        <v>100</v>
      </c>
      <c r="J1475" s="183">
        <f t="shared" si="45"/>
        <v>0</v>
      </c>
    </row>
    <row r="1476" spans="1:10" s="141" customFormat="1" ht="22.5" x14ac:dyDescent="0.2">
      <c r="A1476" s="190" t="s">
        <v>1451</v>
      </c>
      <c r="B1476" s="191">
        <v>922</v>
      </c>
      <c r="C1476" s="192">
        <v>5</v>
      </c>
      <c r="D1476" s="192">
        <v>5</v>
      </c>
      <c r="E1476" s="193">
        <v>8900000870</v>
      </c>
      <c r="F1476" s="194"/>
      <c r="G1476" s="195">
        <v>81.3</v>
      </c>
      <c r="H1476" s="195">
        <v>81.2</v>
      </c>
      <c r="I1476" s="157">
        <f t="shared" si="44"/>
        <v>99.876998769987708</v>
      </c>
      <c r="J1476" s="183">
        <f t="shared" si="45"/>
        <v>9.9999999999994316E-2</v>
      </c>
    </row>
    <row r="1477" spans="1:10" s="141" customFormat="1" ht="33.75" x14ac:dyDescent="0.2">
      <c r="A1477" s="190" t="s">
        <v>486</v>
      </c>
      <c r="B1477" s="191">
        <v>922</v>
      </c>
      <c r="C1477" s="192">
        <v>5</v>
      </c>
      <c r="D1477" s="192">
        <v>5</v>
      </c>
      <c r="E1477" s="193">
        <v>8900000870</v>
      </c>
      <c r="F1477" s="194">
        <v>100</v>
      </c>
      <c r="G1477" s="195">
        <v>81.3</v>
      </c>
      <c r="H1477" s="195">
        <v>81.2</v>
      </c>
      <c r="I1477" s="157">
        <f t="shared" si="44"/>
        <v>99.876998769987708</v>
      </c>
      <c r="J1477" s="183">
        <f t="shared" si="45"/>
        <v>9.9999999999994316E-2</v>
      </c>
    </row>
    <row r="1478" spans="1:10" s="141" customFormat="1" ht="22.5" x14ac:dyDescent="0.2">
      <c r="A1478" s="190" t="s">
        <v>1152</v>
      </c>
      <c r="B1478" s="191">
        <v>922</v>
      </c>
      <c r="C1478" s="192">
        <v>5</v>
      </c>
      <c r="D1478" s="192">
        <v>5</v>
      </c>
      <c r="E1478" s="193">
        <v>8900055490</v>
      </c>
      <c r="F1478" s="194"/>
      <c r="G1478" s="195">
        <v>1040</v>
      </c>
      <c r="H1478" s="195">
        <v>1040</v>
      </c>
      <c r="I1478" s="157">
        <f t="shared" si="44"/>
        <v>100</v>
      </c>
      <c r="J1478" s="183">
        <f t="shared" si="45"/>
        <v>0</v>
      </c>
    </row>
    <row r="1479" spans="1:10" s="141" customFormat="1" ht="33.75" x14ac:dyDescent="0.2">
      <c r="A1479" s="190" t="s">
        <v>486</v>
      </c>
      <c r="B1479" s="191">
        <v>922</v>
      </c>
      <c r="C1479" s="192">
        <v>5</v>
      </c>
      <c r="D1479" s="192">
        <v>5</v>
      </c>
      <c r="E1479" s="193">
        <v>8900055490</v>
      </c>
      <c r="F1479" s="194">
        <v>100</v>
      </c>
      <c r="G1479" s="195">
        <v>1040</v>
      </c>
      <c r="H1479" s="195">
        <v>1040</v>
      </c>
      <c r="I1479" s="157">
        <f t="shared" si="44"/>
        <v>100</v>
      </c>
      <c r="J1479" s="183">
        <f t="shared" si="45"/>
        <v>0</v>
      </c>
    </row>
    <row r="1480" spans="1:10" s="141" customFormat="1" ht="22.5" x14ac:dyDescent="0.2">
      <c r="A1480" s="190" t="s">
        <v>1053</v>
      </c>
      <c r="B1480" s="191">
        <v>922</v>
      </c>
      <c r="C1480" s="192">
        <v>14</v>
      </c>
      <c r="D1480" s="192"/>
      <c r="E1480" s="193"/>
      <c r="F1480" s="194"/>
      <c r="G1480" s="195">
        <v>44684</v>
      </c>
      <c r="H1480" s="195">
        <v>44680.5</v>
      </c>
      <c r="I1480" s="157">
        <f t="shared" si="44"/>
        <v>99.99216721869125</v>
      </c>
      <c r="J1480" s="183">
        <f t="shared" si="45"/>
        <v>3.5</v>
      </c>
    </row>
    <row r="1481" spans="1:10" s="141" customFormat="1" ht="11.25" x14ac:dyDescent="0.2">
      <c r="A1481" s="190" t="s">
        <v>1060</v>
      </c>
      <c r="B1481" s="191">
        <v>922</v>
      </c>
      <c r="C1481" s="192">
        <v>14</v>
      </c>
      <c r="D1481" s="192">
        <v>3</v>
      </c>
      <c r="E1481" s="193"/>
      <c r="F1481" s="194"/>
      <c r="G1481" s="195">
        <v>44684</v>
      </c>
      <c r="H1481" s="195">
        <v>44680.5</v>
      </c>
      <c r="I1481" s="157">
        <f t="shared" si="44"/>
        <v>99.99216721869125</v>
      </c>
      <c r="J1481" s="183">
        <f t="shared" si="45"/>
        <v>3.5</v>
      </c>
    </row>
    <row r="1482" spans="1:10" s="141" customFormat="1" ht="33.75" x14ac:dyDescent="0.2">
      <c r="A1482" s="190" t="s">
        <v>735</v>
      </c>
      <c r="B1482" s="191">
        <v>922</v>
      </c>
      <c r="C1482" s="192">
        <v>14</v>
      </c>
      <c r="D1482" s="192">
        <v>3</v>
      </c>
      <c r="E1482" s="193">
        <v>500000000</v>
      </c>
      <c r="F1482" s="194"/>
      <c r="G1482" s="195">
        <v>44684</v>
      </c>
      <c r="H1482" s="195">
        <v>44680.5</v>
      </c>
      <c r="I1482" s="157">
        <f t="shared" si="44"/>
        <v>99.99216721869125</v>
      </c>
      <c r="J1482" s="183">
        <f t="shared" si="45"/>
        <v>3.5</v>
      </c>
    </row>
    <row r="1483" spans="1:10" s="141" customFormat="1" ht="22.5" x14ac:dyDescent="0.2">
      <c r="A1483" s="190" t="s">
        <v>736</v>
      </c>
      <c r="B1483" s="191">
        <v>922</v>
      </c>
      <c r="C1483" s="192">
        <v>14</v>
      </c>
      <c r="D1483" s="192">
        <v>3</v>
      </c>
      <c r="E1483" s="193">
        <v>510000000</v>
      </c>
      <c r="F1483" s="194"/>
      <c r="G1483" s="195">
        <v>44684</v>
      </c>
      <c r="H1483" s="195">
        <v>44680.5</v>
      </c>
      <c r="I1483" s="157">
        <f t="shared" si="44"/>
        <v>99.99216721869125</v>
      </c>
      <c r="J1483" s="183">
        <f t="shared" si="45"/>
        <v>3.5</v>
      </c>
    </row>
    <row r="1484" spans="1:10" s="141" customFormat="1" ht="22.5" x14ac:dyDescent="0.2">
      <c r="A1484" s="190" t="s">
        <v>1235</v>
      </c>
      <c r="B1484" s="191">
        <v>922</v>
      </c>
      <c r="C1484" s="192">
        <v>14</v>
      </c>
      <c r="D1484" s="192">
        <v>3</v>
      </c>
      <c r="E1484" s="193">
        <v>510300000</v>
      </c>
      <c r="F1484" s="194"/>
      <c r="G1484" s="195">
        <v>44684</v>
      </c>
      <c r="H1484" s="195">
        <v>44680.5</v>
      </c>
      <c r="I1484" s="157">
        <f t="shared" si="44"/>
        <v>99.99216721869125</v>
      </c>
      <c r="J1484" s="183">
        <f t="shared" si="45"/>
        <v>3.5</v>
      </c>
    </row>
    <row r="1485" spans="1:10" s="141" customFormat="1" ht="67.5" x14ac:dyDescent="0.2">
      <c r="A1485" s="190" t="s">
        <v>1346</v>
      </c>
      <c r="B1485" s="191">
        <v>922</v>
      </c>
      <c r="C1485" s="192">
        <v>14</v>
      </c>
      <c r="D1485" s="192">
        <v>3</v>
      </c>
      <c r="E1485" s="193">
        <v>510375010</v>
      </c>
      <c r="F1485" s="194"/>
      <c r="G1485" s="195">
        <v>44684</v>
      </c>
      <c r="H1485" s="195">
        <v>44680.5</v>
      </c>
      <c r="I1485" s="157">
        <f t="shared" si="44"/>
        <v>99.99216721869125</v>
      </c>
      <c r="J1485" s="183">
        <f t="shared" si="45"/>
        <v>3.5</v>
      </c>
    </row>
    <row r="1486" spans="1:10" s="141" customFormat="1" ht="11.25" x14ac:dyDescent="0.2">
      <c r="A1486" s="190" t="s">
        <v>499</v>
      </c>
      <c r="B1486" s="191">
        <v>922</v>
      </c>
      <c r="C1486" s="192">
        <v>14</v>
      </c>
      <c r="D1486" s="192">
        <v>3</v>
      </c>
      <c r="E1486" s="193">
        <v>510375010</v>
      </c>
      <c r="F1486" s="194">
        <v>500</v>
      </c>
      <c r="G1486" s="195">
        <v>44684</v>
      </c>
      <c r="H1486" s="195">
        <v>44680.5</v>
      </c>
      <c r="I1486" s="157">
        <f t="shared" si="44"/>
        <v>99.99216721869125</v>
      </c>
      <c r="J1486" s="183">
        <f t="shared" si="45"/>
        <v>3.5</v>
      </c>
    </row>
    <row r="1487" spans="1:10" s="141" customFormat="1" ht="11.25" x14ac:dyDescent="0.2">
      <c r="A1487" s="184" t="s">
        <v>1075</v>
      </c>
      <c r="B1487" s="185">
        <v>923</v>
      </c>
      <c r="C1487" s="186"/>
      <c r="D1487" s="186"/>
      <c r="E1487" s="187"/>
      <c r="F1487" s="188"/>
      <c r="G1487" s="189">
        <v>16575023.9</v>
      </c>
      <c r="H1487" s="189">
        <v>16527976.199999999</v>
      </c>
      <c r="I1487" s="151">
        <f t="shared" ref="I1487:I1550" si="46">+H1487/G1487*100</f>
        <v>99.716153048804941</v>
      </c>
      <c r="J1487" s="183">
        <f t="shared" ref="J1487:J1550" si="47">G1487-H1487</f>
        <v>47047.700000001118</v>
      </c>
    </row>
    <row r="1488" spans="1:10" s="141" customFormat="1" ht="11.25" x14ac:dyDescent="0.2">
      <c r="A1488" s="190" t="s">
        <v>572</v>
      </c>
      <c r="B1488" s="191">
        <v>923</v>
      </c>
      <c r="C1488" s="192">
        <v>4</v>
      </c>
      <c r="D1488" s="192"/>
      <c r="E1488" s="193"/>
      <c r="F1488" s="194"/>
      <c r="G1488" s="195">
        <v>507</v>
      </c>
      <c r="H1488" s="195">
        <v>407.9</v>
      </c>
      <c r="I1488" s="157">
        <f t="shared" si="46"/>
        <v>80.453648915187372</v>
      </c>
      <c r="J1488" s="183">
        <f t="shared" si="47"/>
        <v>99.100000000000023</v>
      </c>
    </row>
    <row r="1489" spans="1:10" s="141" customFormat="1" ht="11.25" x14ac:dyDescent="0.2">
      <c r="A1489" s="190" t="s">
        <v>573</v>
      </c>
      <c r="B1489" s="191">
        <v>923</v>
      </c>
      <c r="C1489" s="192">
        <v>4</v>
      </c>
      <c r="D1489" s="192">
        <v>1</v>
      </c>
      <c r="E1489" s="193"/>
      <c r="F1489" s="194"/>
      <c r="G1489" s="195">
        <v>59.2</v>
      </c>
      <c r="H1489" s="195">
        <v>58.5</v>
      </c>
      <c r="I1489" s="157">
        <f t="shared" si="46"/>
        <v>98.817567567567565</v>
      </c>
      <c r="J1489" s="183">
        <f t="shared" si="47"/>
        <v>0.70000000000000284</v>
      </c>
    </row>
    <row r="1490" spans="1:10" s="141" customFormat="1" ht="22.5" x14ac:dyDescent="0.2">
      <c r="A1490" s="190" t="s">
        <v>1163</v>
      </c>
      <c r="B1490" s="191">
        <v>923</v>
      </c>
      <c r="C1490" s="192">
        <v>4</v>
      </c>
      <c r="D1490" s="192">
        <v>1</v>
      </c>
      <c r="E1490" s="193">
        <v>400000000</v>
      </c>
      <c r="F1490" s="194"/>
      <c r="G1490" s="195">
        <v>59.2</v>
      </c>
      <c r="H1490" s="195">
        <v>58.5</v>
      </c>
      <c r="I1490" s="157">
        <f t="shared" si="46"/>
        <v>98.817567567567565</v>
      </c>
      <c r="J1490" s="183">
        <f t="shared" si="47"/>
        <v>0.70000000000000284</v>
      </c>
    </row>
    <row r="1491" spans="1:10" s="141" customFormat="1" ht="11.25" x14ac:dyDescent="0.2">
      <c r="A1491" s="190" t="s">
        <v>574</v>
      </c>
      <c r="B1491" s="191">
        <v>923</v>
      </c>
      <c r="C1491" s="192">
        <v>4</v>
      </c>
      <c r="D1491" s="192">
        <v>1</v>
      </c>
      <c r="E1491" s="193">
        <v>420000000</v>
      </c>
      <c r="F1491" s="194"/>
      <c r="G1491" s="195">
        <v>59.2</v>
      </c>
      <c r="H1491" s="195">
        <v>58.5</v>
      </c>
      <c r="I1491" s="157">
        <f t="shared" si="46"/>
        <v>98.817567567567565</v>
      </c>
      <c r="J1491" s="183">
        <f t="shared" si="47"/>
        <v>0.70000000000000284</v>
      </c>
    </row>
    <row r="1492" spans="1:10" s="141" customFormat="1" ht="11.25" x14ac:dyDescent="0.2">
      <c r="A1492" s="190" t="s">
        <v>575</v>
      </c>
      <c r="B1492" s="191">
        <v>923</v>
      </c>
      <c r="C1492" s="192">
        <v>4</v>
      </c>
      <c r="D1492" s="192">
        <v>1</v>
      </c>
      <c r="E1492" s="193">
        <v>420042260</v>
      </c>
      <c r="F1492" s="194"/>
      <c r="G1492" s="195">
        <v>59.2</v>
      </c>
      <c r="H1492" s="195">
        <v>58.5</v>
      </c>
      <c r="I1492" s="157">
        <f t="shared" si="46"/>
        <v>98.817567567567565</v>
      </c>
      <c r="J1492" s="183">
        <f t="shared" si="47"/>
        <v>0.70000000000000284</v>
      </c>
    </row>
    <row r="1493" spans="1:10" s="141" customFormat="1" ht="11.25" x14ac:dyDescent="0.2">
      <c r="A1493" s="190" t="s">
        <v>490</v>
      </c>
      <c r="B1493" s="191">
        <v>923</v>
      </c>
      <c r="C1493" s="192">
        <v>4</v>
      </c>
      <c r="D1493" s="192">
        <v>1</v>
      </c>
      <c r="E1493" s="193">
        <v>420042260</v>
      </c>
      <c r="F1493" s="194">
        <v>200</v>
      </c>
      <c r="G1493" s="195">
        <v>59.2</v>
      </c>
      <c r="H1493" s="195">
        <v>58.5</v>
      </c>
      <c r="I1493" s="157">
        <f t="shared" si="46"/>
        <v>98.817567567567565</v>
      </c>
      <c r="J1493" s="183">
        <f t="shared" si="47"/>
        <v>0.70000000000000284</v>
      </c>
    </row>
    <row r="1494" spans="1:10" s="141" customFormat="1" ht="11.25" x14ac:dyDescent="0.2">
      <c r="A1494" s="190" t="s">
        <v>683</v>
      </c>
      <c r="B1494" s="191">
        <v>923</v>
      </c>
      <c r="C1494" s="192">
        <v>4</v>
      </c>
      <c r="D1494" s="192">
        <v>10</v>
      </c>
      <c r="E1494" s="193"/>
      <c r="F1494" s="194"/>
      <c r="G1494" s="195">
        <v>447.8</v>
      </c>
      <c r="H1494" s="195">
        <v>349.4</v>
      </c>
      <c r="I1494" s="157">
        <f t="shared" si="46"/>
        <v>78.025904421616787</v>
      </c>
      <c r="J1494" s="183">
        <f t="shared" si="47"/>
        <v>98.400000000000034</v>
      </c>
    </row>
    <row r="1495" spans="1:10" s="141" customFormat="1" ht="22.5" x14ac:dyDescent="0.2">
      <c r="A1495" s="190" t="s">
        <v>584</v>
      </c>
      <c r="B1495" s="191">
        <v>923</v>
      </c>
      <c r="C1495" s="192">
        <v>4</v>
      </c>
      <c r="D1495" s="192">
        <v>10</v>
      </c>
      <c r="E1495" s="193">
        <v>1200000000</v>
      </c>
      <c r="F1495" s="194"/>
      <c r="G1495" s="195">
        <v>447.8</v>
      </c>
      <c r="H1495" s="195">
        <v>349.4</v>
      </c>
      <c r="I1495" s="157">
        <f t="shared" si="46"/>
        <v>78.025904421616787</v>
      </c>
      <c r="J1495" s="183">
        <f t="shared" si="47"/>
        <v>98.400000000000034</v>
      </c>
    </row>
    <row r="1496" spans="1:10" s="141" customFormat="1" ht="22.5" x14ac:dyDescent="0.2">
      <c r="A1496" s="190" t="s">
        <v>684</v>
      </c>
      <c r="B1496" s="191">
        <v>923</v>
      </c>
      <c r="C1496" s="192">
        <v>4</v>
      </c>
      <c r="D1496" s="192">
        <v>10</v>
      </c>
      <c r="E1496" s="193">
        <v>1210000000</v>
      </c>
      <c r="F1496" s="194"/>
      <c r="G1496" s="195">
        <v>447.8</v>
      </c>
      <c r="H1496" s="195">
        <v>349.4</v>
      </c>
      <c r="I1496" s="157">
        <f t="shared" si="46"/>
        <v>78.025904421616787</v>
      </c>
      <c r="J1496" s="183">
        <f t="shared" si="47"/>
        <v>98.400000000000034</v>
      </c>
    </row>
    <row r="1497" spans="1:10" s="141" customFormat="1" ht="11.25" x14ac:dyDescent="0.2">
      <c r="A1497" s="190" t="s">
        <v>685</v>
      </c>
      <c r="B1497" s="191">
        <v>923</v>
      </c>
      <c r="C1497" s="192">
        <v>4</v>
      </c>
      <c r="D1497" s="192">
        <v>10</v>
      </c>
      <c r="E1497" s="193">
        <v>1210100000</v>
      </c>
      <c r="F1497" s="194"/>
      <c r="G1497" s="195">
        <v>447.8</v>
      </c>
      <c r="H1497" s="195">
        <v>349.4</v>
      </c>
      <c r="I1497" s="157">
        <f t="shared" si="46"/>
        <v>78.025904421616787</v>
      </c>
      <c r="J1497" s="183">
        <f t="shared" si="47"/>
        <v>98.400000000000034</v>
      </c>
    </row>
    <row r="1498" spans="1:10" s="141" customFormat="1" ht="22.5" x14ac:dyDescent="0.2">
      <c r="A1498" s="190" t="s">
        <v>692</v>
      </c>
      <c r="B1498" s="191">
        <v>923</v>
      </c>
      <c r="C1498" s="192">
        <v>4</v>
      </c>
      <c r="D1498" s="192">
        <v>10</v>
      </c>
      <c r="E1498" s="193">
        <v>1210100071</v>
      </c>
      <c r="F1498" s="194"/>
      <c r="G1498" s="195">
        <v>447.8</v>
      </c>
      <c r="H1498" s="195">
        <v>349.4</v>
      </c>
      <c r="I1498" s="157">
        <f t="shared" si="46"/>
        <v>78.025904421616787</v>
      </c>
      <c r="J1498" s="183">
        <f t="shared" si="47"/>
        <v>98.400000000000034</v>
      </c>
    </row>
    <row r="1499" spans="1:10" s="141" customFormat="1" ht="11.25" x14ac:dyDescent="0.2">
      <c r="A1499" s="190" t="s">
        <v>490</v>
      </c>
      <c r="B1499" s="191">
        <v>923</v>
      </c>
      <c r="C1499" s="192">
        <v>4</v>
      </c>
      <c r="D1499" s="192">
        <v>10</v>
      </c>
      <c r="E1499" s="193">
        <v>1210100071</v>
      </c>
      <c r="F1499" s="194">
        <v>200</v>
      </c>
      <c r="G1499" s="195">
        <v>447.8</v>
      </c>
      <c r="H1499" s="195">
        <v>349.4</v>
      </c>
      <c r="I1499" s="157">
        <f t="shared" si="46"/>
        <v>78.025904421616787</v>
      </c>
      <c r="J1499" s="183">
        <f t="shared" si="47"/>
        <v>98.400000000000034</v>
      </c>
    </row>
    <row r="1500" spans="1:10" s="141" customFormat="1" ht="11.25" x14ac:dyDescent="0.2">
      <c r="A1500" s="190" t="s">
        <v>764</v>
      </c>
      <c r="B1500" s="191">
        <v>923</v>
      </c>
      <c r="C1500" s="192">
        <v>7</v>
      </c>
      <c r="D1500" s="192"/>
      <c r="E1500" s="193"/>
      <c r="F1500" s="194"/>
      <c r="G1500" s="195">
        <v>15936436.800000001</v>
      </c>
      <c r="H1500" s="195">
        <v>15893631.1</v>
      </c>
      <c r="I1500" s="157">
        <f t="shared" si="46"/>
        <v>99.731397297041951</v>
      </c>
      <c r="J1500" s="183">
        <f t="shared" si="47"/>
        <v>42805.700000001118</v>
      </c>
    </row>
    <row r="1501" spans="1:10" s="141" customFormat="1" ht="11.25" x14ac:dyDescent="0.2">
      <c r="A1501" s="190" t="s">
        <v>765</v>
      </c>
      <c r="B1501" s="191">
        <v>923</v>
      </c>
      <c r="C1501" s="192">
        <v>7</v>
      </c>
      <c r="D1501" s="192">
        <v>1</v>
      </c>
      <c r="E1501" s="193"/>
      <c r="F1501" s="194"/>
      <c r="G1501" s="195">
        <v>4080985.1</v>
      </c>
      <c r="H1501" s="195">
        <v>4078625.4</v>
      </c>
      <c r="I1501" s="157">
        <f t="shared" si="46"/>
        <v>99.942178176538789</v>
      </c>
      <c r="J1501" s="183">
        <f t="shared" si="47"/>
        <v>2359.7000000001863</v>
      </c>
    </row>
    <row r="1502" spans="1:10" s="141" customFormat="1" ht="22.5" x14ac:dyDescent="0.2">
      <c r="A1502" s="190" t="s">
        <v>506</v>
      </c>
      <c r="B1502" s="191">
        <v>923</v>
      </c>
      <c r="C1502" s="192">
        <v>7</v>
      </c>
      <c r="D1502" s="192">
        <v>1</v>
      </c>
      <c r="E1502" s="193">
        <v>700000000</v>
      </c>
      <c r="F1502" s="194"/>
      <c r="G1502" s="195">
        <v>4080985.1</v>
      </c>
      <c r="H1502" s="195">
        <v>4078625.4</v>
      </c>
      <c r="I1502" s="157">
        <f t="shared" si="46"/>
        <v>99.942178176538789</v>
      </c>
      <c r="J1502" s="183">
        <f t="shared" si="47"/>
        <v>2359.7000000001863</v>
      </c>
    </row>
    <row r="1503" spans="1:10" s="141" customFormat="1" ht="11.25" x14ac:dyDescent="0.2">
      <c r="A1503" s="190" t="s">
        <v>766</v>
      </c>
      <c r="B1503" s="191">
        <v>923</v>
      </c>
      <c r="C1503" s="192">
        <v>7</v>
      </c>
      <c r="D1503" s="192">
        <v>1</v>
      </c>
      <c r="E1503" s="193">
        <v>710000000</v>
      </c>
      <c r="F1503" s="194"/>
      <c r="G1503" s="195">
        <v>4080985.1</v>
      </c>
      <c r="H1503" s="195">
        <v>4078625.4</v>
      </c>
      <c r="I1503" s="157">
        <f t="shared" si="46"/>
        <v>99.942178176538789</v>
      </c>
      <c r="J1503" s="183">
        <f t="shared" si="47"/>
        <v>2359.7000000001863</v>
      </c>
    </row>
    <row r="1504" spans="1:10" s="141" customFormat="1" ht="45" x14ac:dyDescent="0.2">
      <c r="A1504" s="190" t="s">
        <v>767</v>
      </c>
      <c r="B1504" s="191">
        <v>923</v>
      </c>
      <c r="C1504" s="192">
        <v>7</v>
      </c>
      <c r="D1504" s="192">
        <v>1</v>
      </c>
      <c r="E1504" s="193">
        <v>710100000</v>
      </c>
      <c r="F1504" s="194"/>
      <c r="G1504" s="195">
        <v>4062474.8</v>
      </c>
      <c r="H1504" s="195">
        <v>4060115.4</v>
      </c>
      <c r="I1504" s="157">
        <f t="shared" si="46"/>
        <v>99.941922101276788</v>
      </c>
      <c r="J1504" s="183">
        <f t="shared" si="47"/>
        <v>2359.3999999999069</v>
      </c>
    </row>
    <row r="1505" spans="1:10" s="141" customFormat="1" ht="22.5" x14ac:dyDescent="0.2">
      <c r="A1505" s="190" t="s">
        <v>768</v>
      </c>
      <c r="B1505" s="191">
        <v>923</v>
      </c>
      <c r="C1505" s="192">
        <v>7</v>
      </c>
      <c r="D1505" s="192">
        <v>1</v>
      </c>
      <c r="E1505" s="193">
        <v>710162110</v>
      </c>
      <c r="F1505" s="194"/>
      <c r="G1505" s="195">
        <v>39650</v>
      </c>
      <c r="H1505" s="195">
        <v>38888</v>
      </c>
      <c r="I1505" s="157">
        <f t="shared" si="46"/>
        <v>98.078184110970994</v>
      </c>
      <c r="J1505" s="183">
        <f t="shared" si="47"/>
        <v>762</v>
      </c>
    </row>
    <row r="1506" spans="1:10" s="141" customFormat="1" ht="11.25" x14ac:dyDescent="0.2">
      <c r="A1506" s="190" t="s">
        <v>494</v>
      </c>
      <c r="B1506" s="191">
        <v>923</v>
      </c>
      <c r="C1506" s="192">
        <v>7</v>
      </c>
      <c r="D1506" s="192">
        <v>1</v>
      </c>
      <c r="E1506" s="193">
        <v>710162110</v>
      </c>
      <c r="F1506" s="194">
        <v>800</v>
      </c>
      <c r="G1506" s="195">
        <v>39650</v>
      </c>
      <c r="H1506" s="195">
        <v>38888</v>
      </c>
      <c r="I1506" s="157">
        <f t="shared" si="46"/>
        <v>98.078184110970994</v>
      </c>
      <c r="J1506" s="183">
        <f t="shared" si="47"/>
        <v>762</v>
      </c>
    </row>
    <row r="1507" spans="1:10" s="141" customFormat="1" ht="45" x14ac:dyDescent="0.2">
      <c r="A1507" s="190" t="s">
        <v>1255</v>
      </c>
      <c r="B1507" s="191">
        <v>923</v>
      </c>
      <c r="C1507" s="192">
        <v>7</v>
      </c>
      <c r="D1507" s="192">
        <v>1</v>
      </c>
      <c r="E1507" s="193">
        <v>710176020</v>
      </c>
      <c r="F1507" s="194"/>
      <c r="G1507" s="195">
        <v>3996240.3</v>
      </c>
      <c r="H1507" s="195">
        <v>3994674.9</v>
      </c>
      <c r="I1507" s="157">
        <f t="shared" si="46"/>
        <v>99.960828181428425</v>
      </c>
      <c r="J1507" s="183">
        <f t="shared" si="47"/>
        <v>1565.3999999999069</v>
      </c>
    </row>
    <row r="1508" spans="1:10" s="141" customFormat="1" ht="11.25" x14ac:dyDescent="0.2">
      <c r="A1508" s="190" t="s">
        <v>499</v>
      </c>
      <c r="B1508" s="191">
        <v>923</v>
      </c>
      <c r="C1508" s="192">
        <v>7</v>
      </c>
      <c r="D1508" s="192">
        <v>1</v>
      </c>
      <c r="E1508" s="193">
        <v>710176020</v>
      </c>
      <c r="F1508" s="194">
        <v>500</v>
      </c>
      <c r="G1508" s="195">
        <v>3996240.3</v>
      </c>
      <c r="H1508" s="195">
        <v>3994674.9</v>
      </c>
      <c r="I1508" s="157">
        <f t="shared" si="46"/>
        <v>99.960828181428425</v>
      </c>
      <c r="J1508" s="183">
        <f t="shared" si="47"/>
        <v>1565.3999999999069</v>
      </c>
    </row>
    <row r="1509" spans="1:10" s="141" customFormat="1" ht="45" x14ac:dyDescent="0.2">
      <c r="A1509" s="190" t="s">
        <v>1257</v>
      </c>
      <c r="B1509" s="191">
        <v>923</v>
      </c>
      <c r="C1509" s="192">
        <v>7</v>
      </c>
      <c r="D1509" s="192">
        <v>1</v>
      </c>
      <c r="E1509" s="193" t="s">
        <v>769</v>
      </c>
      <c r="F1509" s="194"/>
      <c r="G1509" s="195">
        <v>26584.5</v>
      </c>
      <c r="H1509" s="195">
        <v>26552.5</v>
      </c>
      <c r="I1509" s="157">
        <f t="shared" si="46"/>
        <v>99.879629107186517</v>
      </c>
      <c r="J1509" s="183">
        <f t="shared" si="47"/>
        <v>32</v>
      </c>
    </row>
    <row r="1510" spans="1:10" s="141" customFormat="1" ht="11.25" x14ac:dyDescent="0.2">
      <c r="A1510" s="190" t="s">
        <v>499</v>
      </c>
      <c r="B1510" s="191">
        <v>923</v>
      </c>
      <c r="C1510" s="192">
        <v>7</v>
      </c>
      <c r="D1510" s="192">
        <v>1</v>
      </c>
      <c r="E1510" s="193" t="s">
        <v>769</v>
      </c>
      <c r="F1510" s="194">
        <v>500</v>
      </c>
      <c r="G1510" s="195">
        <v>26584.5</v>
      </c>
      <c r="H1510" s="195">
        <v>26552.5</v>
      </c>
      <c r="I1510" s="157">
        <f t="shared" si="46"/>
        <v>99.879629107186517</v>
      </c>
      <c r="J1510" s="183">
        <f t="shared" si="47"/>
        <v>32</v>
      </c>
    </row>
    <row r="1511" spans="1:10" s="141" customFormat="1" ht="11.25" x14ac:dyDescent="0.2">
      <c r="A1511" s="190" t="s">
        <v>1168</v>
      </c>
      <c r="B1511" s="191">
        <v>923</v>
      </c>
      <c r="C1511" s="192">
        <v>7</v>
      </c>
      <c r="D1511" s="192">
        <v>1</v>
      </c>
      <c r="E1511" s="193" t="s">
        <v>770</v>
      </c>
      <c r="F1511" s="194"/>
      <c r="G1511" s="195">
        <v>18510.3</v>
      </c>
      <c r="H1511" s="195">
        <v>18510</v>
      </c>
      <c r="I1511" s="157">
        <f t="shared" si="46"/>
        <v>99.998379280724791</v>
      </c>
      <c r="J1511" s="183">
        <f t="shared" si="47"/>
        <v>0.2999999999992724</v>
      </c>
    </row>
    <row r="1512" spans="1:10" s="141" customFormat="1" ht="56.25" x14ac:dyDescent="0.2">
      <c r="A1512" s="190" t="s">
        <v>1256</v>
      </c>
      <c r="B1512" s="191">
        <v>923</v>
      </c>
      <c r="C1512" s="192">
        <v>7</v>
      </c>
      <c r="D1512" s="192">
        <v>1</v>
      </c>
      <c r="E1512" s="193" t="s">
        <v>771</v>
      </c>
      <c r="F1512" s="194"/>
      <c r="G1512" s="195">
        <v>18510.3</v>
      </c>
      <c r="H1512" s="195">
        <v>18510</v>
      </c>
      <c r="I1512" s="157">
        <f t="shared" si="46"/>
        <v>99.998379280724791</v>
      </c>
      <c r="J1512" s="183">
        <f t="shared" si="47"/>
        <v>0.2999999999992724</v>
      </c>
    </row>
    <row r="1513" spans="1:10" s="141" customFormat="1" ht="11.25" x14ac:dyDescent="0.2">
      <c r="A1513" s="190" t="s">
        <v>490</v>
      </c>
      <c r="B1513" s="191">
        <v>923</v>
      </c>
      <c r="C1513" s="192">
        <v>7</v>
      </c>
      <c r="D1513" s="192">
        <v>1</v>
      </c>
      <c r="E1513" s="193" t="s">
        <v>771</v>
      </c>
      <c r="F1513" s="194">
        <v>200</v>
      </c>
      <c r="G1513" s="195">
        <v>18510.3</v>
      </c>
      <c r="H1513" s="195">
        <v>18510</v>
      </c>
      <c r="I1513" s="157">
        <f t="shared" si="46"/>
        <v>99.998379280724791</v>
      </c>
      <c r="J1513" s="183">
        <f t="shared" si="47"/>
        <v>0.2999999999992724</v>
      </c>
    </row>
    <row r="1514" spans="1:10" s="141" customFormat="1" ht="11.25" x14ac:dyDescent="0.2">
      <c r="A1514" s="190" t="s">
        <v>772</v>
      </c>
      <c r="B1514" s="191">
        <v>923</v>
      </c>
      <c r="C1514" s="192">
        <v>7</v>
      </c>
      <c r="D1514" s="192">
        <v>2</v>
      </c>
      <c r="E1514" s="193"/>
      <c r="F1514" s="194"/>
      <c r="G1514" s="195">
        <v>9969073.5999999996</v>
      </c>
      <c r="H1514" s="195">
        <v>9943701.8000000007</v>
      </c>
      <c r="I1514" s="157">
        <f t="shared" si="46"/>
        <v>99.745494907370329</v>
      </c>
      <c r="J1514" s="183">
        <f t="shared" si="47"/>
        <v>25371.799999998882</v>
      </c>
    </row>
    <row r="1515" spans="1:10" s="141" customFormat="1" ht="22.5" x14ac:dyDescent="0.2">
      <c r="A1515" s="190" t="s">
        <v>773</v>
      </c>
      <c r="B1515" s="191">
        <v>923</v>
      </c>
      <c r="C1515" s="192">
        <v>7</v>
      </c>
      <c r="D1515" s="192">
        <v>2</v>
      </c>
      <c r="E1515" s="193">
        <v>100000000</v>
      </c>
      <c r="F1515" s="194"/>
      <c r="G1515" s="195">
        <v>10054.1</v>
      </c>
      <c r="H1515" s="195">
        <v>9404</v>
      </c>
      <c r="I1515" s="157">
        <f t="shared" si="46"/>
        <v>93.533981161914042</v>
      </c>
      <c r="J1515" s="183">
        <f t="shared" si="47"/>
        <v>650.10000000000036</v>
      </c>
    </row>
    <row r="1516" spans="1:10" s="141" customFormat="1" ht="11.25" x14ac:dyDescent="0.2">
      <c r="A1516" s="190" t="s">
        <v>774</v>
      </c>
      <c r="B1516" s="191">
        <v>923</v>
      </c>
      <c r="C1516" s="192">
        <v>7</v>
      </c>
      <c r="D1516" s="192">
        <v>2</v>
      </c>
      <c r="E1516" s="193">
        <v>150000000</v>
      </c>
      <c r="F1516" s="194"/>
      <c r="G1516" s="195">
        <v>10054.1</v>
      </c>
      <c r="H1516" s="195">
        <v>9404</v>
      </c>
      <c r="I1516" s="157">
        <f t="shared" si="46"/>
        <v>93.533981161914042</v>
      </c>
      <c r="J1516" s="183">
        <f t="shared" si="47"/>
        <v>650.10000000000036</v>
      </c>
    </row>
    <row r="1517" spans="1:10" s="141" customFormat="1" ht="22.5" x14ac:dyDescent="0.2">
      <c r="A1517" s="190" t="s">
        <v>775</v>
      </c>
      <c r="B1517" s="191">
        <v>923</v>
      </c>
      <c r="C1517" s="192">
        <v>7</v>
      </c>
      <c r="D1517" s="192">
        <v>2</v>
      </c>
      <c r="E1517" s="193">
        <v>150400000</v>
      </c>
      <c r="F1517" s="194"/>
      <c r="G1517" s="195">
        <v>10054.1</v>
      </c>
      <c r="H1517" s="195">
        <v>9404</v>
      </c>
      <c r="I1517" s="157">
        <f t="shared" si="46"/>
        <v>93.533981161914042</v>
      </c>
      <c r="J1517" s="183">
        <f t="shared" si="47"/>
        <v>650.10000000000036</v>
      </c>
    </row>
    <row r="1518" spans="1:10" s="141" customFormat="1" ht="22.5" x14ac:dyDescent="0.2">
      <c r="A1518" s="190" t="s">
        <v>776</v>
      </c>
      <c r="B1518" s="191">
        <v>923</v>
      </c>
      <c r="C1518" s="192">
        <v>7</v>
      </c>
      <c r="D1518" s="192">
        <v>2</v>
      </c>
      <c r="E1518" s="193">
        <v>150440593</v>
      </c>
      <c r="F1518" s="194"/>
      <c r="G1518" s="195">
        <v>10054.1</v>
      </c>
      <c r="H1518" s="195">
        <v>9404</v>
      </c>
      <c r="I1518" s="157">
        <f t="shared" si="46"/>
        <v>93.533981161914042</v>
      </c>
      <c r="J1518" s="183">
        <f t="shared" si="47"/>
        <v>650.10000000000036</v>
      </c>
    </row>
    <row r="1519" spans="1:10" s="141" customFormat="1" ht="22.5" x14ac:dyDescent="0.2">
      <c r="A1519" s="190" t="s">
        <v>507</v>
      </c>
      <c r="B1519" s="191">
        <v>923</v>
      </c>
      <c r="C1519" s="192">
        <v>7</v>
      </c>
      <c r="D1519" s="192">
        <v>2</v>
      </c>
      <c r="E1519" s="193">
        <v>150440593</v>
      </c>
      <c r="F1519" s="194">
        <v>600</v>
      </c>
      <c r="G1519" s="195">
        <v>10054.1</v>
      </c>
      <c r="H1519" s="195">
        <v>9404</v>
      </c>
      <c r="I1519" s="157">
        <f t="shared" si="46"/>
        <v>93.533981161914042</v>
      </c>
      <c r="J1519" s="183">
        <f t="shared" si="47"/>
        <v>650.10000000000036</v>
      </c>
    </row>
    <row r="1520" spans="1:10" s="141" customFormat="1" ht="22.5" x14ac:dyDescent="0.2">
      <c r="A1520" s="190" t="s">
        <v>506</v>
      </c>
      <c r="B1520" s="191">
        <v>923</v>
      </c>
      <c r="C1520" s="192">
        <v>7</v>
      </c>
      <c r="D1520" s="192">
        <v>2</v>
      </c>
      <c r="E1520" s="193">
        <v>700000000</v>
      </c>
      <c r="F1520" s="194"/>
      <c r="G1520" s="195">
        <v>9958839.5</v>
      </c>
      <c r="H1520" s="195">
        <v>9934117.8000000007</v>
      </c>
      <c r="I1520" s="157">
        <f t="shared" si="46"/>
        <v>99.751761236838902</v>
      </c>
      <c r="J1520" s="183">
        <f t="shared" si="47"/>
        <v>24721.699999999255</v>
      </c>
    </row>
    <row r="1521" spans="1:10" s="141" customFormat="1" ht="11.25" x14ac:dyDescent="0.2">
      <c r="A1521" s="190" t="s">
        <v>777</v>
      </c>
      <c r="B1521" s="191">
        <v>923</v>
      </c>
      <c r="C1521" s="192">
        <v>7</v>
      </c>
      <c r="D1521" s="192">
        <v>2</v>
      </c>
      <c r="E1521" s="193">
        <v>720000000</v>
      </c>
      <c r="F1521" s="194"/>
      <c r="G1521" s="195">
        <v>9719213</v>
      </c>
      <c r="H1521" s="195">
        <v>9694493.4000000004</v>
      </c>
      <c r="I1521" s="157">
        <f t="shared" si="46"/>
        <v>99.745662534610574</v>
      </c>
      <c r="J1521" s="183">
        <f t="shared" si="47"/>
        <v>24719.599999999627</v>
      </c>
    </row>
    <row r="1522" spans="1:10" s="141" customFormat="1" ht="22.5" x14ac:dyDescent="0.2">
      <c r="A1522" s="190" t="s">
        <v>778</v>
      </c>
      <c r="B1522" s="191">
        <v>923</v>
      </c>
      <c r="C1522" s="192">
        <v>7</v>
      </c>
      <c r="D1522" s="192">
        <v>2</v>
      </c>
      <c r="E1522" s="193">
        <v>720100000</v>
      </c>
      <c r="F1522" s="194"/>
      <c r="G1522" s="195">
        <v>8103935.9000000004</v>
      </c>
      <c r="H1522" s="195">
        <v>8080524.4000000004</v>
      </c>
      <c r="I1522" s="157">
        <f t="shared" si="46"/>
        <v>99.711109511613984</v>
      </c>
      <c r="J1522" s="183">
        <f t="shared" si="47"/>
        <v>23411.5</v>
      </c>
    </row>
    <row r="1523" spans="1:10" s="141" customFormat="1" ht="33.75" x14ac:dyDescent="0.2">
      <c r="A1523" s="190" t="s">
        <v>779</v>
      </c>
      <c r="B1523" s="191">
        <v>923</v>
      </c>
      <c r="C1523" s="192">
        <v>7</v>
      </c>
      <c r="D1523" s="192">
        <v>2</v>
      </c>
      <c r="E1523" s="193">
        <v>720142110</v>
      </c>
      <c r="F1523" s="194"/>
      <c r="G1523" s="195">
        <v>92696.7</v>
      </c>
      <c r="H1523" s="195">
        <v>92312.1</v>
      </c>
      <c r="I1523" s="157">
        <f t="shared" si="46"/>
        <v>99.585098498652073</v>
      </c>
      <c r="J1523" s="183">
        <f t="shared" si="47"/>
        <v>384.59999999999127</v>
      </c>
    </row>
    <row r="1524" spans="1:10" s="141" customFormat="1" ht="22.5" x14ac:dyDescent="0.2">
      <c r="A1524" s="190" t="s">
        <v>507</v>
      </c>
      <c r="B1524" s="191">
        <v>923</v>
      </c>
      <c r="C1524" s="192">
        <v>7</v>
      </c>
      <c r="D1524" s="192">
        <v>2</v>
      </c>
      <c r="E1524" s="193">
        <v>720142110</v>
      </c>
      <c r="F1524" s="194">
        <v>600</v>
      </c>
      <c r="G1524" s="195">
        <v>92696.7</v>
      </c>
      <c r="H1524" s="195">
        <v>92312.1</v>
      </c>
      <c r="I1524" s="157">
        <f t="shared" si="46"/>
        <v>99.585098498652073</v>
      </c>
      <c r="J1524" s="183">
        <f t="shared" si="47"/>
        <v>384.59999999999127</v>
      </c>
    </row>
    <row r="1525" spans="1:10" s="141" customFormat="1" ht="33.75" x14ac:dyDescent="0.2">
      <c r="A1525" s="190" t="s">
        <v>780</v>
      </c>
      <c r="B1525" s="191">
        <v>923</v>
      </c>
      <c r="C1525" s="192">
        <v>7</v>
      </c>
      <c r="D1525" s="192">
        <v>2</v>
      </c>
      <c r="E1525" s="193">
        <v>720142120</v>
      </c>
      <c r="F1525" s="194"/>
      <c r="G1525" s="195">
        <v>150311.29999999999</v>
      </c>
      <c r="H1525" s="195">
        <v>149239.29999999999</v>
      </c>
      <c r="I1525" s="157">
        <f t="shared" si="46"/>
        <v>99.286813433188328</v>
      </c>
      <c r="J1525" s="183">
        <f t="shared" si="47"/>
        <v>1072</v>
      </c>
    </row>
    <row r="1526" spans="1:10" s="141" customFormat="1" ht="22.5" x14ac:dyDescent="0.2">
      <c r="A1526" s="190" t="s">
        <v>507</v>
      </c>
      <c r="B1526" s="191">
        <v>923</v>
      </c>
      <c r="C1526" s="192">
        <v>7</v>
      </c>
      <c r="D1526" s="192">
        <v>2</v>
      </c>
      <c r="E1526" s="193">
        <v>720142120</v>
      </c>
      <c r="F1526" s="194">
        <v>600</v>
      </c>
      <c r="G1526" s="195">
        <v>150311.29999999999</v>
      </c>
      <c r="H1526" s="195">
        <v>149239.29999999999</v>
      </c>
      <c r="I1526" s="157">
        <f t="shared" si="46"/>
        <v>99.286813433188328</v>
      </c>
      <c r="J1526" s="183">
        <f t="shared" si="47"/>
        <v>1072</v>
      </c>
    </row>
    <row r="1527" spans="1:10" s="141" customFormat="1" ht="33.75" x14ac:dyDescent="0.2">
      <c r="A1527" s="190" t="s">
        <v>781</v>
      </c>
      <c r="B1527" s="191">
        <v>923</v>
      </c>
      <c r="C1527" s="192">
        <v>7</v>
      </c>
      <c r="D1527" s="192">
        <v>2</v>
      </c>
      <c r="E1527" s="193">
        <v>720142130</v>
      </c>
      <c r="F1527" s="194"/>
      <c r="G1527" s="195">
        <v>44176.9</v>
      </c>
      <c r="H1527" s="195">
        <v>44153.8</v>
      </c>
      <c r="I1527" s="157">
        <f t="shared" si="46"/>
        <v>99.947710228648916</v>
      </c>
      <c r="J1527" s="183">
        <f t="shared" si="47"/>
        <v>23.099999999998545</v>
      </c>
    </row>
    <row r="1528" spans="1:10" s="141" customFormat="1" ht="22.5" x14ac:dyDescent="0.2">
      <c r="A1528" s="190" t="s">
        <v>507</v>
      </c>
      <c r="B1528" s="191">
        <v>923</v>
      </c>
      <c r="C1528" s="192">
        <v>7</v>
      </c>
      <c r="D1528" s="192">
        <v>2</v>
      </c>
      <c r="E1528" s="193">
        <v>720142130</v>
      </c>
      <c r="F1528" s="194">
        <v>600</v>
      </c>
      <c r="G1528" s="195">
        <v>44176.9</v>
      </c>
      <c r="H1528" s="195">
        <v>44153.8</v>
      </c>
      <c r="I1528" s="157">
        <f t="shared" si="46"/>
        <v>99.947710228648916</v>
      </c>
      <c r="J1528" s="183">
        <f t="shared" si="47"/>
        <v>23.099999999998545</v>
      </c>
    </row>
    <row r="1529" spans="1:10" s="141" customFormat="1" ht="22.5" x14ac:dyDescent="0.2">
      <c r="A1529" s="190" t="s">
        <v>782</v>
      </c>
      <c r="B1529" s="191">
        <v>923</v>
      </c>
      <c r="C1529" s="192">
        <v>7</v>
      </c>
      <c r="D1529" s="192">
        <v>2</v>
      </c>
      <c r="E1529" s="193">
        <v>720142140</v>
      </c>
      <c r="F1529" s="194"/>
      <c r="G1529" s="195">
        <v>506029.7</v>
      </c>
      <c r="H1529" s="195">
        <v>497391.6</v>
      </c>
      <c r="I1529" s="157">
        <f t="shared" si="46"/>
        <v>98.292965808133388</v>
      </c>
      <c r="J1529" s="183">
        <f t="shared" si="47"/>
        <v>8638.1000000000349</v>
      </c>
    </row>
    <row r="1530" spans="1:10" s="141" customFormat="1" ht="22.5" x14ac:dyDescent="0.2">
      <c r="A1530" s="190" t="s">
        <v>507</v>
      </c>
      <c r="B1530" s="191">
        <v>923</v>
      </c>
      <c r="C1530" s="192">
        <v>7</v>
      </c>
      <c r="D1530" s="192">
        <v>2</v>
      </c>
      <c r="E1530" s="193">
        <v>720142140</v>
      </c>
      <c r="F1530" s="194">
        <v>600</v>
      </c>
      <c r="G1530" s="195">
        <v>506029.7</v>
      </c>
      <c r="H1530" s="195">
        <v>497391.6</v>
      </c>
      <c r="I1530" s="157">
        <f t="shared" si="46"/>
        <v>98.292965808133388</v>
      </c>
      <c r="J1530" s="183">
        <f t="shared" si="47"/>
        <v>8638.1000000000349</v>
      </c>
    </row>
    <row r="1531" spans="1:10" s="141" customFormat="1" ht="33.75" x14ac:dyDescent="0.2">
      <c r="A1531" s="190" t="s">
        <v>783</v>
      </c>
      <c r="B1531" s="191">
        <v>923</v>
      </c>
      <c r="C1531" s="192">
        <v>7</v>
      </c>
      <c r="D1531" s="192">
        <v>2</v>
      </c>
      <c r="E1531" s="193">
        <v>720142150</v>
      </c>
      <c r="F1531" s="194"/>
      <c r="G1531" s="195">
        <v>60750.6</v>
      </c>
      <c r="H1531" s="195">
        <v>57698.7</v>
      </c>
      <c r="I1531" s="157">
        <f t="shared" si="46"/>
        <v>94.976345912632965</v>
      </c>
      <c r="J1531" s="183">
        <f t="shared" si="47"/>
        <v>3051.9000000000015</v>
      </c>
    </row>
    <row r="1532" spans="1:10" s="141" customFormat="1" ht="22.5" x14ac:dyDescent="0.2">
      <c r="A1532" s="190" t="s">
        <v>507</v>
      </c>
      <c r="B1532" s="191">
        <v>923</v>
      </c>
      <c r="C1532" s="192">
        <v>7</v>
      </c>
      <c r="D1532" s="192">
        <v>2</v>
      </c>
      <c r="E1532" s="193">
        <v>720142150</v>
      </c>
      <c r="F1532" s="194">
        <v>600</v>
      </c>
      <c r="G1532" s="195">
        <v>60750.6</v>
      </c>
      <c r="H1532" s="195">
        <v>57698.7</v>
      </c>
      <c r="I1532" s="157">
        <f t="shared" si="46"/>
        <v>94.976345912632965</v>
      </c>
      <c r="J1532" s="183">
        <f t="shared" si="47"/>
        <v>3051.9000000000015</v>
      </c>
    </row>
    <row r="1533" spans="1:10" s="141" customFormat="1" ht="45" x14ac:dyDescent="0.2">
      <c r="A1533" s="190" t="s">
        <v>1255</v>
      </c>
      <c r="B1533" s="191">
        <v>923</v>
      </c>
      <c r="C1533" s="192">
        <v>7</v>
      </c>
      <c r="D1533" s="192">
        <v>2</v>
      </c>
      <c r="E1533" s="193">
        <v>720176020</v>
      </c>
      <c r="F1533" s="194"/>
      <c r="G1533" s="195">
        <v>7178817.2000000002</v>
      </c>
      <c r="H1533" s="195">
        <v>7168586.4000000004</v>
      </c>
      <c r="I1533" s="157">
        <f t="shared" si="46"/>
        <v>99.857486272251094</v>
      </c>
      <c r="J1533" s="183">
        <f t="shared" si="47"/>
        <v>10230.799999999814</v>
      </c>
    </row>
    <row r="1534" spans="1:10" s="141" customFormat="1" ht="11.25" x14ac:dyDescent="0.2">
      <c r="A1534" s="190" t="s">
        <v>499</v>
      </c>
      <c r="B1534" s="191">
        <v>923</v>
      </c>
      <c r="C1534" s="192">
        <v>7</v>
      </c>
      <c r="D1534" s="192">
        <v>2</v>
      </c>
      <c r="E1534" s="193">
        <v>720176020</v>
      </c>
      <c r="F1534" s="194">
        <v>500</v>
      </c>
      <c r="G1534" s="195">
        <v>7178817.2000000002</v>
      </c>
      <c r="H1534" s="195">
        <v>7168586.4000000004</v>
      </c>
      <c r="I1534" s="157">
        <f t="shared" si="46"/>
        <v>99.857486272251094</v>
      </c>
      <c r="J1534" s="183">
        <f t="shared" si="47"/>
        <v>10230.799999999814</v>
      </c>
    </row>
    <row r="1535" spans="1:10" s="141" customFormat="1" ht="45" x14ac:dyDescent="0.2">
      <c r="A1535" s="190" t="s">
        <v>1257</v>
      </c>
      <c r="B1535" s="191">
        <v>923</v>
      </c>
      <c r="C1535" s="192">
        <v>7</v>
      </c>
      <c r="D1535" s="192">
        <v>2</v>
      </c>
      <c r="E1535" s="193" t="s">
        <v>784</v>
      </c>
      <c r="F1535" s="194"/>
      <c r="G1535" s="195">
        <v>71153.5</v>
      </c>
      <c r="H1535" s="195">
        <v>71142.5</v>
      </c>
      <c r="I1535" s="157">
        <f t="shared" si="46"/>
        <v>99.984540465331989</v>
      </c>
      <c r="J1535" s="183">
        <f t="shared" si="47"/>
        <v>11</v>
      </c>
    </row>
    <row r="1536" spans="1:10" s="141" customFormat="1" ht="11.25" x14ac:dyDescent="0.2">
      <c r="A1536" s="190" t="s">
        <v>499</v>
      </c>
      <c r="B1536" s="191">
        <v>923</v>
      </c>
      <c r="C1536" s="192">
        <v>7</v>
      </c>
      <c r="D1536" s="192">
        <v>2</v>
      </c>
      <c r="E1536" s="193" t="s">
        <v>784</v>
      </c>
      <c r="F1536" s="194">
        <v>500</v>
      </c>
      <c r="G1536" s="195">
        <v>71153.5</v>
      </c>
      <c r="H1536" s="195">
        <v>71142.5</v>
      </c>
      <c r="I1536" s="157">
        <f t="shared" si="46"/>
        <v>99.984540465331989</v>
      </c>
      <c r="J1536" s="183">
        <f t="shared" si="47"/>
        <v>11</v>
      </c>
    </row>
    <row r="1537" spans="1:10" s="141" customFormat="1" ht="22.5" x14ac:dyDescent="0.2">
      <c r="A1537" s="190" t="s">
        <v>785</v>
      </c>
      <c r="B1537" s="191">
        <v>923</v>
      </c>
      <c r="C1537" s="192">
        <v>7</v>
      </c>
      <c r="D1537" s="192">
        <v>2</v>
      </c>
      <c r="E1537" s="193">
        <v>720200000</v>
      </c>
      <c r="F1537" s="194"/>
      <c r="G1537" s="195">
        <v>483926.5</v>
      </c>
      <c r="H1537" s="195">
        <v>483926.3</v>
      </c>
      <c r="I1537" s="157">
        <f t="shared" si="46"/>
        <v>99.9999586714098</v>
      </c>
      <c r="J1537" s="183">
        <f t="shared" si="47"/>
        <v>0.20000000001164153</v>
      </c>
    </row>
    <row r="1538" spans="1:10" s="141" customFormat="1" ht="33.75" x14ac:dyDescent="0.2">
      <c r="A1538" s="190" t="s">
        <v>1607</v>
      </c>
      <c r="B1538" s="191">
        <v>923</v>
      </c>
      <c r="C1538" s="192">
        <v>7</v>
      </c>
      <c r="D1538" s="192">
        <v>2</v>
      </c>
      <c r="E1538" s="193">
        <v>720277010</v>
      </c>
      <c r="F1538" s="194"/>
      <c r="G1538" s="195">
        <v>55915</v>
      </c>
      <c r="H1538" s="195">
        <v>55914.9</v>
      </c>
      <c r="I1538" s="157">
        <f t="shared" si="46"/>
        <v>99.999821157113473</v>
      </c>
      <c r="J1538" s="183">
        <f t="shared" si="47"/>
        <v>9.9999999998544808E-2</v>
      </c>
    </row>
    <row r="1539" spans="1:10" s="141" customFormat="1" ht="11.25" x14ac:dyDescent="0.2">
      <c r="A1539" s="190" t="s">
        <v>499</v>
      </c>
      <c r="B1539" s="191">
        <v>923</v>
      </c>
      <c r="C1539" s="192">
        <v>7</v>
      </c>
      <c r="D1539" s="192">
        <v>2</v>
      </c>
      <c r="E1539" s="193">
        <v>720277010</v>
      </c>
      <c r="F1539" s="194">
        <v>500</v>
      </c>
      <c r="G1539" s="195">
        <v>55915</v>
      </c>
      <c r="H1539" s="195">
        <v>55914.9</v>
      </c>
      <c r="I1539" s="157">
        <f t="shared" si="46"/>
        <v>99.999821157113473</v>
      </c>
      <c r="J1539" s="183">
        <f t="shared" si="47"/>
        <v>9.9999999998544808E-2</v>
      </c>
    </row>
    <row r="1540" spans="1:10" s="141" customFormat="1" ht="22.5" x14ac:dyDescent="0.2">
      <c r="A1540" s="190" t="s">
        <v>786</v>
      </c>
      <c r="B1540" s="191">
        <v>923</v>
      </c>
      <c r="C1540" s="192">
        <v>7</v>
      </c>
      <c r="D1540" s="192">
        <v>2</v>
      </c>
      <c r="E1540" s="193" t="s">
        <v>787</v>
      </c>
      <c r="F1540" s="194"/>
      <c r="G1540" s="195">
        <v>428011.5</v>
      </c>
      <c r="H1540" s="195">
        <v>428011.4</v>
      </c>
      <c r="I1540" s="157">
        <f t="shared" si="46"/>
        <v>99.999976636141795</v>
      </c>
      <c r="J1540" s="183">
        <f t="shared" si="47"/>
        <v>9.9999999976716936E-2</v>
      </c>
    </row>
    <row r="1541" spans="1:10" s="141" customFormat="1" ht="11.25" x14ac:dyDescent="0.2">
      <c r="A1541" s="190" t="s">
        <v>499</v>
      </c>
      <c r="B1541" s="191">
        <v>923</v>
      </c>
      <c r="C1541" s="192">
        <v>7</v>
      </c>
      <c r="D1541" s="192">
        <v>2</v>
      </c>
      <c r="E1541" s="193" t="s">
        <v>787</v>
      </c>
      <c r="F1541" s="194">
        <v>500</v>
      </c>
      <c r="G1541" s="195">
        <v>422408</v>
      </c>
      <c r="H1541" s="195">
        <v>422407.9</v>
      </c>
      <c r="I1541" s="157">
        <f t="shared" si="46"/>
        <v>99.999976326205953</v>
      </c>
      <c r="J1541" s="183">
        <f t="shared" si="47"/>
        <v>9.9999999976716936E-2</v>
      </c>
    </row>
    <row r="1542" spans="1:10" s="141" customFormat="1" ht="22.5" x14ac:dyDescent="0.2">
      <c r="A1542" s="190" t="s">
        <v>507</v>
      </c>
      <c r="B1542" s="191">
        <v>923</v>
      </c>
      <c r="C1542" s="192">
        <v>7</v>
      </c>
      <c r="D1542" s="192">
        <v>2</v>
      </c>
      <c r="E1542" s="193" t="s">
        <v>787</v>
      </c>
      <c r="F1542" s="194">
        <v>600</v>
      </c>
      <c r="G1542" s="195">
        <v>5603.5</v>
      </c>
      <c r="H1542" s="195">
        <v>5603.5</v>
      </c>
      <c r="I1542" s="157">
        <f t="shared" si="46"/>
        <v>100</v>
      </c>
      <c r="J1542" s="183">
        <f t="shared" si="47"/>
        <v>0</v>
      </c>
    </row>
    <row r="1543" spans="1:10" s="141" customFormat="1" ht="22.5" x14ac:dyDescent="0.2">
      <c r="A1543" s="190" t="s">
        <v>788</v>
      </c>
      <c r="B1543" s="191">
        <v>923</v>
      </c>
      <c r="C1543" s="192">
        <v>7</v>
      </c>
      <c r="D1543" s="192">
        <v>2</v>
      </c>
      <c r="E1543" s="193">
        <v>720500000</v>
      </c>
      <c r="F1543" s="194"/>
      <c r="G1543" s="195">
        <v>589421.4</v>
      </c>
      <c r="H1543" s="195">
        <v>588866.69999999995</v>
      </c>
      <c r="I1543" s="157">
        <f t="shared" si="46"/>
        <v>99.905890759989362</v>
      </c>
      <c r="J1543" s="183">
        <f t="shared" si="47"/>
        <v>554.70000000006985</v>
      </c>
    </row>
    <row r="1544" spans="1:10" s="141" customFormat="1" ht="11.25" x14ac:dyDescent="0.2">
      <c r="A1544" s="190" t="s">
        <v>1254</v>
      </c>
      <c r="B1544" s="191">
        <v>923</v>
      </c>
      <c r="C1544" s="192">
        <v>7</v>
      </c>
      <c r="D1544" s="192">
        <v>2</v>
      </c>
      <c r="E1544" s="193">
        <v>720500330</v>
      </c>
      <c r="F1544" s="194"/>
      <c r="G1544" s="195">
        <v>10000</v>
      </c>
      <c r="H1544" s="195">
        <v>10000</v>
      </c>
      <c r="I1544" s="157">
        <f t="shared" si="46"/>
        <v>100</v>
      </c>
      <c r="J1544" s="183">
        <f t="shared" si="47"/>
        <v>0</v>
      </c>
    </row>
    <row r="1545" spans="1:10" s="141" customFormat="1" ht="11.25" x14ac:dyDescent="0.2">
      <c r="A1545" s="190" t="s">
        <v>490</v>
      </c>
      <c r="B1545" s="191">
        <v>923</v>
      </c>
      <c r="C1545" s="192">
        <v>7</v>
      </c>
      <c r="D1545" s="192">
        <v>2</v>
      </c>
      <c r="E1545" s="193">
        <v>720500330</v>
      </c>
      <c r="F1545" s="194">
        <v>200</v>
      </c>
      <c r="G1545" s="195">
        <v>10000</v>
      </c>
      <c r="H1545" s="195">
        <v>10000</v>
      </c>
      <c r="I1545" s="157">
        <f t="shared" si="46"/>
        <v>100</v>
      </c>
      <c r="J1545" s="183">
        <f t="shared" si="47"/>
        <v>0</v>
      </c>
    </row>
    <row r="1546" spans="1:10" s="141" customFormat="1" ht="11.25" x14ac:dyDescent="0.2">
      <c r="A1546" s="190" t="s">
        <v>789</v>
      </c>
      <c r="B1546" s="191">
        <v>923</v>
      </c>
      <c r="C1546" s="192">
        <v>7</v>
      </c>
      <c r="D1546" s="192">
        <v>2</v>
      </c>
      <c r="E1546" s="193">
        <v>720543690</v>
      </c>
      <c r="F1546" s="194"/>
      <c r="G1546" s="195">
        <v>5749.8</v>
      </c>
      <c r="H1546" s="195">
        <v>5749.8</v>
      </c>
      <c r="I1546" s="157">
        <f t="shared" si="46"/>
        <v>100</v>
      </c>
      <c r="J1546" s="183">
        <f t="shared" si="47"/>
        <v>0</v>
      </c>
    </row>
    <row r="1547" spans="1:10" s="141" customFormat="1" ht="11.25" x14ac:dyDescent="0.2">
      <c r="A1547" s="190" t="s">
        <v>490</v>
      </c>
      <c r="B1547" s="191">
        <v>923</v>
      </c>
      <c r="C1547" s="192">
        <v>7</v>
      </c>
      <c r="D1547" s="192">
        <v>2</v>
      </c>
      <c r="E1547" s="193">
        <v>720543690</v>
      </c>
      <c r="F1547" s="194">
        <v>200</v>
      </c>
      <c r="G1547" s="195">
        <v>749.8</v>
      </c>
      <c r="H1547" s="195">
        <v>749.8</v>
      </c>
      <c r="I1547" s="157">
        <f t="shared" si="46"/>
        <v>100</v>
      </c>
      <c r="J1547" s="183">
        <f t="shared" si="47"/>
        <v>0</v>
      </c>
    </row>
    <row r="1548" spans="1:10" s="141" customFormat="1" ht="11.25" x14ac:dyDescent="0.2">
      <c r="A1548" s="190" t="s">
        <v>651</v>
      </c>
      <c r="B1548" s="191">
        <v>923</v>
      </c>
      <c r="C1548" s="192">
        <v>7</v>
      </c>
      <c r="D1548" s="192">
        <v>2</v>
      </c>
      <c r="E1548" s="193">
        <v>720543690</v>
      </c>
      <c r="F1548" s="194">
        <v>400</v>
      </c>
      <c r="G1548" s="195">
        <v>5000</v>
      </c>
      <c r="H1548" s="195">
        <v>5000</v>
      </c>
      <c r="I1548" s="157">
        <f t="shared" si="46"/>
        <v>100</v>
      </c>
      <c r="J1548" s="183">
        <f t="shared" si="47"/>
        <v>0</v>
      </c>
    </row>
    <row r="1549" spans="1:10" s="141" customFormat="1" ht="11.25" x14ac:dyDescent="0.2">
      <c r="A1549" s="190" t="s">
        <v>1258</v>
      </c>
      <c r="B1549" s="191">
        <v>923</v>
      </c>
      <c r="C1549" s="192">
        <v>7</v>
      </c>
      <c r="D1549" s="192">
        <v>2</v>
      </c>
      <c r="E1549" s="193" t="s">
        <v>1259</v>
      </c>
      <c r="F1549" s="194"/>
      <c r="G1549" s="195">
        <v>573671.6</v>
      </c>
      <c r="H1549" s="195">
        <v>573116.9</v>
      </c>
      <c r="I1549" s="157">
        <f t="shared" si="46"/>
        <v>99.903307048841199</v>
      </c>
      <c r="J1549" s="183">
        <f t="shared" si="47"/>
        <v>554.69999999995343</v>
      </c>
    </row>
    <row r="1550" spans="1:10" s="141" customFormat="1" ht="11.25" x14ac:dyDescent="0.2">
      <c r="A1550" s="190" t="s">
        <v>490</v>
      </c>
      <c r="B1550" s="191">
        <v>923</v>
      </c>
      <c r="C1550" s="192">
        <v>7</v>
      </c>
      <c r="D1550" s="192">
        <v>2</v>
      </c>
      <c r="E1550" s="193" t="s">
        <v>1259</v>
      </c>
      <c r="F1550" s="194">
        <v>200</v>
      </c>
      <c r="G1550" s="195">
        <v>573671.6</v>
      </c>
      <c r="H1550" s="195">
        <v>573116.9</v>
      </c>
      <c r="I1550" s="157">
        <f t="shared" si="46"/>
        <v>99.903307048841199</v>
      </c>
      <c r="J1550" s="183">
        <f t="shared" si="47"/>
        <v>554.69999999995343</v>
      </c>
    </row>
    <row r="1551" spans="1:10" s="141" customFormat="1" ht="22.5" x14ac:dyDescent="0.2">
      <c r="A1551" s="190" t="s">
        <v>790</v>
      </c>
      <c r="B1551" s="191">
        <v>923</v>
      </c>
      <c r="C1551" s="192">
        <v>7</v>
      </c>
      <c r="D1551" s="192">
        <v>2</v>
      </c>
      <c r="E1551" s="193">
        <v>720600000</v>
      </c>
      <c r="F1551" s="194"/>
      <c r="G1551" s="195">
        <v>3235.3</v>
      </c>
      <c r="H1551" s="195">
        <v>3103.5</v>
      </c>
      <c r="I1551" s="157">
        <f t="shared" ref="I1551:I1614" si="48">+H1551/G1551*100</f>
        <v>95.926189225110491</v>
      </c>
      <c r="J1551" s="183">
        <f t="shared" ref="J1551:J1614" si="49">G1551-H1551</f>
        <v>131.80000000000018</v>
      </c>
    </row>
    <row r="1552" spans="1:10" s="141" customFormat="1" ht="11.25" x14ac:dyDescent="0.2">
      <c r="A1552" s="190" t="s">
        <v>791</v>
      </c>
      <c r="B1552" s="191">
        <v>923</v>
      </c>
      <c r="C1552" s="192">
        <v>7</v>
      </c>
      <c r="D1552" s="192">
        <v>2</v>
      </c>
      <c r="E1552" s="193">
        <v>720643680</v>
      </c>
      <c r="F1552" s="194"/>
      <c r="G1552" s="195">
        <v>3235.3</v>
      </c>
      <c r="H1552" s="195">
        <v>3103.5</v>
      </c>
      <c r="I1552" s="157">
        <f t="shared" si="48"/>
        <v>95.926189225110491</v>
      </c>
      <c r="J1552" s="183">
        <f t="shared" si="49"/>
        <v>131.80000000000018</v>
      </c>
    </row>
    <row r="1553" spans="1:10" s="141" customFormat="1" ht="11.25" x14ac:dyDescent="0.2">
      <c r="A1553" s="190" t="s">
        <v>490</v>
      </c>
      <c r="B1553" s="191">
        <v>923</v>
      </c>
      <c r="C1553" s="192">
        <v>7</v>
      </c>
      <c r="D1553" s="192">
        <v>2</v>
      </c>
      <c r="E1553" s="193">
        <v>720643680</v>
      </c>
      <c r="F1553" s="194">
        <v>200</v>
      </c>
      <c r="G1553" s="195">
        <v>3235.3</v>
      </c>
      <c r="H1553" s="195">
        <v>3103.5</v>
      </c>
      <c r="I1553" s="157">
        <f t="shared" si="48"/>
        <v>95.926189225110491</v>
      </c>
      <c r="J1553" s="183">
        <f t="shared" si="49"/>
        <v>131.80000000000018</v>
      </c>
    </row>
    <row r="1554" spans="1:10" s="141" customFormat="1" ht="11.25" x14ac:dyDescent="0.2">
      <c r="A1554" s="190" t="s">
        <v>792</v>
      </c>
      <c r="B1554" s="191">
        <v>923</v>
      </c>
      <c r="C1554" s="192">
        <v>7</v>
      </c>
      <c r="D1554" s="192">
        <v>2</v>
      </c>
      <c r="E1554" s="193">
        <v>720800000</v>
      </c>
      <c r="F1554" s="194"/>
      <c r="G1554" s="195">
        <v>538693.9</v>
      </c>
      <c r="H1554" s="195">
        <v>538072.5</v>
      </c>
      <c r="I1554" s="157">
        <f t="shared" si="48"/>
        <v>99.884646921006521</v>
      </c>
      <c r="J1554" s="183">
        <f t="shared" si="49"/>
        <v>621.40000000002328</v>
      </c>
    </row>
    <row r="1555" spans="1:10" s="141" customFormat="1" ht="11.25" x14ac:dyDescent="0.2">
      <c r="A1555" s="190" t="s">
        <v>793</v>
      </c>
      <c r="B1555" s="191">
        <v>923</v>
      </c>
      <c r="C1555" s="192">
        <v>7</v>
      </c>
      <c r="D1555" s="192">
        <v>2</v>
      </c>
      <c r="E1555" s="193">
        <v>720843720</v>
      </c>
      <c r="F1555" s="194"/>
      <c r="G1555" s="195">
        <v>420</v>
      </c>
      <c r="H1555" s="195">
        <v>420</v>
      </c>
      <c r="I1555" s="157">
        <f t="shared" si="48"/>
        <v>100</v>
      </c>
      <c r="J1555" s="183">
        <f t="shared" si="49"/>
        <v>0</v>
      </c>
    </row>
    <row r="1556" spans="1:10" s="141" customFormat="1" ht="11.25" x14ac:dyDescent="0.2">
      <c r="A1556" s="190" t="s">
        <v>501</v>
      </c>
      <c r="B1556" s="191">
        <v>923</v>
      </c>
      <c r="C1556" s="192">
        <v>7</v>
      </c>
      <c r="D1556" s="192">
        <v>2</v>
      </c>
      <c r="E1556" s="193">
        <v>720843720</v>
      </c>
      <c r="F1556" s="194">
        <v>300</v>
      </c>
      <c r="G1556" s="195">
        <v>420</v>
      </c>
      <c r="H1556" s="195">
        <v>420</v>
      </c>
      <c r="I1556" s="157">
        <f t="shared" si="48"/>
        <v>100</v>
      </c>
      <c r="J1556" s="183">
        <f t="shared" si="49"/>
        <v>0</v>
      </c>
    </row>
    <row r="1557" spans="1:10" s="141" customFormat="1" ht="56.25" x14ac:dyDescent="0.2">
      <c r="A1557" s="190" t="s">
        <v>1608</v>
      </c>
      <c r="B1557" s="191">
        <v>923</v>
      </c>
      <c r="C1557" s="192">
        <v>7</v>
      </c>
      <c r="D1557" s="192">
        <v>2</v>
      </c>
      <c r="E1557" s="193" t="s">
        <v>794</v>
      </c>
      <c r="F1557" s="194"/>
      <c r="G1557" s="195">
        <v>538273.9</v>
      </c>
      <c r="H1557" s="195">
        <v>537652.5</v>
      </c>
      <c r="I1557" s="157">
        <f t="shared" si="48"/>
        <v>99.884556914240136</v>
      </c>
      <c r="J1557" s="183">
        <f t="shared" si="49"/>
        <v>621.40000000002328</v>
      </c>
    </row>
    <row r="1558" spans="1:10" s="141" customFormat="1" ht="11.25" x14ac:dyDescent="0.2">
      <c r="A1558" s="190" t="s">
        <v>499</v>
      </c>
      <c r="B1558" s="191">
        <v>923</v>
      </c>
      <c r="C1558" s="192">
        <v>7</v>
      </c>
      <c r="D1558" s="192">
        <v>2</v>
      </c>
      <c r="E1558" s="193" t="s">
        <v>794</v>
      </c>
      <c r="F1558" s="194">
        <v>500</v>
      </c>
      <c r="G1558" s="195">
        <v>514474.9</v>
      </c>
      <c r="H1558" s="195">
        <v>513853.5</v>
      </c>
      <c r="I1558" s="157">
        <f t="shared" si="48"/>
        <v>99.879216653718188</v>
      </c>
      <c r="J1558" s="183">
        <f t="shared" si="49"/>
        <v>621.40000000002328</v>
      </c>
    </row>
    <row r="1559" spans="1:10" s="141" customFormat="1" ht="22.5" x14ac:dyDescent="0.2">
      <c r="A1559" s="190" t="s">
        <v>507</v>
      </c>
      <c r="B1559" s="191">
        <v>923</v>
      </c>
      <c r="C1559" s="192">
        <v>7</v>
      </c>
      <c r="D1559" s="192">
        <v>2</v>
      </c>
      <c r="E1559" s="193" t="s">
        <v>794</v>
      </c>
      <c r="F1559" s="194">
        <v>600</v>
      </c>
      <c r="G1559" s="195">
        <v>23799</v>
      </c>
      <c r="H1559" s="195">
        <v>23799</v>
      </c>
      <c r="I1559" s="157">
        <f t="shared" si="48"/>
        <v>100</v>
      </c>
      <c r="J1559" s="183">
        <f t="shared" si="49"/>
        <v>0</v>
      </c>
    </row>
    <row r="1560" spans="1:10" s="141" customFormat="1" ht="11.25" x14ac:dyDescent="0.2">
      <c r="A1560" s="190" t="s">
        <v>1260</v>
      </c>
      <c r="B1560" s="191">
        <v>923</v>
      </c>
      <c r="C1560" s="192">
        <v>7</v>
      </c>
      <c r="D1560" s="192">
        <v>2</v>
      </c>
      <c r="E1560" s="193" t="s">
        <v>1261</v>
      </c>
      <c r="F1560" s="194"/>
      <c r="G1560" s="195">
        <v>239626.5</v>
      </c>
      <c r="H1560" s="195">
        <v>239624.4</v>
      </c>
      <c r="I1560" s="157">
        <f t="shared" si="48"/>
        <v>99.999123636158771</v>
      </c>
      <c r="J1560" s="183">
        <f t="shared" si="49"/>
        <v>2.1000000000058208</v>
      </c>
    </row>
    <row r="1561" spans="1:10" s="141" customFormat="1" ht="11.25" x14ac:dyDescent="0.2">
      <c r="A1561" s="190" t="s">
        <v>795</v>
      </c>
      <c r="B1561" s="191">
        <v>923</v>
      </c>
      <c r="C1561" s="192">
        <v>7</v>
      </c>
      <c r="D1561" s="192">
        <v>2</v>
      </c>
      <c r="E1561" s="193" t="s">
        <v>1262</v>
      </c>
      <c r="F1561" s="194"/>
      <c r="G1561" s="195">
        <v>208357.5</v>
      </c>
      <c r="H1561" s="195">
        <v>208356.1</v>
      </c>
      <c r="I1561" s="157">
        <f t="shared" si="48"/>
        <v>99.999328077942963</v>
      </c>
      <c r="J1561" s="183">
        <f t="shared" si="49"/>
        <v>1.3999999999941792</v>
      </c>
    </row>
    <row r="1562" spans="1:10" s="141" customFormat="1" ht="45" x14ac:dyDescent="0.2">
      <c r="A1562" s="190" t="s">
        <v>1609</v>
      </c>
      <c r="B1562" s="191">
        <v>923</v>
      </c>
      <c r="C1562" s="192">
        <v>7</v>
      </c>
      <c r="D1562" s="192">
        <v>2</v>
      </c>
      <c r="E1562" s="193" t="s">
        <v>1610</v>
      </c>
      <c r="F1562" s="194"/>
      <c r="G1562" s="195">
        <v>21357.5</v>
      </c>
      <c r="H1562" s="195">
        <v>21356.799999999999</v>
      </c>
      <c r="I1562" s="157">
        <f t="shared" si="48"/>
        <v>99.996722462835066</v>
      </c>
      <c r="J1562" s="183">
        <f t="shared" si="49"/>
        <v>0.7000000000007276</v>
      </c>
    </row>
    <row r="1563" spans="1:10" s="141" customFormat="1" ht="11.25" x14ac:dyDescent="0.2">
      <c r="A1563" s="190" t="s">
        <v>490</v>
      </c>
      <c r="B1563" s="191">
        <v>923</v>
      </c>
      <c r="C1563" s="192">
        <v>7</v>
      </c>
      <c r="D1563" s="192">
        <v>2</v>
      </c>
      <c r="E1563" s="193" t="s">
        <v>1610</v>
      </c>
      <c r="F1563" s="194">
        <v>200</v>
      </c>
      <c r="G1563" s="195">
        <v>21357.5</v>
      </c>
      <c r="H1563" s="195">
        <v>21356.799999999999</v>
      </c>
      <c r="I1563" s="157">
        <f t="shared" si="48"/>
        <v>99.996722462835066</v>
      </c>
      <c r="J1563" s="183">
        <f t="shared" si="49"/>
        <v>0.7000000000007276</v>
      </c>
    </row>
    <row r="1564" spans="1:10" s="141" customFormat="1" ht="22.5" x14ac:dyDescent="0.2">
      <c r="A1564" s="190" t="s">
        <v>1613</v>
      </c>
      <c r="B1564" s="191">
        <v>923</v>
      </c>
      <c r="C1564" s="192">
        <v>7</v>
      </c>
      <c r="D1564" s="192">
        <v>2</v>
      </c>
      <c r="E1564" s="193" t="s">
        <v>1614</v>
      </c>
      <c r="F1564" s="194"/>
      <c r="G1564" s="195">
        <v>50000</v>
      </c>
      <c r="H1564" s="195">
        <v>50000</v>
      </c>
      <c r="I1564" s="157">
        <f t="shared" si="48"/>
        <v>100</v>
      </c>
      <c r="J1564" s="183">
        <f t="shared" si="49"/>
        <v>0</v>
      </c>
    </row>
    <row r="1565" spans="1:10" s="141" customFormat="1" ht="11.25" x14ac:dyDescent="0.2">
      <c r="A1565" s="190" t="s">
        <v>490</v>
      </c>
      <c r="B1565" s="191">
        <v>923</v>
      </c>
      <c r="C1565" s="192">
        <v>7</v>
      </c>
      <c r="D1565" s="192">
        <v>2</v>
      </c>
      <c r="E1565" s="193" t="s">
        <v>1614</v>
      </c>
      <c r="F1565" s="194">
        <v>200</v>
      </c>
      <c r="G1565" s="195">
        <v>50000</v>
      </c>
      <c r="H1565" s="195">
        <v>50000</v>
      </c>
      <c r="I1565" s="157">
        <f t="shared" si="48"/>
        <v>100</v>
      </c>
      <c r="J1565" s="183">
        <f t="shared" si="49"/>
        <v>0</v>
      </c>
    </row>
    <row r="1566" spans="1:10" s="141" customFormat="1" ht="33.75" x14ac:dyDescent="0.2">
      <c r="A1566" s="190" t="s">
        <v>1265</v>
      </c>
      <c r="B1566" s="191">
        <v>923</v>
      </c>
      <c r="C1566" s="192">
        <v>7</v>
      </c>
      <c r="D1566" s="192">
        <v>2</v>
      </c>
      <c r="E1566" s="193" t="s">
        <v>1266</v>
      </c>
      <c r="F1566" s="194"/>
      <c r="G1566" s="195">
        <v>137000</v>
      </c>
      <c r="H1566" s="195">
        <v>136999.29999999999</v>
      </c>
      <c r="I1566" s="157">
        <f t="shared" si="48"/>
        <v>99.999489051094884</v>
      </c>
      <c r="J1566" s="183">
        <f t="shared" si="49"/>
        <v>0.70000000001164153</v>
      </c>
    </row>
    <row r="1567" spans="1:10" s="141" customFormat="1" ht="11.25" x14ac:dyDescent="0.2">
      <c r="A1567" s="190" t="s">
        <v>490</v>
      </c>
      <c r="B1567" s="191">
        <v>923</v>
      </c>
      <c r="C1567" s="192">
        <v>7</v>
      </c>
      <c r="D1567" s="192">
        <v>2</v>
      </c>
      <c r="E1567" s="193" t="s">
        <v>1266</v>
      </c>
      <c r="F1567" s="194">
        <v>200</v>
      </c>
      <c r="G1567" s="195">
        <v>137000</v>
      </c>
      <c r="H1567" s="195">
        <v>136999.29999999999</v>
      </c>
      <c r="I1567" s="157">
        <f t="shared" si="48"/>
        <v>99.999489051094884</v>
      </c>
      <c r="J1567" s="183">
        <f t="shared" si="49"/>
        <v>0.70000000001164153</v>
      </c>
    </row>
    <row r="1568" spans="1:10" s="141" customFormat="1" ht="11.25" x14ac:dyDescent="0.2">
      <c r="A1568" s="190" t="s">
        <v>796</v>
      </c>
      <c r="B1568" s="191">
        <v>923</v>
      </c>
      <c r="C1568" s="192">
        <v>7</v>
      </c>
      <c r="D1568" s="192">
        <v>2</v>
      </c>
      <c r="E1568" s="193" t="s">
        <v>1268</v>
      </c>
      <c r="F1568" s="194"/>
      <c r="G1568" s="195">
        <v>20024.099999999999</v>
      </c>
      <c r="H1568" s="195">
        <v>20023.400000000001</v>
      </c>
      <c r="I1568" s="157">
        <f t="shared" si="48"/>
        <v>99.996504212424043</v>
      </c>
      <c r="J1568" s="183">
        <f t="shared" si="49"/>
        <v>0.69999999999708962</v>
      </c>
    </row>
    <row r="1569" spans="1:10" s="141" customFormat="1" ht="33.75" x14ac:dyDescent="0.2">
      <c r="A1569" s="190" t="s">
        <v>1616</v>
      </c>
      <c r="B1569" s="191">
        <v>923</v>
      </c>
      <c r="C1569" s="192">
        <v>7</v>
      </c>
      <c r="D1569" s="192">
        <v>2</v>
      </c>
      <c r="E1569" s="193" t="s">
        <v>1617</v>
      </c>
      <c r="F1569" s="194"/>
      <c r="G1569" s="195">
        <v>20024.099999999999</v>
      </c>
      <c r="H1569" s="195">
        <v>20023.400000000001</v>
      </c>
      <c r="I1569" s="157">
        <f t="shared" si="48"/>
        <v>99.996504212424043</v>
      </c>
      <c r="J1569" s="183">
        <f t="shared" si="49"/>
        <v>0.69999999999708962</v>
      </c>
    </row>
    <row r="1570" spans="1:10" s="141" customFormat="1" ht="11.25" x14ac:dyDescent="0.2">
      <c r="A1570" s="190" t="s">
        <v>499</v>
      </c>
      <c r="B1570" s="191">
        <v>923</v>
      </c>
      <c r="C1570" s="192">
        <v>7</v>
      </c>
      <c r="D1570" s="192">
        <v>2</v>
      </c>
      <c r="E1570" s="193" t="s">
        <v>1617</v>
      </c>
      <c r="F1570" s="194">
        <v>500</v>
      </c>
      <c r="G1570" s="195">
        <v>18624.099999999999</v>
      </c>
      <c r="H1570" s="195">
        <v>18623.400000000001</v>
      </c>
      <c r="I1570" s="157">
        <f t="shared" si="48"/>
        <v>99.996241429116054</v>
      </c>
      <c r="J1570" s="183">
        <f t="shared" si="49"/>
        <v>0.69999999999708962</v>
      </c>
    </row>
    <row r="1571" spans="1:10" s="141" customFormat="1" ht="22.5" x14ac:dyDescent="0.2">
      <c r="A1571" s="190" t="s">
        <v>507</v>
      </c>
      <c r="B1571" s="191">
        <v>923</v>
      </c>
      <c r="C1571" s="192">
        <v>7</v>
      </c>
      <c r="D1571" s="192">
        <v>2</v>
      </c>
      <c r="E1571" s="193" t="s">
        <v>1617</v>
      </c>
      <c r="F1571" s="194">
        <v>600</v>
      </c>
      <c r="G1571" s="195">
        <v>1400</v>
      </c>
      <c r="H1571" s="195">
        <v>1400</v>
      </c>
      <c r="I1571" s="157">
        <f t="shared" si="48"/>
        <v>100</v>
      </c>
      <c r="J1571" s="183">
        <f t="shared" si="49"/>
        <v>0</v>
      </c>
    </row>
    <row r="1572" spans="1:10" s="141" customFormat="1" ht="11.25" x14ac:dyDescent="0.2">
      <c r="A1572" s="190" t="s">
        <v>1618</v>
      </c>
      <c r="B1572" s="191">
        <v>923</v>
      </c>
      <c r="C1572" s="192">
        <v>7</v>
      </c>
      <c r="D1572" s="192">
        <v>2</v>
      </c>
      <c r="E1572" s="193" t="s">
        <v>1619</v>
      </c>
      <c r="F1572" s="194"/>
      <c r="G1572" s="195">
        <v>11244.9</v>
      </c>
      <c r="H1572" s="195">
        <v>11244.9</v>
      </c>
      <c r="I1572" s="157">
        <f t="shared" si="48"/>
        <v>100</v>
      </c>
      <c r="J1572" s="183">
        <f t="shared" si="49"/>
        <v>0</v>
      </c>
    </row>
    <row r="1573" spans="1:10" s="141" customFormat="1" ht="33.75" x14ac:dyDescent="0.2">
      <c r="A1573" s="190" t="s">
        <v>1620</v>
      </c>
      <c r="B1573" s="191">
        <v>923</v>
      </c>
      <c r="C1573" s="192">
        <v>7</v>
      </c>
      <c r="D1573" s="192">
        <v>2</v>
      </c>
      <c r="E1573" s="193" t="s">
        <v>1621</v>
      </c>
      <c r="F1573" s="194"/>
      <c r="G1573" s="195">
        <v>11244.9</v>
      </c>
      <c r="H1573" s="195">
        <v>11244.9</v>
      </c>
      <c r="I1573" s="157">
        <f t="shared" si="48"/>
        <v>100</v>
      </c>
      <c r="J1573" s="183">
        <f t="shared" si="49"/>
        <v>0</v>
      </c>
    </row>
    <row r="1574" spans="1:10" s="141" customFormat="1" ht="11.25" x14ac:dyDescent="0.2">
      <c r="A1574" s="190" t="s">
        <v>499</v>
      </c>
      <c r="B1574" s="191">
        <v>923</v>
      </c>
      <c r="C1574" s="192">
        <v>7</v>
      </c>
      <c r="D1574" s="192">
        <v>2</v>
      </c>
      <c r="E1574" s="193" t="s">
        <v>1621</v>
      </c>
      <c r="F1574" s="194">
        <v>500</v>
      </c>
      <c r="G1574" s="195">
        <v>10824.9</v>
      </c>
      <c r="H1574" s="195">
        <v>10824.9</v>
      </c>
      <c r="I1574" s="157">
        <f t="shared" si="48"/>
        <v>100</v>
      </c>
      <c r="J1574" s="183">
        <f t="shared" si="49"/>
        <v>0</v>
      </c>
    </row>
    <row r="1575" spans="1:10" s="141" customFormat="1" ht="22.5" x14ac:dyDescent="0.2">
      <c r="A1575" s="190" t="s">
        <v>507</v>
      </c>
      <c r="B1575" s="191">
        <v>923</v>
      </c>
      <c r="C1575" s="192">
        <v>7</v>
      </c>
      <c r="D1575" s="192">
        <v>2</v>
      </c>
      <c r="E1575" s="193" t="s">
        <v>1621</v>
      </c>
      <c r="F1575" s="194">
        <v>600</v>
      </c>
      <c r="G1575" s="195">
        <v>420</v>
      </c>
      <c r="H1575" s="195">
        <v>420</v>
      </c>
      <c r="I1575" s="157">
        <f t="shared" si="48"/>
        <v>100</v>
      </c>
      <c r="J1575" s="183">
        <f t="shared" si="49"/>
        <v>0</v>
      </c>
    </row>
    <row r="1576" spans="1:10" s="141" customFormat="1" ht="11.25" x14ac:dyDescent="0.2">
      <c r="A1576" s="190" t="s">
        <v>857</v>
      </c>
      <c r="B1576" s="191">
        <v>923</v>
      </c>
      <c r="C1576" s="192">
        <v>7</v>
      </c>
      <c r="D1576" s="192">
        <v>2</v>
      </c>
      <c r="E1576" s="193">
        <v>7200000000</v>
      </c>
      <c r="F1576" s="194"/>
      <c r="G1576" s="195">
        <v>180</v>
      </c>
      <c r="H1576" s="195">
        <v>180</v>
      </c>
      <c r="I1576" s="157">
        <f t="shared" si="48"/>
        <v>100</v>
      </c>
      <c r="J1576" s="183">
        <f t="shared" si="49"/>
        <v>0</v>
      </c>
    </row>
    <row r="1577" spans="1:10" s="141" customFormat="1" ht="22.5" x14ac:dyDescent="0.2">
      <c r="A1577" s="190" t="s">
        <v>1152</v>
      </c>
      <c r="B1577" s="191">
        <v>923</v>
      </c>
      <c r="C1577" s="192">
        <v>7</v>
      </c>
      <c r="D1577" s="192">
        <v>2</v>
      </c>
      <c r="E1577" s="193">
        <v>7200055490</v>
      </c>
      <c r="F1577" s="194"/>
      <c r="G1577" s="195">
        <v>180</v>
      </c>
      <c r="H1577" s="195">
        <v>180</v>
      </c>
      <c r="I1577" s="157">
        <f t="shared" si="48"/>
        <v>100</v>
      </c>
      <c r="J1577" s="183">
        <f t="shared" si="49"/>
        <v>0</v>
      </c>
    </row>
    <row r="1578" spans="1:10" s="141" customFormat="1" ht="22.5" x14ac:dyDescent="0.2">
      <c r="A1578" s="190" t="s">
        <v>507</v>
      </c>
      <c r="B1578" s="191">
        <v>923</v>
      </c>
      <c r="C1578" s="192">
        <v>7</v>
      </c>
      <c r="D1578" s="192">
        <v>2</v>
      </c>
      <c r="E1578" s="193">
        <v>7200055490</v>
      </c>
      <c r="F1578" s="194">
        <v>600</v>
      </c>
      <c r="G1578" s="195">
        <v>180</v>
      </c>
      <c r="H1578" s="195">
        <v>180</v>
      </c>
      <c r="I1578" s="157">
        <f t="shared" si="48"/>
        <v>100</v>
      </c>
      <c r="J1578" s="183">
        <f t="shared" si="49"/>
        <v>0</v>
      </c>
    </row>
    <row r="1579" spans="1:10" s="141" customFormat="1" ht="11.25" x14ac:dyDescent="0.2">
      <c r="A1579" s="190" t="s">
        <v>800</v>
      </c>
      <c r="B1579" s="191">
        <v>923</v>
      </c>
      <c r="C1579" s="192">
        <v>7</v>
      </c>
      <c r="D1579" s="192">
        <v>3</v>
      </c>
      <c r="E1579" s="193"/>
      <c r="F1579" s="194"/>
      <c r="G1579" s="195">
        <v>256235.1</v>
      </c>
      <c r="H1579" s="195">
        <v>256142.2</v>
      </c>
      <c r="I1579" s="157">
        <f t="shared" si="48"/>
        <v>99.963744233323226</v>
      </c>
      <c r="J1579" s="183">
        <f t="shared" si="49"/>
        <v>92.899999999994179</v>
      </c>
    </row>
    <row r="1580" spans="1:10" s="141" customFormat="1" ht="22.5" x14ac:dyDescent="0.2">
      <c r="A1580" s="190" t="s">
        <v>506</v>
      </c>
      <c r="B1580" s="191">
        <v>923</v>
      </c>
      <c r="C1580" s="192">
        <v>7</v>
      </c>
      <c r="D1580" s="192">
        <v>3</v>
      </c>
      <c r="E1580" s="193">
        <v>700000000</v>
      </c>
      <c r="F1580" s="194"/>
      <c r="G1580" s="195">
        <v>256205.1</v>
      </c>
      <c r="H1580" s="195">
        <v>256112.2</v>
      </c>
      <c r="I1580" s="157">
        <f t="shared" si="48"/>
        <v>99.963739988001805</v>
      </c>
      <c r="J1580" s="183">
        <f t="shared" si="49"/>
        <v>92.899999999994179</v>
      </c>
    </row>
    <row r="1581" spans="1:10" s="141" customFormat="1" ht="11.25" x14ac:dyDescent="0.2">
      <c r="A1581" s="190" t="s">
        <v>801</v>
      </c>
      <c r="B1581" s="191">
        <v>923</v>
      </c>
      <c r="C1581" s="192">
        <v>7</v>
      </c>
      <c r="D1581" s="192">
        <v>3</v>
      </c>
      <c r="E1581" s="193">
        <v>730000000</v>
      </c>
      <c r="F1581" s="194"/>
      <c r="G1581" s="195">
        <v>73645.399999999994</v>
      </c>
      <c r="H1581" s="195">
        <v>73553.899999999994</v>
      </c>
      <c r="I1581" s="157">
        <f t="shared" si="48"/>
        <v>99.875755987475117</v>
      </c>
      <c r="J1581" s="183">
        <f t="shared" si="49"/>
        <v>91.5</v>
      </c>
    </row>
    <row r="1582" spans="1:10" s="141" customFormat="1" ht="22.5" x14ac:dyDescent="0.2">
      <c r="A1582" s="190" t="s">
        <v>1269</v>
      </c>
      <c r="B1582" s="191">
        <v>923</v>
      </c>
      <c r="C1582" s="192">
        <v>7</v>
      </c>
      <c r="D1582" s="192">
        <v>3</v>
      </c>
      <c r="E1582" s="193">
        <v>730100000</v>
      </c>
      <c r="F1582" s="194"/>
      <c r="G1582" s="195">
        <v>73645.399999999994</v>
      </c>
      <c r="H1582" s="195">
        <v>73553.899999999994</v>
      </c>
      <c r="I1582" s="157">
        <f t="shared" si="48"/>
        <v>99.875755987475117</v>
      </c>
      <c r="J1582" s="183">
        <f t="shared" si="49"/>
        <v>91.5</v>
      </c>
    </row>
    <row r="1583" spans="1:10" s="141" customFormat="1" ht="11.25" x14ac:dyDescent="0.2">
      <c r="A1583" s="190" t="s">
        <v>802</v>
      </c>
      <c r="B1583" s="191">
        <v>923</v>
      </c>
      <c r="C1583" s="192">
        <v>7</v>
      </c>
      <c r="D1583" s="192">
        <v>3</v>
      </c>
      <c r="E1583" s="193">
        <v>730142310</v>
      </c>
      <c r="F1583" s="194"/>
      <c r="G1583" s="195">
        <v>73645.399999999994</v>
      </c>
      <c r="H1583" s="195">
        <v>73553.899999999994</v>
      </c>
      <c r="I1583" s="157">
        <f t="shared" si="48"/>
        <v>99.875755987475117</v>
      </c>
      <c r="J1583" s="183">
        <f t="shared" si="49"/>
        <v>91.5</v>
      </c>
    </row>
    <row r="1584" spans="1:10" s="141" customFormat="1" ht="22.5" x14ac:dyDescent="0.2">
      <c r="A1584" s="190" t="s">
        <v>507</v>
      </c>
      <c r="B1584" s="191">
        <v>923</v>
      </c>
      <c r="C1584" s="192">
        <v>7</v>
      </c>
      <c r="D1584" s="192">
        <v>3</v>
      </c>
      <c r="E1584" s="193">
        <v>730142310</v>
      </c>
      <c r="F1584" s="194">
        <v>600</v>
      </c>
      <c r="G1584" s="195">
        <v>73645.399999999994</v>
      </c>
      <c r="H1584" s="195">
        <v>73553.899999999994</v>
      </c>
      <c r="I1584" s="157">
        <f t="shared" si="48"/>
        <v>99.875755987475117</v>
      </c>
      <c r="J1584" s="183">
        <f t="shared" si="49"/>
        <v>91.5</v>
      </c>
    </row>
    <row r="1585" spans="1:10" s="141" customFormat="1" ht="11.25" x14ac:dyDescent="0.2">
      <c r="A1585" s="190" t="s">
        <v>1260</v>
      </c>
      <c r="B1585" s="191">
        <v>923</v>
      </c>
      <c r="C1585" s="192">
        <v>7</v>
      </c>
      <c r="D1585" s="192">
        <v>3</v>
      </c>
      <c r="E1585" s="193" t="s">
        <v>1261</v>
      </c>
      <c r="F1585" s="194"/>
      <c r="G1585" s="195">
        <v>182559.7</v>
      </c>
      <c r="H1585" s="195">
        <v>182558.3</v>
      </c>
      <c r="I1585" s="157">
        <f t="shared" si="48"/>
        <v>99.999233127574144</v>
      </c>
      <c r="J1585" s="183">
        <f t="shared" si="49"/>
        <v>1.4000000000232831</v>
      </c>
    </row>
    <row r="1586" spans="1:10" s="141" customFormat="1" ht="11.25" x14ac:dyDescent="0.2">
      <c r="A1586" s="190" t="s">
        <v>796</v>
      </c>
      <c r="B1586" s="191">
        <v>923</v>
      </c>
      <c r="C1586" s="192">
        <v>7</v>
      </c>
      <c r="D1586" s="192">
        <v>3</v>
      </c>
      <c r="E1586" s="193" t="s">
        <v>1268</v>
      </c>
      <c r="F1586" s="194"/>
      <c r="G1586" s="195">
        <v>182559.7</v>
      </c>
      <c r="H1586" s="195">
        <v>182558.3</v>
      </c>
      <c r="I1586" s="157">
        <f t="shared" si="48"/>
        <v>99.999233127574144</v>
      </c>
      <c r="J1586" s="183">
        <f t="shared" si="49"/>
        <v>1.4000000000232831</v>
      </c>
    </row>
    <row r="1587" spans="1:10" s="141" customFormat="1" ht="45" x14ac:dyDescent="0.2">
      <c r="A1587" s="190" t="s">
        <v>1623</v>
      </c>
      <c r="B1587" s="191">
        <v>923</v>
      </c>
      <c r="C1587" s="192">
        <v>7</v>
      </c>
      <c r="D1587" s="192">
        <v>3</v>
      </c>
      <c r="E1587" s="193" t="s">
        <v>1624</v>
      </c>
      <c r="F1587" s="194"/>
      <c r="G1587" s="195">
        <v>182559.7</v>
      </c>
      <c r="H1587" s="195">
        <v>182558.3</v>
      </c>
      <c r="I1587" s="157">
        <f t="shared" si="48"/>
        <v>99.999233127574144</v>
      </c>
      <c r="J1587" s="183">
        <f t="shared" si="49"/>
        <v>1.4000000000232831</v>
      </c>
    </row>
    <row r="1588" spans="1:10" s="141" customFormat="1" ht="11.25" x14ac:dyDescent="0.2">
      <c r="A1588" s="190" t="s">
        <v>490</v>
      </c>
      <c r="B1588" s="191">
        <v>923</v>
      </c>
      <c r="C1588" s="192">
        <v>7</v>
      </c>
      <c r="D1588" s="192">
        <v>3</v>
      </c>
      <c r="E1588" s="193" t="s">
        <v>1624</v>
      </c>
      <c r="F1588" s="194">
        <v>200</v>
      </c>
      <c r="G1588" s="195">
        <v>182559.7</v>
      </c>
      <c r="H1588" s="195">
        <v>182558.3</v>
      </c>
      <c r="I1588" s="157">
        <f t="shared" si="48"/>
        <v>99.999233127574144</v>
      </c>
      <c r="J1588" s="183">
        <f t="shared" si="49"/>
        <v>1.4000000000232831</v>
      </c>
    </row>
    <row r="1589" spans="1:10" s="141" customFormat="1" ht="11.25" x14ac:dyDescent="0.2">
      <c r="A1589" s="190" t="s">
        <v>857</v>
      </c>
      <c r="B1589" s="191">
        <v>923</v>
      </c>
      <c r="C1589" s="192">
        <v>7</v>
      </c>
      <c r="D1589" s="192">
        <v>3</v>
      </c>
      <c r="E1589" s="193">
        <v>7200000000</v>
      </c>
      <c r="F1589" s="194"/>
      <c r="G1589" s="195">
        <v>30</v>
      </c>
      <c r="H1589" s="195">
        <v>30</v>
      </c>
      <c r="I1589" s="157">
        <f t="shared" si="48"/>
        <v>100</v>
      </c>
      <c r="J1589" s="183">
        <f t="shared" si="49"/>
        <v>0</v>
      </c>
    </row>
    <row r="1590" spans="1:10" s="141" customFormat="1" ht="22.5" x14ac:dyDescent="0.2">
      <c r="A1590" s="190" t="s">
        <v>1152</v>
      </c>
      <c r="B1590" s="191">
        <v>923</v>
      </c>
      <c r="C1590" s="192">
        <v>7</v>
      </c>
      <c r="D1590" s="192">
        <v>3</v>
      </c>
      <c r="E1590" s="193">
        <v>7200055490</v>
      </c>
      <c r="F1590" s="194"/>
      <c r="G1590" s="195">
        <v>30</v>
      </c>
      <c r="H1590" s="195">
        <v>30</v>
      </c>
      <c r="I1590" s="157">
        <f t="shared" si="48"/>
        <v>100</v>
      </c>
      <c r="J1590" s="183">
        <f t="shared" si="49"/>
        <v>0</v>
      </c>
    </row>
    <row r="1591" spans="1:10" s="141" customFormat="1" ht="22.5" x14ac:dyDescent="0.2">
      <c r="A1591" s="190" t="s">
        <v>507</v>
      </c>
      <c r="B1591" s="191">
        <v>923</v>
      </c>
      <c r="C1591" s="192">
        <v>7</v>
      </c>
      <c r="D1591" s="192">
        <v>3</v>
      </c>
      <c r="E1591" s="193">
        <v>7200055490</v>
      </c>
      <c r="F1591" s="194">
        <v>600</v>
      </c>
      <c r="G1591" s="195">
        <v>30</v>
      </c>
      <c r="H1591" s="195">
        <v>30</v>
      </c>
      <c r="I1591" s="157">
        <f t="shared" si="48"/>
        <v>100</v>
      </c>
      <c r="J1591" s="183">
        <f t="shared" si="49"/>
        <v>0</v>
      </c>
    </row>
    <row r="1592" spans="1:10" s="141" customFormat="1" ht="11.25" x14ac:dyDescent="0.2">
      <c r="A1592" s="190" t="s">
        <v>804</v>
      </c>
      <c r="B1592" s="191">
        <v>923</v>
      </c>
      <c r="C1592" s="192">
        <v>7</v>
      </c>
      <c r="D1592" s="192">
        <v>4</v>
      </c>
      <c r="E1592" s="193"/>
      <c r="F1592" s="194"/>
      <c r="G1592" s="195">
        <v>891020</v>
      </c>
      <c r="H1592" s="195">
        <v>885800.9</v>
      </c>
      <c r="I1592" s="157">
        <f t="shared" si="48"/>
        <v>99.414255572265503</v>
      </c>
      <c r="J1592" s="183">
        <f t="shared" si="49"/>
        <v>5219.0999999999767</v>
      </c>
    </row>
    <row r="1593" spans="1:10" s="141" customFormat="1" ht="22.5" x14ac:dyDescent="0.2">
      <c r="A1593" s="190" t="s">
        <v>506</v>
      </c>
      <c r="B1593" s="191">
        <v>923</v>
      </c>
      <c r="C1593" s="192">
        <v>7</v>
      </c>
      <c r="D1593" s="192">
        <v>4</v>
      </c>
      <c r="E1593" s="193">
        <v>700000000</v>
      </c>
      <c r="F1593" s="194"/>
      <c r="G1593" s="195">
        <v>890870</v>
      </c>
      <c r="H1593" s="195">
        <v>885650.9</v>
      </c>
      <c r="I1593" s="157">
        <f t="shared" si="48"/>
        <v>99.414156947702821</v>
      </c>
      <c r="J1593" s="183">
        <f t="shared" si="49"/>
        <v>5219.0999999999767</v>
      </c>
    </row>
    <row r="1594" spans="1:10" s="141" customFormat="1" ht="11.25" x14ac:dyDescent="0.2">
      <c r="A1594" s="190" t="s">
        <v>805</v>
      </c>
      <c r="B1594" s="191">
        <v>923</v>
      </c>
      <c r="C1594" s="192">
        <v>7</v>
      </c>
      <c r="D1594" s="192">
        <v>4</v>
      </c>
      <c r="E1594" s="193">
        <v>740000000</v>
      </c>
      <c r="F1594" s="194"/>
      <c r="G1594" s="195">
        <v>890870</v>
      </c>
      <c r="H1594" s="195">
        <v>885650.9</v>
      </c>
      <c r="I1594" s="157">
        <f t="shared" si="48"/>
        <v>99.414156947702821</v>
      </c>
      <c r="J1594" s="183">
        <f t="shared" si="49"/>
        <v>5219.0999999999767</v>
      </c>
    </row>
    <row r="1595" spans="1:10" s="141" customFormat="1" ht="22.5" x14ac:dyDescent="0.2">
      <c r="A1595" s="190" t="s">
        <v>806</v>
      </c>
      <c r="B1595" s="191">
        <v>923</v>
      </c>
      <c r="C1595" s="192">
        <v>7</v>
      </c>
      <c r="D1595" s="192">
        <v>4</v>
      </c>
      <c r="E1595" s="193">
        <v>740100000</v>
      </c>
      <c r="F1595" s="194"/>
      <c r="G1595" s="195">
        <v>850927.7</v>
      </c>
      <c r="H1595" s="195">
        <v>845708.6</v>
      </c>
      <c r="I1595" s="157">
        <f t="shared" si="48"/>
        <v>99.386657644356859</v>
      </c>
      <c r="J1595" s="183">
        <f t="shared" si="49"/>
        <v>5219.0999999999767</v>
      </c>
    </row>
    <row r="1596" spans="1:10" s="141" customFormat="1" ht="11.25" x14ac:dyDescent="0.2">
      <c r="A1596" s="190" t="s">
        <v>1254</v>
      </c>
      <c r="B1596" s="191">
        <v>923</v>
      </c>
      <c r="C1596" s="192">
        <v>7</v>
      </c>
      <c r="D1596" s="192">
        <v>4</v>
      </c>
      <c r="E1596" s="193">
        <v>740100330</v>
      </c>
      <c r="F1596" s="194"/>
      <c r="G1596" s="195">
        <v>20000</v>
      </c>
      <c r="H1596" s="195">
        <v>20000</v>
      </c>
      <c r="I1596" s="157">
        <f t="shared" si="48"/>
        <v>100</v>
      </c>
      <c r="J1596" s="183">
        <f t="shared" si="49"/>
        <v>0</v>
      </c>
    </row>
    <row r="1597" spans="1:10" s="141" customFormat="1" ht="11.25" x14ac:dyDescent="0.2">
      <c r="A1597" s="190" t="s">
        <v>490</v>
      </c>
      <c r="B1597" s="191">
        <v>923</v>
      </c>
      <c r="C1597" s="192">
        <v>7</v>
      </c>
      <c r="D1597" s="192">
        <v>4</v>
      </c>
      <c r="E1597" s="193">
        <v>740100330</v>
      </c>
      <c r="F1597" s="194">
        <v>200</v>
      </c>
      <c r="G1597" s="195">
        <v>20000</v>
      </c>
      <c r="H1597" s="195">
        <v>20000</v>
      </c>
      <c r="I1597" s="157">
        <f t="shared" si="48"/>
        <v>100</v>
      </c>
      <c r="J1597" s="183">
        <f t="shared" si="49"/>
        <v>0</v>
      </c>
    </row>
    <row r="1598" spans="1:10" s="141" customFormat="1" ht="33.75" x14ac:dyDescent="0.2">
      <c r="A1598" s="190" t="s">
        <v>807</v>
      </c>
      <c r="B1598" s="191">
        <v>923</v>
      </c>
      <c r="C1598" s="192">
        <v>7</v>
      </c>
      <c r="D1598" s="192">
        <v>4</v>
      </c>
      <c r="E1598" s="193">
        <v>740142710</v>
      </c>
      <c r="F1598" s="194"/>
      <c r="G1598" s="195">
        <v>830927.7</v>
      </c>
      <c r="H1598" s="195">
        <v>825708.6</v>
      </c>
      <c r="I1598" s="157">
        <f t="shared" si="48"/>
        <v>99.371894811064791</v>
      </c>
      <c r="J1598" s="183">
        <f t="shared" si="49"/>
        <v>5219.0999999999767</v>
      </c>
    </row>
    <row r="1599" spans="1:10" s="141" customFormat="1" ht="11.25" x14ac:dyDescent="0.2">
      <c r="A1599" s="190" t="s">
        <v>501</v>
      </c>
      <c r="B1599" s="191">
        <v>923</v>
      </c>
      <c r="C1599" s="192">
        <v>7</v>
      </c>
      <c r="D1599" s="192">
        <v>4</v>
      </c>
      <c r="E1599" s="193">
        <v>740142710</v>
      </c>
      <c r="F1599" s="194">
        <v>300</v>
      </c>
      <c r="G1599" s="195">
        <v>45849</v>
      </c>
      <c r="H1599" s="195">
        <v>45351</v>
      </c>
      <c r="I1599" s="157">
        <f t="shared" si="48"/>
        <v>98.913825819538047</v>
      </c>
      <c r="J1599" s="183">
        <f t="shared" si="49"/>
        <v>498</v>
      </c>
    </row>
    <row r="1600" spans="1:10" s="141" customFormat="1" ht="22.5" x14ac:dyDescent="0.2">
      <c r="A1600" s="190" t="s">
        <v>507</v>
      </c>
      <c r="B1600" s="191">
        <v>923</v>
      </c>
      <c r="C1600" s="192">
        <v>7</v>
      </c>
      <c r="D1600" s="192">
        <v>4</v>
      </c>
      <c r="E1600" s="193">
        <v>740142710</v>
      </c>
      <c r="F1600" s="194">
        <v>600</v>
      </c>
      <c r="G1600" s="195">
        <v>785078.7</v>
      </c>
      <c r="H1600" s="195">
        <v>780357.6</v>
      </c>
      <c r="I1600" s="157">
        <f t="shared" si="48"/>
        <v>99.398646275844698</v>
      </c>
      <c r="J1600" s="183">
        <f t="shared" si="49"/>
        <v>4721.0999999999767</v>
      </c>
    </row>
    <row r="1601" spans="1:10" s="141" customFormat="1" ht="22.5" x14ac:dyDescent="0.2">
      <c r="A1601" s="190" t="s">
        <v>808</v>
      </c>
      <c r="B1601" s="191">
        <v>923</v>
      </c>
      <c r="C1601" s="192">
        <v>7</v>
      </c>
      <c r="D1601" s="192">
        <v>4</v>
      </c>
      <c r="E1601" s="193">
        <v>740800000</v>
      </c>
      <c r="F1601" s="194"/>
      <c r="G1601" s="195">
        <v>39942.300000000003</v>
      </c>
      <c r="H1601" s="195">
        <v>39942.300000000003</v>
      </c>
      <c r="I1601" s="157">
        <f t="shared" si="48"/>
        <v>100</v>
      </c>
      <c r="J1601" s="183">
        <f t="shared" si="49"/>
        <v>0</v>
      </c>
    </row>
    <row r="1602" spans="1:10" s="141" customFormat="1" ht="67.5" x14ac:dyDescent="0.2">
      <c r="A1602" s="190" t="s">
        <v>1270</v>
      </c>
      <c r="B1602" s="191">
        <v>923</v>
      </c>
      <c r="C1602" s="192">
        <v>7</v>
      </c>
      <c r="D1602" s="192">
        <v>4</v>
      </c>
      <c r="E1602" s="193" t="s">
        <v>1271</v>
      </c>
      <c r="F1602" s="194"/>
      <c r="G1602" s="195">
        <v>39942.300000000003</v>
      </c>
      <c r="H1602" s="195">
        <v>39942.300000000003</v>
      </c>
      <c r="I1602" s="157">
        <f t="shared" si="48"/>
        <v>100</v>
      </c>
      <c r="J1602" s="183">
        <f t="shared" si="49"/>
        <v>0</v>
      </c>
    </row>
    <row r="1603" spans="1:10" s="141" customFormat="1" ht="22.5" x14ac:dyDescent="0.2">
      <c r="A1603" s="190" t="s">
        <v>507</v>
      </c>
      <c r="B1603" s="191">
        <v>923</v>
      </c>
      <c r="C1603" s="192">
        <v>7</v>
      </c>
      <c r="D1603" s="192">
        <v>4</v>
      </c>
      <c r="E1603" s="193" t="s">
        <v>1271</v>
      </c>
      <c r="F1603" s="194">
        <v>600</v>
      </c>
      <c r="G1603" s="195">
        <v>39942.300000000003</v>
      </c>
      <c r="H1603" s="195">
        <v>39942.300000000003</v>
      </c>
      <c r="I1603" s="157">
        <f t="shared" si="48"/>
        <v>100</v>
      </c>
      <c r="J1603" s="183">
        <f t="shared" si="49"/>
        <v>0</v>
      </c>
    </row>
    <row r="1604" spans="1:10" s="141" customFormat="1" ht="11.25" x14ac:dyDescent="0.2">
      <c r="A1604" s="190" t="s">
        <v>857</v>
      </c>
      <c r="B1604" s="191">
        <v>923</v>
      </c>
      <c r="C1604" s="192">
        <v>7</v>
      </c>
      <c r="D1604" s="192">
        <v>4</v>
      </c>
      <c r="E1604" s="193">
        <v>7200000000</v>
      </c>
      <c r="F1604" s="194"/>
      <c r="G1604" s="195">
        <v>150</v>
      </c>
      <c r="H1604" s="195">
        <v>150</v>
      </c>
      <c r="I1604" s="157">
        <f t="shared" si="48"/>
        <v>100</v>
      </c>
      <c r="J1604" s="183">
        <f t="shared" si="49"/>
        <v>0</v>
      </c>
    </row>
    <row r="1605" spans="1:10" s="141" customFormat="1" ht="22.5" x14ac:dyDescent="0.2">
      <c r="A1605" s="190" t="s">
        <v>1152</v>
      </c>
      <c r="B1605" s="191">
        <v>923</v>
      </c>
      <c r="C1605" s="192">
        <v>7</v>
      </c>
      <c r="D1605" s="192">
        <v>4</v>
      </c>
      <c r="E1605" s="193">
        <v>7200055490</v>
      </c>
      <c r="F1605" s="194"/>
      <c r="G1605" s="195">
        <v>150</v>
      </c>
      <c r="H1605" s="195">
        <v>150</v>
      </c>
      <c r="I1605" s="157">
        <f t="shared" si="48"/>
        <v>100</v>
      </c>
      <c r="J1605" s="183">
        <f t="shared" si="49"/>
        <v>0</v>
      </c>
    </row>
    <row r="1606" spans="1:10" s="141" customFormat="1" ht="22.5" x14ac:dyDescent="0.2">
      <c r="A1606" s="190" t="s">
        <v>507</v>
      </c>
      <c r="B1606" s="191">
        <v>923</v>
      </c>
      <c r="C1606" s="192">
        <v>7</v>
      </c>
      <c r="D1606" s="192">
        <v>4</v>
      </c>
      <c r="E1606" s="193">
        <v>7200055490</v>
      </c>
      <c r="F1606" s="194">
        <v>600</v>
      </c>
      <c r="G1606" s="195">
        <v>150</v>
      </c>
      <c r="H1606" s="195">
        <v>150</v>
      </c>
      <c r="I1606" s="157">
        <f t="shared" si="48"/>
        <v>100</v>
      </c>
      <c r="J1606" s="183">
        <f t="shared" si="49"/>
        <v>0</v>
      </c>
    </row>
    <row r="1607" spans="1:10" s="141" customFormat="1" ht="11.25" x14ac:dyDescent="0.2">
      <c r="A1607" s="190" t="s">
        <v>816</v>
      </c>
      <c r="B1607" s="191">
        <v>923</v>
      </c>
      <c r="C1607" s="192">
        <v>7</v>
      </c>
      <c r="D1607" s="192">
        <v>5</v>
      </c>
      <c r="E1607" s="193"/>
      <c r="F1607" s="194"/>
      <c r="G1607" s="195">
        <v>55990.8</v>
      </c>
      <c r="H1607" s="195">
        <v>55918.8</v>
      </c>
      <c r="I1607" s="157">
        <f t="shared" si="48"/>
        <v>99.871407445508908</v>
      </c>
      <c r="J1607" s="183">
        <f t="shared" si="49"/>
        <v>72</v>
      </c>
    </row>
    <row r="1608" spans="1:10" s="141" customFormat="1" ht="22.5" x14ac:dyDescent="0.2">
      <c r="A1608" s="190" t="s">
        <v>506</v>
      </c>
      <c r="B1608" s="191">
        <v>923</v>
      </c>
      <c r="C1608" s="192">
        <v>7</v>
      </c>
      <c r="D1608" s="192">
        <v>5</v>
      </c>
      <c r="E1608" s="193">
        <v>700000000</v>
      </c>
      <c r="F1608" s="194"/>
      <c r="G1608" s="195">
        <v>55960.800000000003</v>
      </c>
      <c r="H1608" s="195">
        <v>55888.800000000003</v>
      </c>
      <c r="I1608" s="157">
        <f t="shared" si="48"/>
        <v>99.87133850838444</v>
      </c>
      <c r="J1608" s="183">
        <f t="shared" si="49"/>
        <v>72</v>
      </c>
    </row>
    <row r="1609" spans="1:10" s="141" customFormat="1" ht="11.25" x14ac:dyDescent="0.2">
      <c r="A1609" s="190" t="s">
        <v>777</v>
      </c>
      <c r="B1609" s="191">
        <v>923</v>
      </c>
      <c r="C1609" s="192">
        <v>7</v>
      </c>
      <c r="D1609" s="192">
        <v>5</v>
      </c>
      <c r="E1609" s="193">
        <v>720000000</v>
      </c>
      <c r="F1609" s="194"/>
      <c r="G1609" s="195">
        <v>55960.800000000003</v>
      </c>
      <c r="H1609" s="195">
        <v>55888.800000000003</v>
      </c>
      <c r="I1609" s="157">
        <f t="shared" si="48"/>
        <v>99.87133850838444</v>
      </c>
      <c r="J1609" s="183">
        <f t="shared" si="49"/>
        <v>72</v>
      </c>
    </row>
    <row r="1610" spans="1:10" s="141" customFormat="1" ht="11.25" x14ac:dyDescent="0.2">
      <c r="A1610" s="190" t="s">
        <v>817</v>
      </c>
      <c r="B1610" s="191">
        <v>923</v>
      </c>
      <c r="C1610" s="192">
        <v>7</v>
      </c>
      <c r="D1610" s="192">
        <v>5</v>
      </c>
      <c r="E1610" s="193">
        <v>720700000</v>
      </c>
      <c r="F1610" s="194"/>
      <c r="G1610" s="195">
        <v>55960.800000000003</v>
      </c>
      <c r="H1610" s="195">
        <v>55888.800000000003</v>
      </c>
      <c r="I1610" s="157">
        <f t="shared" si="48"/>
        <v>99.87133850838444</v>
      </c>
      <c r="J1610" s="183">
        <f t="shared" si="49"/>
        <v>72</v>
      </c>
    </row>
    <row r="1611" spans="1:10" s="141" customFormat="1" ht="33.75" x14ac:dyDescent="0.2">
      <c r="A1611" s="190" t="s">
        <v>818</v>
      </c>
      <c r="B1611" s="191">
        <v>923</v>
      </c>
      <c r="C1611" s="192">
        <v>7</v>
      </c>
      <c r="D1611" s="192">
        <v>5</v>
      </c>
      <c r="E1611" s="193">
        <v>720742910</v>
      </c>
      <c r="F1611" s="194"/>
      <c r="G1611" s="195">
        <v>55960.800000000003</v>
      </c>
      <c r="H1611" s="195">
        <v>55888.800000000003</v>
      </c>
      <c r="I1611" s="157">
        <f t="shared" si="48"/>
        <v>99.87133850838444</v>
      </c>
      <c r="J1611" s="183">
        <f t="shared" si="49"/>
        <v>72</v>
      </c>
    </row>
    <row r="1612" spans="1:10" s="141" customFormat="1" ht="22.5" x14ac:dyDescent="0.2">
      <c r="A1612" s="190" t="s">
        <v>507</v>
      </c>
      <c r="B1612" s="191">
        <v>923</v>
      </c>
      <c r="C1612" s="192">
        <v>7</v>
      </c>
      <c r="D1612" s="192">
        <v>5</v>
      </c>
      <c r="E1612" s="193">
        <v>720742910</v>
      </c>
      <c r="F1612" s="194">
        <v>600</v>
      </c>
      <c r="G1612" s="195">
        <v>55960.800000000003</v>
      </c>
      <c r="H1612" s="195">
        <v>55888.800000000003</v>
      </c>
      <c r="I1612" s="157">
        <f t="shared" si="48"/>
        <v>99.87133850838444</v>
      </c>
      <c r="J1612" s="183">
        <f t="shared" si="49"/>
        <v>72</v>
      </c>
    </row>
    <row r="1613" spans="1:10" s="141" customFormat="1" ht="11.25" x14ac:dyDescent="0.2">
      <c r="A1613" s="190" t="s">
        <v>857</v>
      </c>
      <c r="B1613" s="191">
        <v>923</v>
      </c>
      <c r="C1613" s="192">
        <v>7</v>
      </c>
      <c r="D1613" s="192">
        <v>5</v>
      </c>
      <c r="E1613" s="193">
        <v>7200000000</v>
      </c>
      <c r="F1613" s="194"/>
      <c r="G1613" s="195">
        <v>30</v>
      </c>
      <c r="H1613" s="195">
        <v>30</v>
      </c>
      <c r="I1613" s="157">
        <f t="shared" si="48"/>
        <v>100</v>
      </c>
      <c r="J1613" s="183">
        <f t="shared" si="49"/>
        <v>0</v>
      </c>
    </row>
    <row r="1614" spans="1:10" s="141" customFormat="1" ht="22.5" x14ac:dyDescent="0.2">
      <c r="A1614" s="190" t="s">
        <v>1152</v>
      </c>
      <c r="B1614" s="191">
        <v>923</v>
      </c>
      <c r="C1614" s="192">
        <v>7</v>
      </c>
      <c r="D1614" s="192">
        <v>5</v>
      </c>
      <c r="E1614" s="193">
        <v>7200055490</v>
      </c>
      <c r="F1614" s="194"/>
      <c r="G1614" s="195">
        <v>30</v>
      </c>
      <c r="H1614" s="195">
        <v>30</v>
      </c>
      <c r="I1614" s="157">
        <f t="shared" si="48"/>
        <v>100</v>
      </c>
      <c r="J1614" s="183">
        <f t="shared" si="49"/>
        <v>0</v>
      </c>
    </row>
    <row r="1615" spans="1:10" s="141" customFormat="1" ht="22.5" x14ac:dyDescent="0.2">
      <c r="A1615" s="190" t="s">
        <v>507</v>
      </c>
      <c r="B1615" s="191">
        <v>923</v>
      </c>
      <c r="C1615" s="192">
        <v>7</v>
      </c>
      <c r="D1615" s="192">
        <v>5</v>
      </c>
      <c r="E1615" s="193">
        <v>7200055490</v>
      </c>
      <c r="F1615" s="194">
        <v>600</v>
      </c>
      <c r="G1615" s="195">
        <v>30</v>
      </c>
      <c r="H1615" s="195">
        <v>30</v>
      </c>
      <c r="I1615" s="157">
        <f t="shared" ref="I1615:I1678" si="50">+H1615/G1615*100</f>
        <v>100</v>
      </c>
      <c r="J1615" s="183">
        <f t="shared" ref="J1615:J1678" si="51">G1615-H1615</f>
        <v>0</v>
      </c>
    </row>
    <row r="1616" spans="1:10" s="141" customFormat="1" ht="11.25" x14ac:dyDescent="0.2">
      <c r="A1616" s="190" t="s">
        <v>820</v>
      </c>
      <c r="B1616" s="191">
        <v>923</v>
      </c>
      <c r="C1616" s="192">
        <v>7</v>
      </c>
      <c r="D1616" s="192">
        <v>7</v>
      </c>
      <c r="E1616" s="193"/>
      <c r="F1616" s="194"/>
      <c r="G1616" s="195">
        <v>72236.7</v>
      </c>
      <c r="H1616" s="195">
        <v>71340</v>
      </c>
      <c r="I1616" s="157">
        <f t="shared" si="50"/>
        <v>98.758664224694655</v>
      </c>
      <c r="J1616" s="183">
        <f t="shared" si="51"/>
        <v>896.69999999999709</v>
      </c>
    </row>
    <row r="1617" spans="1:10" s="141" customFormat="1" ht="22.5" x14ac:dyDescent="0.2">
      <c r="A1617" s="190" t="s">
        <v>506</v>
      </c>
      <c r="B1617" s="191">
        <v>923</v>
      </c>
      <c r="C1617" s="192">
        <v>7</v>
      </c>
      <c r="D1617" s="192">
        <v>7</v>
      </c>
      <c r="E1617" s="193">
        <v>700000000</v>
      </c>
      <c r="F1617" s="194"/>
      <c r="G1617" s="195">
        <v>68436.7</v>
      </c>
      <c r="H1617" s="195">
        <v>67540</v>
      </c>
      <c r="I1617" s="157">
        <f t="shared" si="50"/>
        <v>98.689738108354149</v>
      </c>
      <c r="J1617" s="183">
        <f t="shared" si="51"/>
        <v>896.69999999999709</v>
      </c>
    </row>
    <row r="1618" spans="1:10" s="141" customFormat="1" ht="11.25" x14ac:dyDescent="0.2">
      <c r="A1618" s="190" t="s">
        <v>823</v>
      </c>
      <c r="B1618" s="191">
        <v>923</v>
      </c>
      <c r="C1618" s="192">
        <v>7</v>
      </c>
      <c r="D1618" s="192">
        <v>7</v>
      </c>
      <c r="E1618" s="193">
        <v>760000000</v>
      </c>
      <c r="F1618" s="194"/>
      <c r="G1618" s="195">
        <v>68436.7</v>
      </c>
      <c r="H1618" s="195">
        <v>67540</v>
      </c>
      <c r="I1618" s="157">
        <f t="shared" si="50"/>
        <v>98.689738108354149</v>
      </c>
      <c r="J1618" s="183">
        <f t="shared" si="51"/>
        <v>896.69999999999709</v>
      </c>
    </row>
    <row r="1619" spans="1:10" s="141" customFormat="1" ht="22.5" x14ac:dyDescent="0.2">
      <c r="A1619" s="190" t="s">
        <v>1272</v>
      </c>
      <c r="B1619" s="191">
        <v>923</v>
      </c>
      <c r="C1619" s="192">
        <v>7</v>
      </c>
      <c r="D1619" s="192">
        <v>7</v>
      </c>
      <c r="E1619" s="193">
        <v>760100000</v>
      </c>
      <c r="F1619" s="194"/>
      <c r="G1619" s="195">
        <v>57974</v>
      </c>
      <c r="H1619" s="195">
        <v>57160</v>
      </c>
      <c r="I1619" s="157">
        <f t="shared" si="50"/>
        <v>98.595922310001043</v>
      </c>
      <c r="J1619" s="183">
        <f t="shared" si="51"/>
        <v>814</v>
      </c>
    </row>
    <row r="1620" spans="1:10" s="141" customFormat="1" ht="22.5" x14ac:dyDescent="0.2">
      <c r="A1620" s="190" t="s">
        <v>1273</v>
      </c>
      <c r="B1620" s="191">
        <v>923</v>
      </c>
      <c r="C1620" s="192">
        <v>7</v>
      </c>
      <c r="D1620" s="192">
        <v>7</v>
      </c>
      <c r="E1620" s="193">
        <v>760176160</v>
      </c>
      <c r="F1620" s="194"/>
      <c r="G1620" s="195">
        <v>57974</v>
      </c>
      <c r="H1620" s="195">
        <v>57160</v>
      </c>
      <c r="I1620" s="157">
        <f t="shared" si="50"/>
        <v>98.595922310001043</v>
      </c>
      <c r="J1620" s="183">
        <f t="shared" si="51"/>
        <v>814</v>
      </c>
    </row>
    <row r="1621" spans="1:10" s="141" customFormat="1" ht="11.25" x14ac:dyDescent="0.2">
      <c r="A1621" s="190" t="s">
        <v>499</v>
      </c>
      <c r="B1621" s="191">
        <v>923</v>
      </c>
      <c r="C1621" s="192">
        <v>7</v>
      </c>
      <c r="D1621" s="192">
        <v>7</v>
      </c>
      <c r="E1621" s="193">
        <v>760176160</v>
      </c>
      <c r="F1621" s="194">
        <v>500</v>
      </c>
      <c r="G1621" s="195">
        <v>57974</v>
      </c>
      <c r="H1621" s="195">
        <v>57160</v>
      </c>
      <c r="I1621" s="157">
        <f t="shared" si="50"/>
        <v>98.595922310001043</v>
      </c>
      <c r="J1621" s="183">
        <f t="shared" si="51"/>
        <v>814</v>
      </c>
    </row>
    <row r="1622" spans="1:10" s="141" customFormat="1" ht="22.5" x14ac:dyDescent="0.2">
      <c r="A1622" s="190" t="s">
        <v>1274</v>
      </c>
      <c r="B1622" s="191">
        <v>923</v>
      </c>
      <c r="C1622" s="192">
        <v>7</v>
      </c>
      <c r="D1622" s="192">
        <v>7</v>
      </c>
      <c r="E1622" s="193">
        <v>760200000</v>
      </c>
      <c r="F1622" s="194"/>
      <c r="G1622" s="195">
        <v>1026.8</v>
      </c>
      <c r="H1622" s="195">
        <v>1026.8</v>
      </c>
      <c r="I1622" s="157">
        <f t="shared" si="50"/>
        <v>100</v>
      </c>
      <c r="J1622" s="183">
        <f t="shared" si="51"/>
        <v>0</v>
      </c>
    </row>
    <row r="1623" spans="1:10" s="141" customFormat="1" ht="22.5" x14ac:dyDescent="0.2">
      <c r="A1623" s="190" t="s">
        <v>1629</v>
      </c>
      <c r="B1623" s="191">
        <v>923</v>
      </c>
      <c r="C1623" s="192">
        <v>7</v>
      </c>
      <c r="D1623" s="192">
        <v>7</v>
      </c>
      <c r="E1623" s="193">
        <v>760243240</v>
      </c>
      <c r="F1623" s="194"/>
      <c r="G1623" s="195">
        <v>1026.8</v>
      </c>
      <c r="H1623" s="195">
        <v>1026.8</v>
      </c>
      <c r="I1623" s="157">
        <f t="shared" si="50"/>
        <v>100</v>
      </c>
      <c r="J1623" s="183">
        <f t="shared" si="51"/>
        <v>0</v>
      </c>
    </row>
    <row r="1624" spans="1:10" s="141" customFormat="1" ht="11.25" x14ac:dyDescent="0.2">
      <c r="A1624" s="190" t="s">
        <v>490</v>
      </c>
      <c r="B1624" s="191">
        <v>923</v>
      </c>
      <c r="C1624" s="192">
        <v>7</v>
      </c>
      <c r="D1624" s="192">
        <v>7</v>
      </c>
      <c r="E1624" s="193">
        <v>760243240</v>
      </c>
      <c r="F1624" s="194">
        <v>200</v>
      </c>
      <c r="G1624" s="195">
        <v>500</v>
      </c>
      <c r="H1624" s="195">
        <v>500</v>
      </c>
      <c r="I1624" s="157">
        <f t="shared" si="50"/>
        <v>100</v>
      </c>
      <c r="J1624" s="183">
        <f t="shared" si="51"/>
        <v>0</v>
      </c>
    </row>
    <row r="1625" spans="1:10" s="141" customFormat="1" ht="22.5" x14ac:dyDescent="0.2">
      <c r="A1625" s="190" t="s">
        <v>507</v>
      </c>
      <c r="B1625" s="191">
        <v>923</v>
      </c>
      <c r="C1625" s="192">
        <v>7</v>
      </c>
      <c r="D1625" s="192">
        <v>7</v>
      </c>
      <c r="E1625" s="193">
        <v>760243240</v>
      </c>
      <c r="F1625" s="194">
        <v>600</v>
      </c>
      <c r="G1625" s="195">
        <v>526.79999999999995</v>
      </c>
      <c r="H1625" s="195">
        <v>526.79999999999995</v>
      </c>
      <c r="I1625" s="157">
        <f t="shared" si="50"/>
        <v>100</v>
      </c>
      <c r="J1625" s="183">
        <f t="shared" si="51"/>
        <v>0</v>
      </c>
    </row>
    <row r="1626" spans="1:10" s="141" customFormat="1" ht="11.25" x14ac:dyDescent="0.2">
      <c r="A1626" s="190" t="s">
        <v>1275</v>
      </c>
      <c r="B1626" s="191">
        <v>923</v>
      </c>
      <c r="C1626" s="192">
        <v>7</v>
      </c>
      <c r="D1626" s="192">
        <v>7</v>
      </c>
      <c r="E1626" s="193">
        <v>760300000</v>
      </c>
      <c r="F1626" s="194"/>
      <c r="G1626" s="195">
        <v>9436</v>
      </c>
      <c r="H1626" s="195">
        <v>9353.2000000000007</v>
      </c>
      <c r="I1626" s="157">
        <f t="shared" si="50"/>
        <v>99.12250953793982</v>
      </c>
      <c r="J1626" s="183">
        <f t="shared" si="51"/>
        <v>82.799999999999272</v>
      </c>
    </row>
    <row r="1627" spans="1:10" s="141" customFormat="1" ht="22.5" x14ac:dyDescent="0.2">
      <c r="A1627" s="190" t="s">
        <v>1629</v>
      </c>
      <c r="B1627" s="191">
        <v>923</v>
      </c>
      <c r="C1627" s="192">
        <v>7</v>
      </c>
      <c r="D1627" s="192">
        <v>7</v>
      </c>
      <c r="E1627" s="193">
        <v>760343240</v>
      </c>
      <c r="F1627" s="194"/>
      <c r="G1627" s="195">
        <v>9436</v>
      </c>
      <c r="H1627" s="195">
        <v>9353.2000000000007</v>
      </c>
      <c r="I1627" s="157">
        <f t="shared" si="50"/>
        <v>99.12250953793982</v>
      </c>
      <c r="J1627" s="183">
        <f t="shared" si="51"/>
        <v>82.799999999999272</v>
      </c>
    </row>
    <row r="1628" spans="1:10" s="141" customFormat="1" ht="11.25" x14ac:dyDescent="0.2">
      <c r="A1628" s="190" t="s">
        <v>490</v>
      </c>
      <c r="B1628" s="191">
        <v>923</v>
      </c>
      <c r="C1628" s="192">
        <v>7</v>
      </c>
      <c r="D1628" s="192">
        <v>7</v>
      </c>
      <c r="E1628" s="193">
        <v>760343240</v>
      </c>
      <c r="F1628" s="194">
        <v>200</v>
      </c>
      <c r="G1628" s="195">
        <v>1808</v>
      </c>
      <c r="H1628" s="195">
        <v>1808</v>
      </c>
      <c r="I1628" s="157">
        <f t="shared" si="50"/>
        <v>100</v>
      </c>
      <c r="J1628" s="183">
        <f t="shared" si="51"/>
        <v>0</v>
      </c>
    </row>
    <row r="1629" spans="1:10" s="141" customFormat="1" ht="11.25" x14ac:dyDescent="0.2">
      <c r="A1629" s="190" t="s">
        <v>501</v>
      </c>
      <c r="B1629" s="191">
        <v>923</v>
      </c>
      <c r="C1629" s="192">
        <v>7</v>
      </c>
      <c r="D1629" s="192">
        <v>7</v>
      </c>
      <c r="E1629" s="193">
        <v>760343240</v>
      </c>
      <c r="F1629" s="194">
        <v>300</v>
      </c>
      <c r="G1629" s="195">
        <v>96</v>
      </c>
      <c r="H1629" s="195">
        <v>96</v>
      </c>
      <c r="I1629" s="157">
        <f t="shared" si="50"/>
        <v>100</v>
      </c>
      <c r="J1629" s="183">
        <f t="shared" si="51"/>
        <v>0</v>
      </c>
    </row>
    <row r="1630" spans="1:10" s="141" customFormat="1" ht="22.5" x14ac:dyDescent="0.2">
      <c r="A1630" s="190" t="s">
        <v>507</v>
      </c>
      <c r="B1630" s="191">
        <v>923</v>
      </c>
      <c r="C1630" s="192">
        <v>7</v>
      </c>
      <c r="D1630" s="192">
        <v>7</v>
      </c>
      <c r="E1630" s="193">
        <v>760343240</v>
      </c>
      <c r="F1630" s="194">
        <v>600</v>
      </c>
      <c r="G1630" s="195">
        <v>7532</v>
      </c>
      <c r="H1630" s="195">
        <v>7449.2</v>
      </c>
      <c r="I1630" s="157">
        <f t="shared" si="50"/>
        <v>98.900690387679234</v>
      </c>
      <c r="J1630" s="183">
        <f t="shared" si="51"/>
        <v>82.800000000000182</v>
      </c>
    </row>
    <row r="1631" spans="1:10" s="141" customFormat="1" ht="22.5" x14ac:dyDescent="0.2">
      <c r="A1631" s="190" t="s">
        <v>510</v>
      </c>
      <c r="B1631" s="191">
        <v>923</v>
      </c>
      <c r="C1631" s="192">
        <v>7</v>
      </c>
      <c r="D1631" s="192">
        <v>7</v>
      </c>
      <c r="E1631" s="193">
        <v>9700000000</v>
      </c>
      <c r="F1631" s="194"/>
      <c r="G1631" s="195">
        <v>3800</v>
      </c>
      <c r="H1631" s="195">
        <v>3800</v>
      </c>
      <c r="I1631" s="157">
        <f t="shared" si="50"/>
        <v>100</v>
      </c>
      <c r="J1631" s="183">
        <f t="shared" si="51"/>
        <v>0</v>
      </c>
    </row>
    <row r="1632" spans="1:10" s="141" customFormat="1" ht="22.5" x14ac:dyDescent="0.2">
      <c r="A1632" s="190" t="s">
        <v>511</v>
      </c>
      <c r="B1632" s="191">
        <v>923</v>
      </c>
      <c r="C1632" s="192">
        <v>7</v>
      </c>
      <c r="D1632" s="192">
        <v>7</v>
      </c>
      <c r="E1632" s="193">
        <v>9700004000</v>
      </c>
      <c r="F1632" s="194"/>
      <c r="G1632" s="195">
        <v>3800</v>
      </c>
      <c r="H1632" s="195">
        <v>3800</v>
      </c>
      <c r="I1632" s="157">
        <f t="shared" si="50"/>
        <v>100</v>
      </c>
      <c r="J1632" s="183">
        <f t="shared" si="51"/>
        <v>0</v>
      </c>
    </row>
    <row r="1633" spans="1:10" s="141" customFormat="1" ht="22.5" x14ac:dyDescent="0.2">
      <c r="A1633" s="190" t="s">
        <v>507</v>
      </c>
      <c r="B1633" s="191">
        <v>923</v>
      </c>
      <c r="C1633" s="192">
        <v>7</v>
      </c>
      <c r="D1633" s="192">
        <v>7</v>
      </c>
      <c r="E1633" s="193">
        <v>9700004000</v>
      </c>
      <c r="F1633" s="194">
        <v>600</v>
      </c>
      <c r="G1633" s="195">
        <v>3800</v>
      </c>
      <c r="H1633" s="195">
        <v>3800</v>
      </c>
      <c r="I1633" s="157">
        <f t="shared" si="50"/>
        <v>100</v>
      </c>
      <c r="J1633" s="183">
        <f t="shared" si="51"/>
        <v>0</v>
      </c>
    </row>
    <row r="1634" spans="1:10" s="141" customFormat="1" ht="11.25" x14ac:dyDescent="0.2">
      <c r="A1634" s="190" t="s">
        <v>828</v>
      </c>
      <c r="B1634" s="191">
        <v>923</v>
      </c>
      <c r="C1634" s="192">
        <v>7</v>
      </c>
      <c r="D1634" s="192">
        <v>8</v>
      </c>
      <c r="E1634" s="193"/>
      <c r="F1634" s="194"/>
      <c r="G1634" s="195">
        <v>23822.3</v>
      </c>
      <c r="H1634" s="195">
        <v>23614.799999999999</v>
      </c>
      <c r="I1634" s="157">
        <f t="shared" si="50"/>
        <v>99.128967396095263</v>
      </c>
      <c r="J1634" s="183">
        <f t="shared" si="51"/>
        <v>207.5</v>
      </c>
    </row>
    <row r="1635" spans="1:10" s="141" customFormat="1" ht="22.5" x14ac:dyDescent="0.2">
      <c r="A1635" s="190" t="s">
        <v>506</v>
      </c>
      <c r="B1635" s="191">
        <v>923</v>
      </c>
      <c r="C1635" s="192">
        <v>7</v>
      </c>
      <c r="D1635" s="192">
        <v>8</v>
      </c>
      <c r="E1635" s="193">
        <v>700000000</v>
      </c>
      <c r="F1635" s="194"/>
      <c r="G1635" s="195">
        <v>23822.3</v>
      </c>
      <c r="H1635" s="195">
        <v>23614.799999999999</v>
      </c>
      <c r="I1635" s="157">
        <f t="shared" si="50"/>
        <v>99.128967396095263</v>
      </c>
      <c r="J1635" s="183">
        <f t="shared" si="51"/>
        <v>207.5</v>
      </c>
    </row>
    <row r="1636" spans="1:10" s="141" customFormat="1" ht="22.5" x14ac:dyDescent="0.2">
      <c r="A1636" s="190" t="s">
        <v>1635</v>
      </c>
      <c r="B1636" s="191">
        <v>923</v>
      </c>
      <c r="C1636" s="192">
        <v>7</v>
      </c>
      <c r="D1636" s="192">
        <v>8</v>
      </c>
      <c r="E1636" s="193">
        <v>780000000</v>
      </c>
      <c r="F1636" s="194"/>
      <c r="G1636" s="195">
        <v>23822.3</v>
      </c>
      <c r="H1636" s="195">
        <v>23614.799999999999</v>
      </c>
      <c r="I1636" s="157">
        <f t="shared" si="50"/>
        <v>99.128967396095263</v>
      </c>
      <c r="J1636" s="183">
        <f t="shared" si="51"/>
        <v>207.5</v>
      </c>
    </row>
    <row r="1637" spans="1:10" s="141" customFormat="1" ht="33.75" x14ac:dyDescent="0.2">
      <c r="A1637" s="190" t="s">
        <v>829</v>
      </c>
      <c r="B1637" s="191">
        <v>923</v>
      </c>
      <c r="C1637" s="192">
        <v>7</v>
      </c>
      <c r="D1637" s="192">
        <v>8</v>
      </c>
      <c r="E1637" s="193">
        <v>780048100</v>
      </c>
      <c r="F1637" s="194"/>
      <c r="G1637" s="195">
        <v>23822.3</v>
      </c>
      <c r="H1637" s="195">
        <v>23614.799999999999</v>
      </c>
      <c r="I1637" s="157">
        <f t="shared" si="50"/>
        <v>99.128967396095263</v>
      </c>
      <c r="J1637" s="183">
        <f t="shared" si="51"/>
        <v>207.5</v>
      </c>
    </row>
    <row r="1638" spans="1:10" s="141" customFormat="1" ht="22.5" x14ac:dyDescent="0.2">
      <c r="A1638" s="190" t="s">
        <v>507</v>
      </c>
      <c r="B1638" s="191">
        <v>923</v>
      </c>
      <c r="C1638" s="192">
        <v>7</v>
      </c>
      <c r="D1638" s="192">
        <v>8</v>
      </c>
      <c r="E1638" s="193">
        <v>780048100</v>
      </c>
      <c r="F1638" s="194">
        <v>600</v>
      </c>
      <c r="G1638" s="195">
        <v>23822.3</v>
      </c>
      <c r="H1638" s="195">
        <v>23614.799999999999</v>
      </c>
      <c r="I1638" s="157">
        <f t="shared" si="50"/>
        <v>99.128967396095263</v>
      </c>
      <c r="J1638" s="183">
        <f t="shared" si="51"/>
        <v>207.5</v>
      </c>
    </row>
    <row r="1639" spans="1:10" s="141" customFormat="1" ht="11.25" x14ac:dyDescent="0.2">
      <c r="A1639" s="190" t="s">
        <v>830</v>
      </c>
      <c r="B1639" s="191">
        <v>923</v>
      </c>
      <c r="C1639" s="192">
        <v>7</v>
      </c>
      <c r="D1639" s="192">
        <v>9</v>
      </c>
      <c r="E1639" s="193"/>
      <c r="F1639" s="194"/>
      <c r="G1639" s="195">
        <v>587073.19999999995</v>
      </c>
      <c r="H1639" s="195">
        <v>578487.19999999995</v>
      </c>
      <c r="I1639" s="157">
        <f t="shared" si="50"/>
        <v>98.537490725177037</v>
      </c>
      <c r="J1639" s="183">
        <f t="shared" si="51"/>
        <v>8586</v>
      </c>
    </row>
    <row r="1640" spans="1:10" s="141" customFormat="1" ht="22.5" x14ac:dyDescent="0.2">
      <c r="A1640" s="190" t="s">
        <v>558</v>
      </c>
      <c r="B1640" s="191">
        <v>923</v>
      </c>
      <c r="C1640" s="192">
        <v>7</v>
      </c>
      <c r="D1640" s="192">
        <v>9</v>
      </c>
      <c r="E1640" s="193">
        <v>200000000</v>
      </c>
      <c r="F1640" s="194"/>
      <c r="G1640" s="195">
        <v>90</v>
      </c>
      <c r="H1640" s="195">
        <v>90</v>
      </c>
      <c r="I1640" s="157">
        <f t="shared" si="50"/>
        <v>100</v>
      </c>
      <c r="J1640" s="183">
        <f t="shared" si="51"/>
        <v>0</v>
      </c>
    </row>
    <row r="1641" spans="1:10" s="141" customFormat="1" ht="11.25" x14ac:dyDescent="0.2">
      <c r="A1641" s="190" t="s">
        <v>564</v>
      </c>
      <c r="B1641" s="191">
        <v>923</v>
      </c>
      <c r="C1641" s="192">
        <v>7</v>
      </c>
      <c r="D1641" s="192">
        <v>9</v>
      </c>
      <c r="E1641" s="193">
        <v>200300000</v>
      </c>
      <c r="F1641" s="194"/>
      <c r="G1641" s="195">
        <v>90</v>
      </c>
      <c r="H1641" s="195">
        <v>90</v>
      </c>
      <c r="I1641" s="157">
        <f t="shared" si="50"/>
        <v>100</v>
      </c>
      <c r="J1641" s="183">
        <f t="shared" si="51"/>
        <v>0</v>
      </c>
    </row>
    <row r="1642" spans="1:10" s="141" customFormat="1" ht="11.25" x14ac:dyDescent="0.2">
      <c r="A1642" s="190" t="s">
        <v>565</v>
      </c>
      <c r="B1642" s="191">
        <v>923</v>
      </c>
      <c r="C1642" s="192">
        <v>7</v>
      </c>
      <c r="D1642" s="192">
        <v>9</v>
      </c>
      <c r="E1642" s="193">
        <v>200303100</v>
      </c>
      <c r="F1642" s="194"/>
      <c r="G1642" s="195">
        <v>90</v>
      </c>
      <c r="H1642" s="195">
        <v>90</v>
      </c>
      <c r="I1642" s="157">
        <f t="shared" si="50"/>
        <v>100</v>
      </c>
      <c r="J1642" s="183">
        <f t="shared" si="51"/>
        <v>0</v>
      </c>
    </row>
    <row r="1643" spans="1:10" s="141" customFormat="1" ht="22.5" x14ac:dyDescent="0.2">
      <c r="A1643" s="190" t="s">
        <v>507</v>
      </c>
      <c r="B1643" s="191">
        <v>923</v>
      </c>
      <c r="C1643" s="192">
        <v>7</v>
      </c>
      <c r="D1643" s="192">
        <v>9</v>
      </c>
      <c r="E1643" s="193">
        <v>200303100</v>
      </c>
      <c r="F1643" s="194">
        <v>600</v>
      </c>
      <c r="G1643" s="195">
        <v>90</v>
      </c>
      <c r="H1643" s="195">
        <v>90</v>
      </c>
      <c r="I1643" s="157">
        <f t="shared" si="50"/>
        <v>100</v>
      </c>
      <c r="J1643" s="183">
        <f t="shared" si="51"/>
        <v>0</v>
      </c>
    </row>
    <row r="1644" spans="1:10" s="141" customFormat="1" ht="22.5" x14ac:dyDescent="0.2">
      <c r="A1644" s="190" t="s">
        <v>506</v>
      </c>
      <c r="B1644" s="191">
        <v>923</v>
      </c>
      <c r="C1644" s="192">
        <v>7</v>
      </c>
      <c r="D1644" s="192">
        <v>9</v>
      </c>
      <c r="E1644" s="193">
        <v>700000000</v>
      </c>
      <c r="F1644" s="194"/>
      <c r="G1644" s="195">
        <v>518933.3</v>
      </c>
      <c r="H1644" s="195">
        <v>510819.6</v>
      </c>
      <c r="I1644" s="157">
        <f t="shared" si="50"/>
        <v>98.436465726905553</v>
      </c>
      <c r="J1644" s="183">
        <f t="shared" si="51"/>
        <v>8113.7000000000116</v>
      </c>
    </row>
    <row r="1645" spans="1:10" s="141" customFormat="1" ht="11.25" x14ac:dyDescent="0.2">
      <c r="A1645" s="190" t="s">
        <v>777</v>
      </c>
      <c r="B1645" s="191">
        <v>923</v>
      </c>
      <c r="C1645" s="192">
        <v>7</v>
      </c>
      <c r="D1645" s="192">
        <v>9</v>
      </c>
      <c r="E1645" s="193">
        <v>720000000</v>
      </c>
      <c r="F1645" s="194"/>
      <c r="G1645" s="195">
        <v>311730.59999999998</v>
      </c>
      <c r="H1645" s="195">
        <v>304606.2</v>
      </c>
      <c r="I1645" s="157">
        <f t="shared" si="50"/>
        <v>97.71456507638328</v>
      </c>
      <c r="J1645" s="183">
        <f t="shared" si="51"/>
        <v>7124.3999999999651</v>
      </c>
    </row>
    <row r="1646" spans="1:10" s="141" customFormat="1" ht="22.5" x14ac:dyDescent="0.2">
      <c r="A1646" s="190" t="s">
        <v>831</v>
      </c>
      <c r="B1646" s="191">
        <v>923</v>
      </c>
      <c r="C1646" s="192">
        <v>7</v>
      </c>
      <c r="D1646" s="192">
        <v>9</v>
      </c>
      <c r="E1646" s="193">
        <v>720075040</v>
      </c>
      <c r="F1646" s="194"/>
      <c r="G1646" s="195">
        <v>59687</v>
      </c>
      <c r="H1646" s="195">
        <v>57337</v>
      </c>
      <c r="I1646" s="157">
        <f t="shared" si="50"/>
        <v>96.062794243302562</v>
      </c>
      <c r="J1646" s="183">
        <f t="shared" si="51"/>
        <v>2350</v>
      </c>
    </row>
    <row r="1647" spans="1:10" s="141" customFormat="1" ht="11.25" x14ac:dyDescent="0.2">
      <c r="A1647" s="190" t="s">
        <v>499</v>
      </c>
      <c r="B1647" s="191">
        <v>923</v>
      </c>
      <c r="C1647" s="192">
        <v>7</v>
      </c>
      <c r="D1647" s="192">
        <v>9</v>
      </c>
      <c r="E1647" s="193">
        <v>720075040</v>
      </c>
      <c r="F1647" s="194">
        <v>500</v>
      </c>
      <c r="G1647" s="195">
        <v>59687</v>
      </c>
      <c r="H1647" s="195">
        <v>57337</v>
      </c>
      <c r="I1647" s="157">
        <f t="shared" si="50"/>
        <v>96.062794243302562</v>
      </c>
      <c r="J1647" s="183">
        <f t="shared" si="51"/>
        <v>2350</v>
      </c>
    </row>
    <row r="1648" spans="1:10" s="141" customFormat="1" ht="22.5" x14ac:dyDescent="0.2">
      <c r="A1648" s="190" t="s">
        <v>778</v>
      </c>
      <c r="B1648" s="191">
        <v>923</v>
      </c>
      <c r="C1648" s="192">
        <v>7</v>
      </c>
      <c r="D1648" s="192">
        <v>9</v>
      </c>
      <c r="E1648" s="193">
        <v>720100000</v>
      </c>
      <c r="F1648" s="194"/>
      <c r="G1648" s="195">
        <v>124256.7</v>
      </c>
      <c r="H1648" s="195">
        <v>123196.6</v>
      </c>
      <c r="I1648" s="157">
        <f t="shared" si="50"/>
        <v>99.146846809870212</v>
      </c>
      <c r="J1648" s="183">
        <f t="shared" si="51"/>
        <v>1060.0999999999913</v>
      </c>
    </row>
    <row r="1649" spans="1:10" s="141" customFormat="1" ht="22.5" x14ac:dyDescent="0.2">
      <c r="A1649" s="190" t="s">
        <v>832</v>
      </c>
      <c r="B1649" s="191">
        <v>923</v>
      </c>
      <c r="C1649" s="192">
        <v>7</v>
      </c>
      <c r="D1649" s="192">
        <v>9</v>
      </c>
      <c r="E1649" s="193">
        <v>720145200</v>
      </c>
      <c r="F1649" s="194"/>
      <c r="G1649" s="195">
        <v>116578</v>
      </c>
      <c r="H1649" s="195">
        <v>115580.7</v>
      </c>
      <c r="I1649" s="157">
        <f t="shared" si="50"/>
        <v>99.144521264732617</v>
      </c>
      <c r="J1649" s="183">
        <f t="shared" si="51"/>
        <v>997.30000000000291</v>
      </c>
    </row>
    <row r="1650" spans="1:10" s="141" customFormat="1" ht="22.5" x14ac:dyDescent="0.2">
      <c r="A1650" s="190" t="s">
        <v>507</v>
      </c>
      <c r="B1650" s="191">
        <v>923</v>
      </c>
      <c r="C1650" s="192">
        <v>7</v>
      </c>
      <c r="D1650" s="192">
        <v>9</v>
      </c>
      <c r="E1650" s="193">
        <v>720145200</v>
      </c>
      <c r="F1650" s="194">
        <v>600</v>
      </c>
      <c r="G1650" s="195">
        <v>116578</v>
      </c>
      <c r="H1650" s="195">
        <v>115580.7</v>
      </c>
      <c r="I1650" s="157">
        <f t="shared" si="50"/>
        <v>99.144521264732617</v>
      </c>
      <c r="J1650" s="183">
        <f t="shared" si="51"/>
        <v>997.30000000000291</v>
      </c>
    </row>
    <row r="1651" spans="1:10" s="141" customFormat="1" ht="22.5" x14ac:dyDescent="0.2">
      <c r="A1651" s="190" t="s">
        <v>1279</v>
      </c>
      <c r="B1651" s="191">
        <v>923</v>
      </c>
      <c r="C1651" s="192">
        <v>7</v>
      </c>
      <c r="D1651" s="192">
        <v>9</v>
      </c>
      <c r="E1651" s="193">
        <v>720175200</v>
      </c>
      <c r="F1651" s="194"/>
      <c r="G1651" s="195">
        <v>5043.8999999999996</v>
      </c>
      <c r="H1651" s="195">
        <v>5043.8999999999996</v>
      </c>
      <c r="I1651" s="157">
        <f t="shared" si="50"/>
        <v>100</v>
      </c>
      <c r="J1651" s="183">
        <f t="shared" si="51"/>
        <v>0</v>
      </c>
    </row>
    <row r="1652" spans="1:10" s="141" customFormat="1" ht="11.25" x14ac:dyDescent="0.2">
      <c r="A1652" s="190" t="s">
        <v>499</v>
      </c>
      <c r="B1652" s="191">
        <v>923</v>
      </c>
      <c r="C1652" s="192">
        <v>7</v>
      </c>
      <c r="D1652" s="192">
        <v>9</v>
      </c>
      <c r="E1652" s="193">
        <v>720175200</v>
      </c>
      <c r="F1652" s="194">
        <v>500</v>
      </c>
      <c r="G1652" s="195">
        <v>5043.8999999999996</v>
      </c>
      <c r="H1652" s="195">
        <v>5043.8999999999996</v>
      </c>
      <c r="I1652" s="157">
        <f t="shared" si="50"/>
        <v>100</v>
      </c>
      <c r="J1652" s="183">
        <f t="shared" si="51"/>
        <v>0</v>
      </c>
    </row>
    <row r="1653" spans="1:10" s="141" customFormat="1" ht="22.5" x14ac:dyDescent="0.2">
      <c r="A1653" s="190" t="s">
        <v>1636</v>
      </c>
      <c r="B1653" s="191">
        <v>923</v>
      </c>
      <c r="C1653" s="192">
        <v>7</v>
      </c>
      <c r="D1653" s="192">
        <v>9</v>
      </c>
      <c r="E1653" s="193">
        <v>720176170</v>
      </c>
      <c r="F1653" s="194"/>
      <c r="G1653" s="195">
        <v>2634.8</v>
      </c>
      <c r="H1653" s="195">
        <v>2572</v>
      </c>
      <c r="I1653" s="157">
        <f t="shared" si="50"/>
        <v>97.616517382723544</v>
      </c>
      <c r="J1653" s="183">
        <f t="shared" si="51"/>
        <v>62.800000000000182</v>
      </c>
    </row>
    <row r="1654" spans="1:10" s="141" customFormat="1" ht="11.25" x14ac:dyDescent="0.2">
      <c r="A1654" s="190" t="s">
        <v>499</v>
      </c>
      <c r="B1654" s="191">
        <v>923</v>
      </c>
      <c r="C1654" s="192">
        <v>7</v>
      </c>
      <c r="D1654" s="192">
        <v>9</v>
      </c>
      <c r="E1654" s="193">
        <v>720176170</v>
      </c>
      <c r="F1654" s="194">
        <v>500</v>
      </c>
      <c r="G1654" s="195">
        <v>2634.8</v>
      </c>
      <c r="H1654" s="195">
        <v>2572</v>
      </c>
      <c r="I1654" s="157">
        <f t="shared" si="50"/>
        <v>97.616517382723544</v>
      </c>
      <c r="J1654" s="183">
        <f t="shared" si="51"/>
        <v>62.800000000000182</v>
      </c>
    </row>
    <row r="1655" spans="1:10" s="141" customFormat="1" ht="22.5" x14ac:dyDescent="0.2">
      <c r="A1655" s="190" t="s">
        <v>833</v>
      </c>
      <c r="B1655" s="191">
        <v>923</v>
      </c>
      <c r="C1655" s="192">
        <v>7</v>
      </c>
      <c r="D1655" s="192">
        <v>9</v>
      </c>
      <c r="E1655" s="193">
        <v>720300000</v>
      </c>
      <c r="F1655" s="194"/>
      <c r="G1655" s="195">
        <v>23031.4</v>
      </c>
      <c r="H1655" s="195">
        <v>22217.4</v>
      </c>
      <c r="I1655" s="157">
        <f t="shared" si="50"/>
        <v>96.465694660333284</v>
      </c>
      <c r="J1655" s="183">
        <f t="shared" si="51"/>
        <v>814</v>
      </c>
    </row>
    <row r="1656" spans="1:10" s="141" customFormat="1" ht="33.75" x14ac:dyDescent="0.2">
      <c r="A1656" s="190" t="s">
        <v>834</v>
      </c>
      <c r="B1656" s="191">
        <v>923</v>
      </c>
      <c r="C1656" s="192">
        <v>7</v>
      </c>
      <c r="D1656" s="192">
        <v>9</v>
      </c>
      <c r="E1656" s="193">
        <v>720343550</v>
      </c>
      <c r="F1656" s="194"/>
      <c r="G1656" s="195">
        <v>23031.4</v>
      </c>
      <c r="H1656" s="195">
        <v>22217.4</v>
      </c>
      <c r="I1656" s="157">
        <f t="shared" si="50"/>
        <v>96.465694660333284</v>
      </c>
      <c r="J1656" s="183">
        <f t="shared" si="51"/>
        <v>814</v>
      </c>
    </row>
    <row r="1657" spans="1:10" s="141" customFormat="1" ht="22.5" x14ac:dyDescent="0.2">
      <c r="A1657" s="190" t="s">
        <v>507</v>
      </c>
      <c r="B1657" s="191">
        <v>923</v>
      </c>
      <c r="C1657" s="192">
        <v>7</v>
      </c>
      <c r="D1657" s="192">
        <v>9</v>
      </c>
      <c r="E1657" s="193">
        <v>720343550</v>
      </c>
      <c r="F1657" s="194">
        <v>600</v>
      </c>
      <c r="G1657" s="195">
        <v>23031.4</v>
      </c>
      <c r="H1657" s="195">
        <v>22217.4</v>
      </c>
      <c r="I1657" s="157">
        <f t="shared" si="50"/>
        <v>96.465694660333284</v>
      </c>
      <c r="J1657" s="183">
        <f t="shared" si="51"/>
        <v>814</v>
      </c>
    </row>
    <row r="1658" spans="1:10" s="141" customFormat="1" ht="11.25" x14ac:dyDescent="0.2">
      <c r="A1658" s="190" t="s">
        <v>835</v>
      </c>
      <c r="B1658" s="191">
        <v>923</v>
      </c>
      <c r="C1658" s="192">
        <v>7</v>
      </c>
      <c r="D1658" s="192">
        <v>9</v>
      </c>
      <c r="E1658" s="193">
        <v>720400000</v>
      </c>
      <c r="F1658" s="194"/>
      <c r="G1658" s="195">
        <v>4532.3999999999996</v>
      </c>
      <c r="H1658" s="195">
        <v>4518.6000000000004</v>
      </c>
      <c r="I1658" s="157">
        <f t="shared" si="50"/>
        <v>99.695525549377834</v>
      </c>
      <c r="J1658" s="183">
        <f t="shared" si="51"/>
        <v>13.799999999999272</v>
      </c>
    </row>
    <row r="1659" spans="1:10" s="141" customFormat="1" ht="11.25" x14ac:dyDescent="0.2">
      <c r="A1659" s="190" t="s">
        <v>836</v>
      </c>
      <c r="B1659" s="191">
        <v>923</v>
      </c>
      <c r="C1659" s="192">
        <v>7</v>
      </c>
      <c r="D1659" s="192">
        <v>9</v>
      </c>
      <c r="E1659" s="193">
        <v>720443640</v>
      </c>
      <c r="F1659" s="194"/>
      <c r="G1659" s="195">
        <v>4532.3999999999996</v>
      </c>
      <c r="H1659" s="195">
        <v>4518.6000000000004</v>
      </c>
      <c r="I1659" s="157">
        <f t="shared" si="50"/>
        <v>99.695525549377834</v>
      </c>
      <c r="J1659" s="183">
        <f t="shared" si="51"/>
        <v>13.799999999999272</v>
      </c>
    </row>
    <row r="1660" spans="1:10" s="141" customFormat="1" ht="22.5" x14ac:dyDescent="0.2">
      <c r="A1660" s="190" t="s">
        <v>507</v>
      </c>
      <c r="B1660" s="191">
        <v>923</v>
      </c>
      <c r="C1660" s="192">
        <v>7</v>
      </c>
      <c r="D1660" s="192">
        <v>9</v>
      </c>
      <c r="E1660" s="193">
        <v>720443640</v>
      </c>
      <c r="F1660" s="194">
        <v>600</v>
      </c>
      <c r="G1660" s="195">
        <v>4532.3999999999996</v>
      </c>
      <c r="H1660" s="195">
        <v>4518.6000000000004</v>
      </c>
      <c r="I1660" s="157">
        <f t="shared" si="50"/>
        <v>99.695525549377834</v>
      </c>
      <c r="J1660" s="183">
        <f t="shared" si="51"/>
        <v>13.799999999999272</v>
      </c>
    </row>
    <row r="1661" spans="1:10" s="141" customFormat="1" ht="22.5" x14ac:dyDescent="0.2">
      <c r="A1661" s="190" t="s">
        <v>788</v>
      </c>
      <c r="B1661" s="191">
        <v>923</v>
      </c>
      <c r="C1661" s="192">
        <v>7</v>
      </c>
      <c r="D1661" s="192">
        <v>9</v>
      </c>
      <c r="E1661" s="193">
        <v>720500000</v>
      </c>
      <c r="F1661" s="194"/>
      <c r="G1661" s="195">
        <v>60784.1</v>
      </c>
      <c r="H1661" s="195">
        <v>58455.5</v>
      </c>
      <c r="I1661" s="157">
        <f t="shared" si="50"/>
        <v>96.169063949289367</v>
      </c>
      <c r="J1661" s="183">
        <f t="shared" si="51"/>
        <v>2328.5999999999985</v>
      </c>
    </row>
    <row r="1662" spans="1:10" s="141" customFormat="1" ht="11.25" x14ac:dyDescent="0.2">
      <c r="A1662" s="190" t="s">
        <v>837</v>
      </c>
      <c r="B1662" s="191">
        <v>923</v>
      </c>
      <c r="C1662" s="192">
        <v>7</v>
      </c>
      <c r="D1662" s="192">
        <v>9</v>
      </c>
      <c r="E1662" s="193">
        <v>720543621</v>
      </c>
      <c r="F1662" s="194"/>
      <c r="G1662" s="195">
        <v>60784.1</v>
      </c>
      <c r="H1662" s="195">
        <v>58455.5</v>
      </c>
      <c r="I1662" s="157">
        <f t="shared" si="50"/>
        <v>96.169063949289367</v>
      </c>
      <c r="J1662" s="183">
        <f t="shared" si="51"/>
        <v>2328.5999999999985</v>
      </c>
    </row>
    <row r="1663" spans="1:10" s="141" customFormat="1" ht="11.25" x14ac:dyDescent="0.2">
      <c r="A1663" s="190" t="s">
        <v>490</v>
      </c>
      <c r="B1663" s="191">
        <v>923</v>
      </c>
      <c r="C1663" s="192">
        <v>7</v>
      </c>
      <c r="D1663" s="192">
        <v>9</v>
      </c>
      <c r="E1663" s="193">
        <v>720543621</v>
      </c>
      <c r="F1663" s="194">
        <v>200</v>
      </c>
      <c r="G1663" s="195">
        <v>59932.5</v>
      </c>
      <c r="H1663" s="195">
        <v>57660.9</v>
      </c>
      <c r="I1663" s="157">
        <f t="shared" si="50"/>
        <v>96.209735952947071</v>
      </c>
      <c r="J1663" s="183">
        <f t="shared" si="51"/>
        <v>2271.5999999999985</v>
      </c>
    </row>
    <row r="1664" spans="1:10" s="141" customFormat="1" ht="22.5" x14ac:dyDescent="0.2">
      <c r="A1664" s="190" t="s">
        <v>507</v>
      </c>
      <c r="B1664" s="191">
        <v>923</v>
      </c>
      <c r="C1664" s="192">
        <v>7</v>
      </c>
      <c r="D1664" s="192">
        <v>9</v>
      </c>
      <c r="E1664" s="193">
        <v>720543621</v>
      </c>
      <c r="F1664" s="194">
        <v>600</v>
      </c>
      <c r="G1664" s="195">
        <v>851.6</v>
      </c>
      <c r="H1664" s="195">
        <v>794.6</v>
      </c>
      <c r="I1664" s="157">
        <f t="shared" si="50"/>
        <v>93.306716768435876</v>
      </c>
      <c r="J1664" s="183">
        <f t="shared" si="51"/>
        <v>57</v>
      </c>
    </row>
    <row r="1665" spans="1:13" s="141" customFormat="1" ht="11.25" x14ac:dyDescent="0.2">
      <c r="A1665" s="190" t="s">
        <v>792</v>
      </c>
      <c r="B1665" s="191">
        <v>923</v>
      </c>
      <c r="C1665" s="192">
        <v>7</v>
      </c>
      <c r="D1665" s="192">
        <v>9</v>
      </c>
      <c r="E1665" s="193">
        <v>720800000</v>
      </c>
      <c r="F1665" s="194"/>
      <c r="G1665" s="195">
        <v>23032.400000000001</v>
      </c>
      <c r="H1665" s="195">
        <v>22474.5</v>
      </c>
      <c r="I1665" s="157">
        <f t="shared" si="50"/>
        <v>97.577760025008246</v>
      </c>
      <c r="J1665" s="183">
        <f t="shared" si="51"/>
        <v>557.90000000000146</v>
      </c>
    </row>
    <row r="1666" spans="1:13" s="141" customFormat="1" ht="11.25" x14ac:dyDescent="0.2">
      <c r="A1666" s="190" t="s">
        <v>838</v>
      </c>
      <c r="B1666" s="191">
        <v>923</v>
      </c>
      <c r="C1666" s="192">
        <v>7</v>
      </c>
      <c r="D1666" s="192">
        <v>9</v>
      </c>
      <c r="E1666" s="193">
        <v>720843710</v>
      </c>
      <c r="F1666" s="194"/>
      <c r="G1666" s="195">
        <v>15000</v>
      </c>
      <c r="H1666" s="195">
        <v>15000</v>
      </c>
      <c r="I1666" s="157">
        <f t="shared" si="50"/>
        <v>100</v>
      </c>
      <c r="J1666" s="183">
        <f t="shared" si="51"/>
        <v>0</v>
      </c>
    </row>
    <row r="1667" spans="1:13" s="141" customFormat="1" ht="11.25" x14ac:dyDescent="0.2">
      <c r="A1667" s="190" t="s">
        <v>501</v>
      </c>
      <c r="B1667" s="191">
        <v>923</v>
      </c>
      <c r="C1667" s="192">
        <v>7</v>
      </c>
      <c r="D1667" s="192">
        <v>9</v>
      </c>
      <c r="E1667" s="193">
        <v>720843710</v>
      </c>
      <c r="F1667" s="194">
        <v>300</v>
      </c>
      <c r="G1667" s="195">
        <v>15000</v>
      </c>
      <c r="H1667" s="195">
        <v>15000</v>
      </c>
      <c r="I1667" s="157">
        <f t="shared" si="50"/>
        <v>100</v>
      </c>
      <c r="J1667" s="183">
        <f t="shared" si="51"/>
        <v>0</v>
      </c>
    </row>
    <row r="1668" spans="1:13" s="141" customFormat="1" ht="11.25" x14ac:dyDescent="0.2">
      <c r="A1668" s="190" t="s">
        <v>1637</v>
      </c>
      <c r="B1668" s="191">
        <v>923</v>
      </c>
      <c r="C1668" s="192">
        <v>7</v>
      </c>
      <c r="D1668" s="192">
        <v>9</v>
      </c>
      <c r="E1668" s="193">
        <v>720843740</v>
      </c>
      <c r="F1668" s="194"/>
      <c r="G1668" s="195">
        <v>8032.4</v>
      </c>
      <c r="H1668" s="195">
        <v>7474.5</v>
      </c>
      <c r="I1668" s="157">
        <f t="shared" si="50"/>
        <v>93.054379761964043</v>
      </c>
      <c r="J1668" s="183">
        <f t="shared" si="51"/>
        <v>557.89999999999964</v>
      </c>
    </row>
    <row r="1669" spans="1:13" s="141" customFormat="1" ht="22.5" x14ac:dyDescent="0.2">
      <c r="A1669" s="190" t="s">
        <v>507</v>
      </c>
      <c r="B1669" s="191">
        <v>923</v>
      </c>
      <c r="C1669" s="192">
        <v>7</v>
      </c>
      <c r="D1669" s="192">
        <v>9</v>
      </c>
      <c r="E1669" s="193">
        <v>720843740</v>
      </c>
      <c r="F1669" s="194">
        <v>600</v>
      </c>
      <c r="G1669" s="195">
        <v>8032.4</v>
      </c>
      <c r="H1669" s="195">
        <v>7474.5</v>
      </c>
      <c r="I1669" s="157">
        <f t="shared" si="50"/>
        <v>93.054379761964043</v>
      </c>
      <c r="J1669" s="183">
        <f t="shared" si="51"/>
        <v>557.89999999999964</v>
      </c>
    </row>
    <row r="1670" spans="1:13" s="141" customFormat="1" ht="11.25" x14ac:dyDescent="0.2">
      <c r="A1670" s="190" t="s">
        <v>1618</v>
      </c>
      <c r="B1670" s="191">
        <v>923</v>
      </c>
      <c r="C1670" s="192">
        <v>7</v>
      </c>
      <c r="D1670" s="192">
        <v>9</v>
      </c>
      <c r="E1670" s="193" t="s">
        <v>1638</v>
      </c>
      <c r="F1670" s="194"/>
      <c r="G1670" s="195">
        <v>16406.599999999999</v>
      </c>
      <c r="H1670" s="195">
        <v>16406.599999999999</v>
      </c>
      <c r="I1670" s="157">
        <f t="shared" si="50"/>
        <v>100</v>
      </c>
      <c r="J1670" s="183">
        <f t="shared" si="51"/>
        <v>0</v>
      </c>
    </row>
    <row r="1671" spans="1:13" s="141" customFormat="1" ht="33.75" x14ac:dyDescent="0.2">
      <c r="A1671" s="190" t="s">
        <v>1639</v>
      </c>
      <c r="B1671" s="191">
        <v>923</v>
      </c>
      <c r="C1671" s="192">
        <v>7</v>
      </c>
      <c r="D1671" s="192">
        <v>9</v>
      </c>
      <c r="E1671" s="193" t="s">
        <v>1640</v>
      </c>
      <c r="F1671" s="194"/>
      <c r="G1671" s="195">
        <v>16406.599999999999</v>
      </c>
      <c r="H1671" s="195">
        <v>16406.599999999999</v>
      </c>
      <c r="I1671" s="157">
        <f t="shared" si="50"/>
        <v>100</v>
      </c>
      <c r="J1671" s="183">
        <f t="shared" si="51"/>
        <v>0</v>
      </c>
    </row>
    <row r="1672" spans="1:13" s="141" customFormat="1" ht="11.25" x14ac:dyDescent="0.2">
      <c r="A1672" s="190" t="s">
        <v>490</v>
      </c>
      <c r="B1672" s="191">
        <v>923</v>
      </c>
      <c r="C1672" s="192">
        <v>7</v>
      </c>
      <c r="D1672" s="192">
        <v>9</v>
      </c>
      <c r="E1672" s="193" t="s">
        <v>1640</v>
      </c>
      <c r="F1672" s="194">
        <v>200</v>
      </c>
      <c r="G1672" s="195">
        <v>16406.599999999999</v>
      </c>
      <c r="H1672" s="195">
        <v>16406.599999999999</v>
      </c>
      <c r="I1672" s="157">
        <f t="shared" si="50"/>
        <v>100</v>
      </c>
      <c r="J1672" s="183">
        <f t="shared" si="51"/>
        <v>0</v>
      </c>
    </row>
    <row r="1673" spans="1:13" s="141" customFormat="1" ht="11.25" x14ac:dyDescent="0.2">
      <c r="A1673" s="190" t="s">
        <v>805</v>
      </c>
      <c r="B1673" s="191">
        <v>923</v>
      </c>
      <c r="C1673" s="192">
        <v>7</v>
      </c>
      <c r="D1673" s="192">
        <v>9</v>
      </c>
      <c r="E1673" s="193">
        <v>740000000</v>
      </c>
      <c r="F1673" s="194"/>
      <c r="G1673" s="195">
        <v>20050</v>
      </c>
      <c r="H1673" s="195">
        <v>19085</v>
      </c>
      <c r="I1673" s="157">
        <f t="shared" si="50"/>
        <v>95.187032418952626</v>
      </c>
      <c r="J1673" s="183">
        <f t="shared" si="51"/>
        <v>965</v>
      </c>
      <c r="K1673" s="183"/>
      <c r="L1673" s="183"/>
      <c r="M1673" s="177"/>
    </row>
    <row r="1674" spans="1:13" s="141" customFormat="1" ht="22.5" x14ac:dyDescent="0.2">
      <c r="A1674" s="190" t="s">
        <v>806</v>
      </c>
      <c r="B1674" s="191">
        <v>923</v>
      </c>
      <c r="C1674" s="192">
        <v>7</v>
      </c>
      <c r="D1674" s="192">
        <v>9</v>
      </c>
      <c r="E1674" s="193">
        <v>740100000</v>
      </c>
      <c r="F1674" s="194"/>
      <c r="G1674" s="195">
        <v>20050</v>
      </c>
      <c r="H1674" s="195">
        <v>19085</v>
      </c>
      <c r="I1674" s="157">
        <f t="shared" si="50"/>
        <v>95.187032418952626</v>
      </c>
      <c r="J1674" s="183">
        <f t="shared" si="51"/>
        <v>965</v>
      </c>
      <c r="K1674" s="183"/>
      <c r="L1674" s="183"/>
      <c r="M1674" s="177"/>
    </row>
    <row r="1675" spans="1:13" s="141" customFormat="1" ht="33.75" x14ac:dyDescent="0.2">
      <c r="A1675" s="190" t="s">
        <v>839</v>
      </c>
      <c r="B1675" s="191">
        <v>923</v>
      </c>
      <c r="C1675" s="192">
        <v>7</v>
      </c>
      <c r="D1675" s="192">
        <v>9</v>
      </c>
      <c r="E1675" s="193">
        <v>740142720</v>
      </c>
      <c r="F1675" s="194"/>
      <c r="G1675" s="195">
        <v>20050</v>
      </c>
      <c r="H1675" s="195">
        <v>19085</v>
      </c>
      <c r="I1675" s="157">
        <f t="shared" si="50"/>
        <v>95.187032418952626</v>
      </c>
      <c r="J1675" s="183">
        <f t="shared" si="51"/>
        <v>965</v>
      </c>
      <c r="K1675" s="183"/>
      <c r="L1675" s="183"/>
      <c r="M1675" s="177"/>
    </row>
    <row r="1676" spans="1:13" s="141" customFormat="1" ht="22.5" x14ac:dyDescent="0.2">
      <c r="A1676" s="190" t="s">
        <v>507</v>
      </c>
      <c r="B1676" s="191">
        <v>923</v>
      </c>
      <c r="C1676" s="192">
        <v>7</v>
      </c>
      <c r="D1676" s="192">
        <v>9</v>
      </c>
      <c r="E1676" s="193">
        <v>740142720</v>
      </c>
      <c r="F1676" s="194">
        <v>600</v>
      </c>
      <c r="G1676" s="195">
        <v>20050</v>
      </c>
      <c r="H1676" s="195">
        <v>19085</v>
      </c>
      <c r="I1676" s="157">
        <f t="shared" si="50"/>
        <v>95.187032418952626</v>
      </c>
      <c r="J1676" s="183">
        <f t="shared" si="51"/>
        <v>965</v>
      </c>
      <c r="K1676" s="183"/>
      <c r="L1676" s="183"/>
      <c r="M1676" s="177"/>
    </row>
    <row r="1677" spans="1:13" s="141" customFormat="1" ht="22.5" x14ac:dyDescent="0.2">
      <c r="A1677" s="190" t="s">
        <v>1641</v>
      </c>
      <c r="B1677" s="191">
        <v>923</v>
      </c>
      <c r="C1677" s="192">
        <v>7</v>
      </c>
      <c r="D1677" s="192">
        <v>9</v>
      </c>
      <c r="E1677" s="193">
        <v>750000000</v>
      </c>
      <c r="F1677" s="194"/>
      <c r="G1677" s="195">
        <v>31569.599999999999</v>
      </c>
      <c r="H1677" s="195">
        <v>31569.599999999999</v>
      </c>
      <c r="I1677" s="157">
        <f t="shared" si="50"/>
        <v>100</v>
      </c>
      <c r="J1677" s="183">
        <f t="shared" si="51"/>
        <v>0</v>
      </c>
      <c r="K1677" s="183"/>
      <c r="L1677" s="183"/>
      <c r="M1677" s="177"/>
    </row>
    <row r="1678" spans="1:13" s="141" customFormat="1" ht="33.75" x14ac:dyDescent="0.2">
      <c r="A1678" s="190" t="s">
        <v>1280</v>
      </c>
      <c r="B1678" s="191">
        <v>923</v>
      </c>
      <c r="C1678" s="192">
        <v>7</v>
      </c>
      <c r="D1678" s="192">
        <v>9</v>
      </c>
      <c r="E1678" s="193">
        <v>750100000</v>
      </c>
      <c r="F1678" s="194"/>
      <c r="G1678" s="195">
        <v>31569.599999999999</v>
      </c>
      <c r="H1678" s="195">
        <v>31569.599999999999</v>
      </c>
      <c r="I1678" s="157">
        <f t="shared" si="50"/>
        <v>100</v>
      </c>
      <c r="J1678" s="183">
        <f t="shared" si="51"/>
        <v>0</v>
      </c>
      <c r="K1678" s="183"/>
      <c r="L1678" s="183"/>
      <c r="M1678" s="177"/>
    </row>
    <row r="1679" spans="1:13" s="141" customFormat="1" ht="11.25" x14ac:dyDescent="0.2">
      <c r="A1679" s="190" t="s">
        <v>844</v>
      </c>
      <c r="B1679" s="191">
        <v>923</v>
      </c>
      <c r="C1679" s="192">
        <v>7</v>
      </c>
      <c r="D1679" s="192">
        <v>9</v>
      </c>
      <c r="E1679" s="193">
        <v>750143500</v>
      </c>
      <c r="F1679" s="194"/>
      <c r="G1679" s="195">
        <v>31569.599999999999</v>
      </c>
      <c r="H1679" s="195">
        <v>31569.599999999999</v>
      </c>
      <c r="I1679" s="157">
        <f t="shared" ref="I1679:I1742" si="52">+H1679/G1679*100</f>
        <v>100</v>
      </c>
      <c r="J1679" s="183">
        <f t="shared" ref="J1679:J1742" si="53">G1679-H1679</f>
        <v>0</v>
      </c>
      <c r="K1679" s="183"/>
      <c r="L1679" s="183"/>
      <c r="M1679" s="177"/>
    </row>
    <row r="1680" spans="1:13" s="141" customFormat="1" ht="11.25" x14ac:dyDescent="0.2">
      <c r="A1680" s="190" t="s">
        <v>490</v>
      </c>
      <c r="B1680" s="191">
        <v>923</v>
      </c>
      <c r="C1680" s="192">
        <v>7</v>
      </c>
      <c r="D1680" s="192">
        <v>9</v>
      </c>
      <c r="E1680" s="193">
        <v>750143500</v>
      </c>
      <c r="F1680" s="194">
        <v>200</v>
      </c>
      <c r="G1680" s="195">
        <v>250</v>
      </c>
      <c r="H1680" s="195">
        <v>250</v>
      </c>
      <c r="I1680" s="157">
        <f t="shared" si="52"/>
        <v>100</v>
      </c>
      <c r="J1680" s="183">
        <f t="shared" si="53"/>
        <v>0</v>
      </c>
      <c r="K1680" s="183"/>
      <c r="L1680" s="183"/>
      <c r="M1680" s="177"/>
    </row>
    <row r="1681" spans="1:10" s="141" customFormat="1" ht="22.5" x14ac:dyDescent="0.2">
      <c r="A1681" s="190" t="s">
        <v>507</v>
      </c>
      <c r="B1681" s="191">
        <v>923</v>
      </c>
      <c r="C1681" s="192">
        <v>7</v>
      </c>
      <c r="D1681" s="192">
        <v>9</v>
      </c>
      <c r="E1681" s="193">
        <v>750143500</v>
      </c>
      <c r="F1681" s="194">
        <v>600</v>
      </c>
      <c r="G1681" s="195">
        <v>31319.599999999999</v>
      </c>
      <c r="H1681" s="195">
        <v>31319.599999999999</v>
      </c>
      <c r="I1681" s="157">
        <f t="shared" si="52"/>
        <v>100</v>
      </c>
      <c r="J1681" s="183">
        <f t="shared" si="53"/>
        <v>0</v>
      </c>
    </row>
    <row r="1682" spans="1:10" s="141" customFormat="1" ht="11.25" x14ac:dyDescent="0.2">
      <c r="A1682" s="190" t="s">
        <v>840</v>
      </c>
      <c r="B1682" s="191">
        <v>923</v>
      </c>
      <c r="C1682" s="192">
        <v>7</v>
      </c>
      <c r="D1682" s="192">
        <v>9</v>
      </c>
      <c r="E1682" s="193">
        <v>770000000</v>
      </c>
      <c r="F1682" s="194"/>
      <c r="G1682" s="195">
        <v>1500</v>
      </c>
      <c r="H1682" s="195">
        <v>1476.7</v>
      </c>
      <c r="I1682" s="157">
        <f t="shared" si="52"/>
        <v>98.446666666666673</v>
      </c>
      <c r="J1682" s="183">
        <f t="shared" si="53"/>
        <v>23.299999999999955</v>
      </c>
    </row>
    <row r="1683" spans="1:10" s="141" customFormat="1" ht="11.25" x14ac:dyDescent="0.2">
      <c r="A1683" s="190" t="s">
        <v>1281</v>
      </c>
      <c r="B1683" s="191">
        <v>923</v>
      </c>
      <c r="C1683" s="192">
        <v>7</v>
      </c>
      <c r="D1683" s="192">
        <v>9</v>
      </c>
      <c r="E1683" s="193">
        <v>770200000</v>
      </c>
      <c r="F1683" s="194"/>
      <c r="G1683" s="195">
        <v>1500</v>
      </c>
      <c r="H1683" s="195">
        <v>1476.7</v>
      </c>
      <c r="I1683" s="157">
        <f t="shared" si="52"/>
        <v>98.446666666666673</v>
      </c>
      <c r="J1683" s="183">
        <f t="shared" si="53"/>
        <v>23.299999999999955</v>
      </c>
    </row>
    <row r="1684" spans="1:10" s="141" customFormat="1" ht="22.5" x14ac:dyDescent="0.2">
      <c r="A1684" s="190" t="s">
        <v>841</v>
      </c>
      <c r="B1684" s="191">
        <v>923</v>
      </c>
      <c r="C1684" s="192">
        <v>7</v>
      </c>
      <c r="D1684" s="192">
        <v>9</v>
      </c>
      <c r="E1684" s="193">
        <v>770243620</v>
      </c>
      <c r="F1684" s="194"/>
      <c r="G1684" s="195">
        <v>1500</v>
      </c>
      <c r="H1684" s="195">
        <v>1476.7</v>
      </c>
      <c r="I1684" s="157">
        <f t="shared" si="52"/>
        <v>98.446666666666673</v>
      </c>
      <c r="J1684" s="183">
        <f t="shared" si="53"/>
        <v>23.299999999999955</v>
      </c>
    </row>
    <row r="1685" spans="1:10" s="141" customFormat="1" ht="11.25" x14ac:dyDescent="0.2">
      <c r="A1685" s="190" t="s">
        <v>490</v>
      </c>
      <c r="B1685" s="191">
        <v>923</v>
      </c>
      <c r="C1685" s="192">
        <v>7</v>
      </c>
      <c r="D1685" s="192">
        <v>9</v>
      </c>
      <c r="E1685" s="193">
        <v>770243620</v>
      </c>
      <c r="F1685" s="194">
        <v>200</v>
      </c>
      <c r="G1685" s="195">
        <v>1000</v>
      </c>
      <c r="H1685" s="195">
        <v>976.7</v>
      </c>
      <c r="I1685" s="157">
        <f t="shared" si="52"/>
        <v>97.67</v>
      </c>
      <c r="J1685" s="183">
        <f t="shared" si="53"/>
        <v>23.299999999999955</v>
      </c>
    </row>
    <row r="1686" spans="1:10" s="141" customFormat="1" ht="22.5" x14ac:dyDescent="0.2">
      <c r="A1686" s="190" t="s">
        <v>507</v>
      </c>
      <c r="B1686" s="191">
        <v>923</v>
      </c>
      <c r="C1686" s="192">
        <v>7</v>
      </c>
      <c r="D1686" s="192">
        <v>9</v>
      </c>
      <c r="E1686" s="193">
        <v>770243620</v>
      </c>
      <c r="F1686" s="194">
        <v>600</v>
      </c>
      <c r="G1686" s="195">
        <v>500</v>
      </c>
      <c r="H1686" s="195">
        <v>500</v>
      </c>
      <c r="I1686" s="157">
        <f t="shared" si="52"/>
        <v>100</v>
      </c>
      <c r="J1686" s="183">
        <f t="shared" si="53"/>
        <v>0</v>
      </c>
    </row>
    <row r="1687" spans="1:10" s="141" customFormat="1" ht="22.5" x14ac:dyDescent="0.2">
      <c r="A1687" s="190" t="s">
        <v>842</v>
      </c>
      <c r="B1687" s="191">
        <v>923</v>
      </c>
      <c r="C1687" s="192">
        <v>7</v>
      </c>
      <c r="D1687" s="192">
        <v>9</v>
      </c>
      <c r="E1687" s="193">
        <v>790000000</v>
      </c>
      <c r="F1687" s="194"/>
      <c r="G1687" s="195">
        <v>71.400000000000006</v>
      </c>
      <c r="H1687" s="195">
        <v>71.400000000000006</v>
      </c>
      <c r="I1687" s="157">
        <f t="shared" si="52"/>
        <v>100</v>
      </c>
      <c r="J1687" s="183">
        <f t="shared" si="53"/>
        <v>0</v>
      </c>
    </row>
    <row r="1688" spans="1:10" s="141" customFormat="1" ht="11.25" x14ac:dyDescent="0.2">
      <c r="A1688" s="190" t="s">
        <v>843</v>
      </c>
      <c r="B1688" s="191">
        <v>923</v>
      </c>
      <c r="C1688" s="192">
        <v>7</v>
      </c>
      <c r="D1688" s="192">
        <v>9</v>
      </c>
      <c r="E1688" s="193">
        <v>790043600</v>
      </c>
      <c r="F1688" s="194"/>
      <c r="G1688" s="195">
        <v>71.400000000000006</v>
      </c>
      <c r="H1688" s="195">
        <v>71.400000000000006</v>
      </c>
      <c r="I1688" s="157">
        <f t="shared" si="52"/>
        <v>100</v>
      </c>
      <c r="J1688" s="183">
        <f t="shared" si="53"/>
        <v>0</v>
      </c>
    </row>
    <row r="1689" spans="1:10" s="141" customFormat="1" ht="11.25" x14ac:dyDescent="0.2">
      <c r="A1689" s="190" t="s">
        <v>490</v>
      </c>
      <c r="B1689" s="191">
        <v>923</v>
      </c>
      <c r="C1689" s="192">
        <v>7</v>
      </c>
      <c r="D1689" s="192">
        <v>9</v>
      </c>
      <c r="E1689" s="193">
        <v>790043600</v>
      </c>
      <c r="F1689" s="194">
        <v>200</v>
      </c>
      <c r="G1689" s="195">
        <v>71.400000000000006</v>
      </c>
      <c r="H1689" s="195">
        <v>71.400000000000006</v>
      </c>
      <c r="I1689" s="157">
        <f t="shared" si="52"/>
        <v>100</v>
      </c>
      <c r="J1689" s="183">
        <f t="shared" si="53"/>
        <v>0</v>
      </c>
    </row>
    <row r="1690" spans="1:10" s="141" customFormat="1" ht="11.25" x14ac:dyDescent="0.2">
      <c r="A1690" s="190" t="s">
        <v>1260</v>
      </c>
      <c r="B1690" s="191">
        <v>923</v>
      </c>
      <c r="C1690" s="192">
        <v>7</v>
      </c>
      <c r="D1690" s="192">
        <v>9</v>
      </c>
      <c r="E1690" s="193" t="s">
        <v>1261</v>
      </c>
      <c r="F1690" s="194"/>
      <c r="G1690" s="195">
        <v>154011.70000000001</v>
      </c>
      <c r="H1690" s="195">
        <v>154010.70000000001</v>
      </c>
      <c r="I1690" s="157">
        <f t="shared" si="52"/>
        <v>99.999350698680686</v>
      </c>
      <c r="J1690" s="183">
        <f t="shared" si="53"/>
        <v>1</v>
      </c>
    </row>
    <row r="1691" spans="1:10" s="141" customFormat="1" ht="11.25" x14ac:dyDescent="0.2">
      <c r="A1691" s="190" t="s">
        <v>795</v>
      </c>
      <c r="B1691" s="191">
        <v>923</v>
      </c>
      <c r="C1691" s="192">
        <v>7</v>
      </c>
      <c r="D1691" s="192">
        <v>9</v>
      </c>
      <c r="E1691" s="193" t="s">
        <v>1262</v>
      </c>
      <c r="F1691" s="194"/>
      <c r="G1691" s="195">
        <v>45318</v>
      </c>
      <c r="H1691" s="195">
        <v>45317.1</v>
      </c>
      <c r="I1691" s="157">
        <f t="shared" si="52"/>
        <v>99.998014034158615</v>
      </c>
      <c r="J1691" s="183">
        <f t="shared" si="53"/>
        <v>0.90000000000145519</v>
      </c>
    </row>
    <row r="1692" spans="1:10" s="141" customFormat="1" ht="45" x14ac:dyDescent="0.2">
      <c r="A1692" s="190" t="s">
        <v>1609</v>
      </c>
      <c r="B1692" s="191">
        <v>923</v>
      </c>
      <c r="C1692" s="192">
        <v>7</v>
      </c>
      <c r="D1692" s="192">
        <v>9</v>
      </c>
      <c r="E1692" s="193" t="s">
        <v>1610</v>
      </c>
      <c r="F1692" s="194"/>
      <c r="G1692" s="195">
        <v>37318</v>
      </c>
      <c r="H1692" s="195">
        <v>37317.1</v>
      </c>
      <c r="I1692" s="157">
        <f t="shared" si="52"/>
        <v>99.997588295192656</v>
      </c>
      <c r="J1692" s="183">
        <f t="shared" si="53"/>
        <v>0.90000000000145519</v>
      </c>
    </row>
    <row r="1693" spans="1:10" s="141" customFormat="1" ht="11.25" x14ac:dyDescent="0.2">
      <c r="A1693" s="190" t="s">
        <v>490</v>
      </c>
      <c r="B1693" s="191">
        <v>923</v>
      </c>
      <c r="C1693" s="192">
        <v>7</v>
      </c>
      <c r="D1693" s="192">
        <v>9</v>
      </c>
      <c r="E1693" s="193" t="s">
        <v>1610</v>
      </c>
      <c r="F1693" s="194">
        <v>200</v>
      </c>
      <c r="G1693" s="195">
        <v>37318</v>
      </c>
      <c r="H1693" s="195">
        <v>37317.1</v>
      </c>
      <c r="I1693" s="157">
        <f t="shared" si="52"/>
        <v>99.997588295192656</v>
      </c>
      <c r="J1693" s="183">
        <f t="shared" si="53"/>
        <v>0.90000000000145519</v>
      </c>
    </row>
    <row r="1694" spans="1:10" s="141" customFormat="1" ht="33.75" x14ac:dyDescent="0.2">
      <c r="A1694" s="190" t="s">
        <v>1282</v>
      </c>
      <c r="B1694" s="191">
        <v>923</v>
      </c>
      <c r="C1694" s="192">
        <v>7</v>
      </c>
      <c r="D1694" s="192">
        <v>9</v>
      </c>
      <c r="E1694" s="193" t="s">
        <v>1283</v>
      </c>
      <c r="F1694" s="194"/>
      <c r="G1694" s="195">
        <v>8000</v>
      </c>
      <c r="H1694" s="195">
        <v>8000</v>
      </c>
      <c r="I1694" s="157">
        <f t="shared" si="52"/>
        <v>100</v>
      </c>
      <c r="J1694" s="183">
        <f t="shared" si="53"/>
        <v>0</v>
      </c>
    </row>
    <row r="1695" spans="1:10" s="141" customFormat="1" ht="11.25" x14ac:dyDescent="0.2">
      <c r="A1695" s="190" t="s">
        <v>501</v>
      </c>
      <c r="B1695" s="191">
        <v>923</v>
      </c>
      <c r="C1695" s="192">
        <v>7</v>
      </c>
      <c r="D1695" s="192">
        <v>9</v>
      </c>
      <c r="E1695" s="193" t="s">
        <v>1283</v>
      </c>
      <c r="F1695" s="194">
        <v>300</v>
      </c>
      <c r="G1695" s="195">
        <v>8000</v>
      </c>
      <c r="H1695" s="195">
        <v>8000</v>
      </c>
      <c r="I1695" s="157">
        <f t="shared" si="52"/>
        <v>100</v>
      </c>
      <c r="J1695" s="183">
        <f t="shared" si="53"/>
        <v>0</v>
      </c>
    </row>
    <row r="1696" spans="1:10" s="141" customFormat="1" ht="11.25" x14ac:dyDescent="0.2">
      <c r="A1696" s="190" t="s">
        <v>803</v>
      </c>
      <c r="B1696" s="191">
        <v>923</v>
      </c>
      <c r="C1696" s="192">
        <v>7</v>
      </c>
      <c r="D1696" s="192">
        <v>9</v>
      </c>
      <c r="E1696" s="193" t="s">
        <v>1284</v>
      </c>
      <c r="F1696" s="194"/>
      <c r="G1696" s="195">
        <v>108693.7</v>
      </c>
      <c r="H1696" s="195">
        <v>108693.6</v>
      </c>
      <c r="I1696" s="157">
        <f t="shared" si="52"/>
        <v>99.999907998347652</v>
      </c>
      <c r="J1696" s="183">
        <f t="shared" si="53"/>
        <v>9.9999999991268851E-2</v>
      </c>
    </row>
    <row r="1697" spans="1:10" s="141" customFormat="1" ht="22.5" x14ac:dyDescent="0.2">
      <c r="A1697" s="190" t="s">
        <v>1642</v>
      </c>
      <c r="B1697" s="191">
        <v>923</v>
      </c>
      <c r="C1697" s="192">
        <v>7</v>
      </c>
      <c r="D1697" s="192">
        <v>9</v>
      </c>
      <c r="E1697" s="193" t="s">
        <v>1643</v>
      </c>
      <c r="F1697" s="194"/>
      <c r="G1697" s="195">
        <v>108693.7</v>
      </c>
      <c r="H1697" s="195">
        <v>108693.6</v>
      </c>
      <c r="I1697" s="157">
        <f t="shared" si="52"/>
        <v>99.999907998347652</v>
      </c>
      <c r="J1697" s="183">
        <f t="shared" si="53"/>
        <v>9.9999999991268851E-2</v>
      </c>
    </row>
    <row r="1698" spans="1:10" s="141" customFormat="1" ht="11.25" x14ac:dyDescent="0.2">
      <c r="A1698" s="190" t="s">
        <v>490</v>
      </c>
      <c r="B1698" s="191">
        <v>923</v>
      </c>
      <c r="C1698" s="192">
        <v>7</v>
      </c>
      <c r="D1698" s="192">
        <v>9</v>
      </c>
      <c r="E1698" s="193" t="s">
        <v>1643</v>
      </c>
      <c r="F1698" s="194">
        <v>200</v>
      </c>
      <c r="G1698" s="195">
        <v>108693.7</v>
      </c>
      <c r="H1698" s="195">
        <v>108693.6</v>
      </c>
      <c r="I1698" s="157">
        <f t="shared" si="52"/>
        <v>99.999907998347652</v>
      </c>
      <c r="J1698" s="183">
        <f t="shared" si="53"/>
        <v>9.9999999991268851E-2</v>
      </c>
    </row>
    <row r="1699" spans="1:10" s="141" customFormat="1" ht="22.5" x14ac:dyDescent="0.2">
      <c r="A1699" s="190" t="s">
        <v>845</v>
      </c>
      <c r="B1699" s="191">
        <v>923</v>
      </c>
      <c r="C1699" s="192">
        <v>7</v>
      </c>
      <c r="D1699" s="192">
        <v>9</v>
      </c>
      <c r="E1699" s="193">
        <v>1500000000</v>
      </c>
      <c r="F1699" s="194"/>
      <c r="G1699" s="195">
        <v>4701.5</v>
      </c>
      <c r="H1699" s="195">
        <v>4699</v>
      </c>
      <c r="I1699" s="157">
        <f t="shared" si="52"/>
        <v>99.946825481229396</v>
      </c>
      <c r="J1699" s="183">
        <f t="shared" si="53"/>
        <v>2.5</v>
      </c>
    </row>
    <row r="1700" spans="1:10" s="141" customFormat="1" ht="22.5" x14ac:dyDescent="0.2">
      <c r="A1700" s="190" t="s">
        <v>846</v>
      </c>
      <c r="B1700" s="191">
        <v>923</v>
      </c>
      <c r="C1700" s="192">
        <v>7</v>
      </c>
      <c r="D1700" s="192">
        <v>9</v>
      </c>
      <c r="E1700" s="193">
        <v>1510000000</v>
      </c>
      <c r="F1700" s="194"/>
      <c r="G1700" s="195">
        <v>825.5</v>
      </c>
      <c r="H1700" s="195">
        <v>825.5</v>
      </c>
      <c r="I1700" s="157">
        <f t="shared" si="52"/>
        <v>100</v>
      </c>
      <c r="J1700" s="183">
        <f t="shared" si="53"/>
        <v>0</v>
      </c>
    </row>
    <row r="1701" spans="1:10" s="141" customFormat="1" ht="33.75" x14ac:dyDescent="0.2">
      <c r="A1701" s="190" t="s">
        <v>847</v>
      </c>
      <c r="B1701" s="191">
        <v>923</v>
      </c>
      <c r="C1701" s="192">
        <v>7</v>
      </c>
      <c r="D1701" s="192">
        <v>9</v>
      </c>
      <c r="E1701" s="193">
        <v>1510100000</v>
      </c>
      <c r="F1701" s="194"/>
      <c r="G1701" s="195">
        <v>825.5</v>
      </c>
      <c r="H1701" s="195">
        <v>825.5</v>
      </c>
      <c r="I1701" s="157">
        <f t="shared" si="52"/>
        <v>100</v>
      </c>
      <c r="J1701" s="183">
        <f t="shared" si="53"/>
        <v>0</v>
      </c>
    </row>
    <row r="1702" spans="1:10" s="141" customFormat="1" ht="11.25" x14ac:dyDescent="0.2">
      <c r="A1702" s="190" t="s">
        <v>848</v>
      </c>
      <c r="B1702" s="191">
        <v>923</v>
      </c>
      <c r="C1702" s="192">
        <v>7</v>
      </c>
      <c r="D1702" s="192">
        <v>9</v>
      </c>
      <c r="E1702" s="193">
        <v>1510101280</v>
      </c>
      <c r="F1702" s="194"/>
      <c r="G1702" s="195">
        <v>825.5</v>
      </c>
      <c r="H1702" s="195">
        <v>825.5</v>
      </c>
      <c r="I1702" s="157">
        <f t="shared" si="52"/>
        <v>100</v>
      </c>
      <c r="J1702" s="183">
        <f t="shared" si="53"/>
        <v>0</v>
      </c>
    </row>
    <row r="1703" spans="1:10" s="141" customFormat="1" ht="22.5" x14ac:dyDescent="0.2">
      <c r="A1703" s="190" t="s">
        <v>507</v>
      </c>
      <c r="B1703" s="191">
        <v>923</v>
      </c>
      <c r="C1703" s="192">
        <v>7</v>
      </c>
      <c r="D1703" s="192">
        <v>9</v>
      </c>
      <c r="E1703" s="193">
        <v>1510101280</v>
      </c>
      <c r="F1703" s="194">
        <v>600</v>
      </c>
      <c r="G1703" s="195">
        <v>825.5</v>
      </c>
      <c r="H1703" s="195">
        <v>825.5</v>
      </c>
      <c r="I1703" s="157">
        <f t="shared" si="52"/>
        <v>100</v>
      </c>
      <c r="J1703" s="183">
        <f t="shared" si="53"/>
        <v>0</v>
      </c>
    </row>
    <row r="1704" spans="1:10" s="141" customFormat="1" ht="11.25" x14ac:dyDescent="0.2">
      <c r="A1704" s="190" t="s">
        <v>849</v>
      </c>
      <c r="B1704" s="191">
        <v>923</v>
      </c>
      <c r="C1704" s="192">
        <v>7</v>
      </c>
      <c r="D1704" s="192">
        <v>9</v>
      </c>
      <c r="E1704" s="193">
        <v>1520000000</v>
      </c>
      <c r="F1704" s="194"/>
      <c r="G1704" s="195">
        <v>3876</v>
      </c>
      <c r="H1704" s="195">
        <v>3873.5</v>
      </c>
      <c r="I1704" s="157">
        <f t="shared" si="52"/>
        <v>99.935500515995869</v>
      </c>
      <c r="J1704" s="183">
        <f t="shared" si="53"/>
        <v>2.5</v>
      </c>
    </row>
    <row r="1705" spans="1:10" s="141" customFormat="1" ht="22.5" x14ac:dyDescent="0.2">
      <c r="A1705" s="190" t="s">
        <v>850</v>
      </c>
      <c r="B1705" s="191">
        <v>923</v>
      </c>
      <c r="C1705" s="192">
        <v>7</v>
      </c>
      <c r="D1705" s="192">
        <v>9</v>
      </c>
      <c r="E1705" s="193">
        <v>1520100000</v>
      </c>
      <c r="F1705" s="194"/>
      <c r="G1705" s="195">
        <v>3876</v>
      </c>
      <c r="H1705" s="195">
        <v>3873.5</v>
      </c>
      <c r="I1705" s="157">
        <f t="shared" si="52"/>
        <v>99.935500515995869</v>
      </c>
      <c r="J1705" s="183">
        <f t="shared" si="53"/>
        <v>2.5</v>
      </c>
    </row>
    <row r="1706" spans="1:10" s="141" customFormat="1" ht="22.5" x14ac:dyDescent="0.2">
      <c r="A1706" s="190" t="s">
        <v>1644</v>
      </c>
      <c r="B1706" s="191">
        <v>923</v>
      </c>
      <c r="C1706" s="192">
        <v>7</v>
      </c>
      <c r="D1706" s="192">
        <v>9</v>
      </c>
      <c r="E1706" s="193">
        <v>1520142292</v>
      </c>
      <c r="F1706" s="194"/>
      <c r="G1706" s="195">
        <v>3876</v>
      </c>
      <c r="H1706" s="195">
        <v>3873.5</v>
      </c>
      <c r="I1706" s="157">
        <f t="shared" si="52"/>
        <v>99.935500515995869</v>
      </c>
      <c r="J1706" s="183">
        <f t="shared" si="53"/>
        <v>2.5</v>
      </c>
    </row>
    <row r="1707" spans="1:10" s="141" customFormat="1" ht="22.5" x14ac:dyDescent="0.2">
      <c r="A1707" s="190" t="s">
        <v>507</v>
      </c>
      <c r="B1707" s="191">
        <v>923</v>
      </c>
      <c r="C1707" s="192">
        <v>7</v>
      </c>
      <c r="D1707" s="192">
        <v>9</v>
      </c>
      <c r="E1707" s="193">
        <v>1520142292</v>
      </c>
      <c r="F1707" s="194">
        <v>600</v>
      </c>
      <c r="G1707" s="195">
        <v>3876</v>
      </c>
      <c r="H1707" s="195">
        <v>3873.5</v>
      </c>
      <c r="I1707" s="157">
        <f t="shared" si="52"/>
        <v>99.935500515995869</v>
      </c>
      <c r="J1707" s="183">
        <f t="shared" si="53"/>
        <v>2.5</v>
      </c>
    </row>
    <row r="1708" spans="1:10" s="141" customFormat="1" ht="22.5" x14ac:dyDescent="0.2">
      <c r="A1708" s="190" t="s">
        <v>1285</v>
      </c>
      <c r="B1708" s="191">
        <v>923</v>
      </c>
      <c r="C1708" s="192">
        <v>7</v>
      </c>
      <c r="D1708" s="192">
        <v>9</v>
      </c>
      <c r="E1708" s="193">
        <v>2300000000</v>
      </c>
      <c r="F1708" s="194"/>
      <c r="G1708" s="195">
        <v>3573.4</v>
      </c>
      <c r="H1708" s="195">
        <v>3572.3</v>
      </c>
      <c r="I1708" s="157">
        <f t="shared" si="52"/>
        <v>99.969216992220296</v>
      </c>
      <c r="J1708" s="183">
        <f t="shared" si="53"/>
        <v>1.0999999999999091</v>
      </c>
    </row>
    <row r="1709" spans="1:10" s="141" customFormat="1" ht="22.5" x14ac:dyDescent="0.2">
      <c r="A1709" s="190" t="s">
        <v>851</v>
      </c>
      <c r="B1709" s="191">
        <v>923</v>
      </c>
      <c r="C1709" s="192">
        <v>7</v>
      </c>
      <c r="D1709" s="192">
        <v>9</v>
      </c>
      <c r="E1709" s="193">
        <v>2300200000</v>
      </c>
      <c r="F1709" s="194"/>
      <c r="G1709" s="195">
        <v>2222.5</v>
      </c>
      <c r="H1709" s="195">
        <v>2222.5</v>
      </c>
      <c r="I1709" s="157">
        <f t="shared" si="52"/>
        <v>100</v>
      </c>
      <c r="J1709" s="183">
        <f t="shared" si="53"/>
        <v>0</v>
      </c>
    </row>
    <row r="1710" spans="1:10" s="141" customFormat="1" ht="11.25" x14ac:dyDescent="0.2">
      <c r="A1710" s="190" t="s">
        <v>852</v>
      </c>
      <c r="B1710" s="191">
        <v>923</v>
      </c>
      <c r="C1710" s="192">
        <v>7</v>
      </c>
      <c r="D1710" s="192">
        <v>9</v>
      </c>
      <c r="E1710" s="193">
        <v>2300242320</v>
      </c>
      <c r="F1710" s="194"/>
      <c r="G1710" s="195">
        <v>2222.5</v>
      </c>
      <c r="H1710" s="195">
        <v>2222.5</v>
      </c>
      <c r="I1710" s="157">
        <f t="shared" si="52"/>
        <v>100</v>
      </c>
      <c r="J1710" s="183">
        <f t="shared" si="53"/>
        <v>0</v>
      </c>
    </row>
    <row r="1711" spans="1:10" s="141" customFormat="1" ht="22.5" x14ac:dyDescent="0.2">
      <c r="A1711" s="190" t="s">
        <v>507</v>
      </c>
      <c r="B1711" s="191">
        <v>923</v>
      </c>
      <c r="C1711" s="192">
        <v>7</v>
      </c>
      <c r="D1711" s="192">
        <v>9</v>
      </c>
      <c r="E1711" s="193">
        <v>2300242320</v>
      </c>
      <c r="F1711" s="194">
        <v>600</v>
      </c>
      <c r="G1711" s="195">
        <v>2222.5</v>
      </c>
      <c r="H1711" s="195">
        <v>2222.5</v>
      </c>
      <c r="I1711" s="157">
        <f t="shared" si="52"/>
        <v>100</v>
      </c>
      <c r="J1711" s="183">
        <f t="shared" si="53"/>
        <v>0</v>
      </c>
    </row>
    <row r="1712" spans="1:10" s="141" customFormat="1" ht="22.5" x14ac:dyDescent="0.2">
      <c r="A1712" s="190" t="s">
        <v>853</v>
      </c>
      <c r="B1712" s="191">
        <v>923</v>
      </c>
      <c r="C1712" s="192">
        <v>7</v>
      </c>
      <c r="D1712" s="192">
        <v>9</v>
      </c>
      <c r="E1712" s="193">
        <v>2300300000</v>
      </c>
      <c r="F1712" s="194"/>
      <c r="G1712" s="195">
        <v>1350</v>
      </c>
      <c r="H1712" s="195">
        <v>1349.8</v>
      </c>
      <c r="I1712" s="157">
        <f t="shared" si="52"/>
        <v>99.985185185185173</v>
      </c>
      <c r="J1712" s="183">
        <f t="shared" si="53"/>
        <v>0.20000000000004547</v>
      </c>
    </row>
    <row r="1713" spans="1:10" s="141" customFormat="1" ht="11.25" x14ac:dyDescent="0.2">
      <c r="A1713" s="190" t="s">
        <v>854</v>
      </c>
      <c r="B1713" s="191">
        <v>923</v>
      </c>
      <c r="C1713" s="192">
        <v>7</v>
      </c>
      <c r="D1713" s="192">
        <v>9</v>
      </c>
      <c r="E1713" s="193">
        <v>2300342330</v>
      </c>
      <c r="F1713" s="194"/>
      <c r="G1713" s="195">
        <v>1350</v>
      </c>
      <c r="H1713" s="195">
        <v>1349.8</v>
      </c>
      <c r="I1713" s="157">
        <f t="shared" si="52"/>
        <v>99.985185185185173</v>
      </c>
      <c r="J1713" s="183">
        <f t="shared" si="53"/>
        <v>0.20000000000004547</v>
      </c>
    </row>
    <row r="1714" spans="1:10" s="141" customFormat="1" ht="22.5" x14ac:dyDescent="0.2">
      <c r="A1714" s="190" t="s">
        <v>507</v>
      </c>
      <c r="B1714" s="191">
        <v>923</v>
      </c>
      <c r="C1714" s="192">
        <v>7</v>
      </c>
      <c r="D1714" s="192">
        <v>9</v>
      </c>
      <c r="E1714" s="193">
        <v>2300342330</v>
      </c>
      <c r="F1714" s="194">
        <v>600</v>
      </c>
      <c r="G1714" s="195">
        <v>1350</v>
      </c>
      <c r="H1714" s="195">
        <v>1349.8</v>
      </c>
      <c r="I1714" s="157">
        <f t="shared" si="52"/>
        <v>99.985185185185173</v>
      </c>
      <c r="J1714" s="183">
        <f t="shared" si="53"/>
        <v>0.20000000000004547</v>
      </c>
    </row>
    <row r="1715" spans="1:10" s="141" customFormat="1" ht="11.25" x14ac:dyDescent="0.2">
      <c r="A1715" s="190" t="s">
        <v>1618</v>
      </c>
      <c r="B1715" s="191">
        <v>923</v>
      </c>
      <c r="C1715" s="192">
        <v>7</v>
      </c>
      <c r="D1715" s="192">
        <v>9</v>
      </c>
      <c r="E1715" s="193" t="s">
        <v>1645</v>
      </c>
      <c r="F1715" s="194"/>
      <c r="G1715" s="195">
        <v>0.9</v>
      </c>
      <c r="H1715" s="195">
        <v>0</v>
      </c>
      <c r="I1715" s="157">
        <f t="shared" si="52"/>
        <v>0</v>
      </c>
      <c r="J1715" s="183">
        <f t="shared" si="53"/>
        <v>0.9</v>
      </c>
    </row>
    <row r="1716" spans="1:10" s="141" customFormat="1" ht="33.75" x14ac:dyDescent="0.2">
      <c r="A1716" s="190" t="s">
        <v>1639</v>
      </c>
      <c r="B1716" s="191">
        <v>923</v>
      </c>
      <c r="C1716" s="192">
        <v>7</v>
      </c>
      <c r="D1716" s="192">
        <v>9</v>
      </c>
      <c r="E1716" s="193" t="s">
        <v>1646</v>
      </c>
      <c r="F1716" s="194"/>
      <c r="G1716" s="195">
        <v>0.9</v>
      </c>
      <c r="H1716" s="195">
        <v>0</v>
      </c>
      <c r="I1716" s="157">
        <f t="shared" si="52"/>
        <v>0</v>
      </c>
      <c r="J1716" s="183">
        <f t="shared" si="53"/>
        <v>0.9</v>
      </c>
    </row>
    <row r="1717" spans="1:10" s="141" customFormat="1" ht="11.25" x14ac:dyDescent="0.2">
      <c r="A1717" s="190" t="s">
        <v>490</v>
      </c>
      <c r="B1717" s="191">
        <v>923</v>
      </c>
      <c r="C1717" s="192">
        <v>7</v>
      </c>
      <c r="D1717" s="192">
        <v>9</v>
      </c>
      <c r="E1717" s="193" t="s">
        <v>1646</v>
      </c>
      <c r="F1717" s="194">
        <v>200</v>
      </c>
      <c r="G1717" s="195">
        <v>0.9</v>
      </c>
      <c r="H1717" s="195">
        <v>0</v>
      </c>
      <c r="I1717" s="157">
        <f t="shared" si="52"/>
        <v>0</v>
      </c>
      <c r="J1717" s="183">
        <f t="shared" si="53"/>
        <v>0.9</v>
      </c>
    </row>
    <row r="1718" spans="1:10" s="141" customFormat="1" ht="22.5" x14ac:dyDescent="0.2">
      <c r="A1718" s="190" t="s">
        <v>1286</v>
      </c>
      <c r="B1718" s="191">
        <v>923</v>
      </c>
      <c r="C1718" s="192">
        <v>7</v>
      </c>
      <c r="D1718" s="192">
        <v>9</v>
      </c>
      <c r="E1718" s="193">
        <v>2500000000</v>
      </c>
      <c r="F1718" s="194"/>
      <c r="G1718" s="195">
        <v>2833.2</v>
      </c>
      <c r="H1718" s="195">
        <v>2752</v>
      </c>
      <c r="I1718" s="157">
        <f t="shared" si="52"/>
        <v>97.13398277566003</v>
      </c>
      <c r="J1718" s="183">
        <f t="shared" si="53"/>
        <v>81.199999999999818</v>
      </c>
    </row>
    <row r="1719" spans="1:10" s="141" customFormat="1" ht="33.75" x14ac:dyDescent="0.2">
      <c r="A1719" s="190" t="s">
        <v>855</v>
      </c>
      <c r="B1719" s="191">
        <v>923</v>
      </c>
      <c r="C1719" s="192">
        <v>7</v>
      </c>
      <c r="D1719" s="192">
        <v>9</v>
      </c>
      <c r="E1719" s="193">
        <v>2500400000</v>
      </c>
      <c r="F1719" s="194"/>
      <c r="G1719" s="195">
        <v>2833.2</v>
      </c>
      <c r="H1719" s="195">
        <v>2752</v>
      </c>
      <c r="I1719" s="157">
        <f t="shared" si="52"/>
        <v>97.13398277566003</v>
      </c>
      <c r="J1719" s="183">
        <f t="shared" si="53"/>
        <v>81.199999999999818</v>
      </c>
    </row>
    <row r="1720" spans="1:10" s="141" customFormat="1" ht="22.5" x14ac:dyDescent="0.2">
      <c r="A1720" s="190" t="s">
        <v>856</v>
      </c>
      <c r="B1720" s="191">
        <v>923</v>
      </c>
      <c r="C1720" s="192">
        <v>7</v>
      </c>
      <c r="D1720" s="192">
        <v>9</v>
      </c>
      <c r="E1720" s="193">
        <v>2500442730</v>
      </c>
      <c r="F1720" s="194"/>
      <c r="G1720" s="195">
        <v>2833.2</v>
      </c>
      <c r="H1720" s="195">
        <v>2752</v>
      </c>
      <c r="I1720" s="157">
        <f t="shared" si="52"/>
        <v>97.13398277566003</v>
      </c>
      <c r="J1720" s="183">
        <f t="shared" si="53"/>
        <v>81.199999999999818</v>
      </c>
    </row>
    <row r="1721" spans="1:10" s="141" customFormat="1" ht="22.5" x14ac:dyDescent="0.2">
      <c r="A1721" s="190" t="s">
        <v>507</v>
      </c>
      <c r="B1721" s="191">
        <v>923</v>
      </c>
      <c r="C1721" s="192">
        <v>7</v>
      </c>
      <c r="D1721" s="192">
        <v>9</v>
      </c>
      <c r="E1721" s="193">
        <v>2500442730</v>
      </c>
      <c r="F1721" s="194">
        <v>600</v>
      </c>
      <c r="G1721" s="195">
        <v>2833.2</v>
      </c>
      <c r="H1721" s="195">
        <v>2752</v>
      </c>
      <c r="I1721" s="157">
        <f t="shared" si="52"/>
        <v>97.13398277566003</v>
      </c>
      <c r="J1721" s="183">
        <f t="shared" si="53"/>
        <v>81.199999999999818</v>
      </c>
    </row>
    <row r="1722" spans="1:10" s="141" customFormat="1" ht="11.25" x14ac:dyDescent="0.2">
      <c r="A1722" s="190" t="s">
        <v>857</v>
      </c>
      <c r="B1722" s="191">
        <v>923</v>
      </c>
      <c r="C1722" s="192">
        <v>7</v>
      </c>
      <c r="D1722" s="192">
        <v>9</v>
      </c>
      <c r="E1722" s="193">
        <v>7200000000</v>
      </c>
      <c r="F1722" s="194"/>
      <c r="G1722" s="195">
        <v>60</v>
      </c>
      <c r="H1722" s="195">
        <v>60</v>
      </c>
      <c r="I1722" s="157">
        <f t="shared" si="52"/>
        <v>100</v>
      </c>
      <c r="J1722" s="183">
        <f t="shared" si="53"/>
        <v>0</v>
      </c>
    </row>
    <row r="1723" spans="1:10" s="141" customFormat="1" ht="22.5" x14ac:dyDescent="0.2">
      <c r="A1723" s="190" t="s">
        <v>1152</v>
      </c>
      <c r="B1723" s="191">
        <v>923</v>
      </c>
      <c r="C1723" s="192">
        <v>7</v>
      </c>
      <c r="D1723" s="192">
        <v>9</v>
      </c>
      <c r="E1723" s="193">
        <v>7200055490</v>
      </c>
      <c r="F1723" s="194"/>
      <c r="G1723" s="195">
        <v>60</v>
      </c>
      <c r="H1723" s="195">
        <v>60</v>
      </c>
      <c r="I1723" s="157">
        <f t="shared" si="52"/>
        <v>100</v>
      </c>
      <c r="J1723" s="183">
        <f t="shared" si="53"/>
        <v>0</v>
      </c>
    </row>
    <row r="1724" spans="1:10" s="141" customFormat="1" ht="22.5" x14ac:dyDescent="0.2">
      <c r="A1724" s="190" t="s">
        <v>507</v>
      </c>
      <c r="B1724" s="191">
        <v>923</v>
      </c>
      <c r="C1724" s="192">
        <v>7</v>
      </c>
      <c r="D1724" s="192">
        <v>9</v>
      </c>
      <c r="E1724" s="193">
        <v>7200055490</v>
      </c>
      <c r="F1724" s="194">
        <v>600</v>
      </c>
      <c r="G1724" s="195">
        <v>60</v>
      </c>
      <c r="H1724" s="195">
        <v>60</v>
      </c>
      <c r="I1724" s="157">
        <f t="shared" si="52"/>
        <v>100</v>
      </c>
      <c r="J1724" s="183">
        <f t="shared" si="53"/>
        <v>0</v>
      </c>
    </row>
    <row r="1725" spans="1:10" s="141" customFormat="1" ht="11.25" x14ac:dyDescent="0.2">
      <c r="A1725" s="190" t="s">
        <v>857</v>
      </c>
      <c r="B1725" s="191">
        <v>923</v>
      </c>
      <c r="C1725" s="192">
        <v>7</v>
      </c>
      <c r="D1725" s="192">
        <v>9</v>
      </c>
      <c r="E1725" s="193">
        <v>8700000000</v>
      </c>
      <c r="F1725" s="194"/>
      <c r="G1725" s="195">
        <v>3077.6</v>
      </c>
      <c r="H1725" s="195">
        <v>2910.5</v>
      </c>
      <c r="I1725" s="157">
        <f t="shared" si="52"/>
        <v>94.570444502209511</v>
      </c>
      <c r="J1725" s="183">
        <f t="shared" si="53"/>
        <v>167.09999999999991</v>
      </c>
    </row>
    <row r="1726" spans="1:10" s="141" customFormat="1" ht="11.25" x14ac:dyDescent="0.2">
      <c r="A1726" s="190" t="s">
        <v>858</v>
      </c>
      <c r="B1726" s="191">
        <v>923</v>
      </c>
      <c r="C1726" s="192">
        <v>7</v>
      </c>
      <c r="D1726" s="192">
        <v>9</v>
      </c>
      <c r="E1726" s="193">
        <v>8700007800</v>
      </c>
      <c r="F1726" s="194"/>
      <c r="G1726" s="195">
        <v>3077.6</v>
      </c>
      <c r="H1726" s="195">
        <v>2910.5</v>
      </c>
      <c r="I1726" s="157">
        <f t="shared" si="52"/>
        <v>94.570444502209511</v>
      </c>
      <c r="J1726" s="183">
        <f t="shared" si="53"/>
        <v>167.09999999999991</v>
      </c>
    </row>
    <row r="1727" spans="1:10" s="141" customFormat="1" ht="33.75" x14ac:dyDescent="0.2">
      <c r="A1727" s="190" t="s">
        <v>486</v>
      </c>
      <c r="B1727" s="191">
        <v>923</v>
      </c>
      <c r="C1727" s="192">
        <v>7</v>
      </c>
      <c r="D1727" s="192">
        <v>9</v>
      </c>
      <c r="E1727" s="193">
        <v>8700007800</v>
      </c>
      <c r="F1727" s="194">
        <v>100</v>
      </c>
      <c r="G1727" s="195">
        <v>20.5</v>
      </c>
      <c r="H1727" s="195">
        <v>20.5</v>
      </c>
      <c r="I1727" s="157">
        <f t="shared" si="52"/>
        <v>100</v>
      </c>
      <c r="J1727" s="183">
        <f t="shared" si="53"/>
        <v>0</v>
      </c>
    </row>
    <row r="1728" spans="1:10" s="141" customFormat="1" ht="11.25" x14ac:dyDescent="0.2">
      <c r="A1728" s="190" t="s">
        <v>490</v>
      </c>
      <c r="B1728" s="191">
        <v>923</v>
      </c>
      <c r="C1728" s="192">
        <v>7</v>
      </c>
      <c r="D1728" s="192">
        <v>9</v>
      </c>
      <c r="E1728" s="193">
        <v>8700007800</v>
      </c>
      <c r="F1728" s="194">
        <v>200</v>
      </c>
      <c r="G1728" s="195">
        <v>1117.7</v>
      </c>
      <c r="H1728" s="195">
        <v>1066.5999999999999</v>
      </c>
      <c r="I1728" s="157">
        <f t="shared" si="52"/>
        <v>95.428111299991031</v>
      </c>
      <c r="J1728" s="183">
        <f t="shared" si="53"/>
        <v>51.100000000000136</v>
      </c>
    </row>
    <row r="1729" spans="1:10" s="141" customFormat="1" ht="11.25" x14ac:dyDescent="0.2">
      <c r="A1729" s="190" t="s">
        <v>501</v>
      </c>
      <c r="B1729" s="191">
        <v>923</v>
      </c>
      <c r="C1729" s="192">
        <v>7</v>
      </c>
      <c r="D1729" s="192">
        <v>9</v>
      </c>
      <c r="E1729" s="193">
        <v>8700007800</v>
      </c>
      <c r="F1729" s="194">
        <v>300</v>
      </c>
      <c r="G1729" s="195">
        <v>1279.8</v>
      </c>
      <c r="H1729" s="195">
        <v>1258.8</v>
      </c>
      <c r="I1729" s="157">
        <f t="shared" si="52"/>
        <v>98.359118612283169</v>
      </c>
      <c r="J1729" s="183">
        <f t="shared" si="53"/>
        <v>21</v>
      </c>
    </row>
    <row r="1730" spans="1:10" s="141" customFormat="1" ht="22.5" x14ac:dyDescent="0.2">
      <c r="A1730" s="190" t="s">
        <v>507</v>
      </c>
      <c r="B1730" s="191">
        <v>923</v>
      </c>
      <c r="C1730" s="192">
        <v>7</v>
      </c>
      <c r="D1730" s="192">
        <v>9</v>
      </c>
      <c r="E1730" s="193">
        <v>8700007800</v>
      </c>
      <c r="F1730" s="194">
        <v>600</v>
      </c>
      <c r="G1730" s="195">
        <v>300</v>
      </c>
      <c r="H1730" s="195">
        <v>300</v>
      </c>
      <c r="I1730" s="157">
        <f t="shared" si="52"/>
        <v>100</v>
      </c>
      <c r="J1730" s="183">
        <f t="shared" si="53"/>
        <v>0</v>
      </c>
    </row>
    <row r="1731" spans="1:10" s="141" customFormat="1" ht="11.25" x14ac:dyDescent="0.2">
      <c r="A1731" s="190" t="s">
        <v>494</v>
      </c>
      <c r="B1731" s="191">
        <v>923</v>
      </c>
      <c r="C1731" s="192">
        <v>7</v>
      </c>
      <c r="D1731" s="192">
        <v>9</v>
      </c>
      <c r="E1731" s="193">
        <v>8700007800</v>
      </c>
      <c r="F1731" s="194">
        <v>800</v>
      </c>
      <c r="G1731" s="195">
        <v>359.6</v>
      </c>
      <c r="H1731" s="195">
        <v>264.60000000000002</v>
      </c>
      <c r="I1731" s="157">
        <f t="shared" si="52"/>
        <v>73.581757508342605</v>
      </c>
      <c r="J1731" s="183">
        <f t="shared" si="53"/>
        <v>95</v>
      </c>
    </row>
    <row r="1732" spans="1:10" s="141" customFormat="1" ht="11.25" x14ac:dyDescent="0.2">
      <c r="A1732" s="190" t="s">
        <v>487</v>
      </c>
      <c r="B1732" s="191">
        <v>923</v>
      </c>
      <c r="C1732" s="192">
        <v>7</v>
      </c>
      <c r="D1732" s="192">
        <v>9</v>
      </c>
      <c r="E1732" s="193">
        <v>8900000000</v>
      </c>
      <c r="F1732" s="194"/>
      <c r="G1732" s="195">
        <v>37208.6</v>
      </c>
      <c r="H1732" s="195">
        <v>37003.199999999997</v>
      </c>
      <c r="I1732" s="157">
        <f t="shared" si="52"/>
        <v>99.447977080567398</v>
      </c>
      <c r="J1732" s="183">
        <f t="shared" si="53"/>
        <v>205.40000000000146</v>
      </c>
    </row>
    <row r="1733" spans="1:10" s="141" customFormat="1" ht="11.25" x14ac:dyDescent="0.2">
      <c r="A1733" s="190" t="s">
        <v>487</v>
      </c>
      <c r="B1733" s="191">
        <v>923</v>
      </c>
      <c r="C1733" s="192">
        <v>7</v>
      </c>
      <c r="D1733" s="192">
        <v>9</v>
      </c>
      <c r="E1733" s="193">
        <v>8900000110</v>
      </c>
      <c r="F1733" s="194"/>
      <c r="G1733" s="195">
        <v>33743.599999999999</v>
      </c>
      <c r="H1733" s="195">
        <v>33742.800000000003</v>
      </c>
      <c r="I1733" s="157">
        <f t="shared" si="52"/>
        <v>99.997629180051945</v>
      </c>
      <c r="J1733" s="183">
        <f t="shared" si="53"/>
        <v>0.79999999999563443</v>
      </c>
    </row>
    <row r="1734" spans="1:10" s="141" customFormat="1" ht="33.75" x14ac:dyDescent="0.2">
      <c r="A1734" s="190" t="s">
        <v>486</v>
      </c>
      <c r="B1734" s="191">
        <v>923</v>
      </c>
      <c r="C1734" s="192">
        <v>7</v>
      </c>
      <c r="D1734" s="192">
        <v>9</v>
      </c>
      <c r="E1734" s="193">
        <v>8900000110</v>
      </c>
      <c r="F1734" s="194">
        <v>100</v>
      </c>
      <c r="G1734" s="195">
        <v>33743.599999999999</v>
      </c>
      <c r="H1734" s="195">
        <v>33742.800000000003</v>
      </c>
      <c r="I1734" s="157">
        <f t="shared" si="52"/>
        <v>99.997629180051945</v>
      </c>
      <c r="J1734" s="183">
        <f t="shared" si="53"/>
        <v>0.79999999999563443</v>
      </c>
    </row>
    <row r="1735" spans="1:10" s="141" customFormat="1" ht="11.25" x14ac:dyDescent="0.2">
      <c r="A1735" s="190" t="s">
        <v>487</v>
      </c>
      <c r="B1735" s="191">
        <v>923</v>
      </c>
      <c r="C1735" s="192">
        <v>7</v>
      </c>
      <c r="D1735" s="192">
        <v>9</v>
      </c>
      <c r="E1735" s="193">
        <v>8900000190</v>
      </c>
      <c r="F1735" s="194"/>
      <c r="G1735" s="195">
        <v>1998.7</v>
      </c>
      <c r="H1735" s="195">
        <v>1916.4</v>
      </c>
      <c r="I1735" s="157">
        <f t="shared" si="52"/>
        <v>95.88232351028168</v>
      </c>
      <c r="J1735" s="183">
        <f t="shared" si="53"/>
        <v>82.299999999999955</v>
      </c>
    </row>
    <row r="1736" spans="1:10" s="141" customFormat="1" ht="33.75" x14ac:dyDescent="0.2">
      <c r="A1736" s="190" t="s">
        <v>486</v>
      </c>
      <c r="B1736" s="191">
        <v>923</v>
      </c>
      <c r="C1736" s="192">
        <v>7</v>
      </c>
      <c r="D1736" s="192">
        <v>9</v>
      </c>
      <c r="E1736" s="193">
        <v>8900000190</v>
      </c>
      <c r="F1736" s="194">
        <v>100</v>
      </c>
      <c r="G1736" s="195">
        <v>1015</v>
      </c>
      <c r="H1736" s="195">
        <v>1015</v>
      </c>
      <c r="I1736" s="157">
        <f t="shared" si="52"/>
        <v>100</v>
      </c>
      <c r="J1736" s="183">
        <f t="shared" si="53"/>
        <v>0</v>
      </c>
    </row>
    <row r="1737" spans="1:10" s="141" customFormat="1" ht="11.25" x14ac:dyDescent="0.2">
      <c r="A1737" s="190" t="s">
        <v>490</v>
      </c>
      <c r="B1737" s="191">
        <v>923</v>
      </c>
      <c r="C1737" s="192">
        <v>7</v>
      </c>
      <c r="D1737" s="192">
        <v>9</v>
      </c>
      <c r="E1737" s="193">
        <v>8900000190</v>
      </c>
      <c r="F1737" s="194">
        <v>200</v>
      </c>
      <c r="G1737" s="195">
        <v>983.7</v>
      </c>
      <c r="H1737" s="195">
        <v>901.4</v>
      </c>
      <c r="I1737" s="157">
        <f t="shared" si="52"/>
        <v>91.633628138660157</v>
      </c>
      <c r="J1737" s="183">
        <f t="shared" si="53"/>
        <v>82.300000000000068</v>
      </c>
    </row>
    <row r="1738" spans="1:10" s="141" customFormat="1" ht="22.5" x14ac:dyDescent="0.2">
      <c r="A1738" s="190" t="s">
        <v>1451</v>
      </c>
      <c r="B1738" s="191">
        <v>923</v>
      </c>
      <c r="C1738" s="192">
        <v>7</v>
      </c>
      <c r="D1738" s="192">
        <v>9</v>
      </c>
      <c r="E1738" s="193">
        <v>8900000870</v>
      </c>
      <c r="F1738" s="194"/>
      <c r="G1738" s="195">
        <v>122.3</v>
      </c>
      <c r="H1738" s="195">
        <v>0</v>
      </c>
      <c r="I1738" s="157">
        <f t="shared" si="52"/>
        <v>0</v>
      </c>
      <c r="J1738" s="183">
        <f t="shared" si="53"/>
        <v>122.3</v>
      </c>
    </row>
    <row r="1739" spans="1:10" s="141" customFormat="1" ht="33.75" x14ac:dyDescent="0.2">
      <c r="A1739" s="190" t="s">
        <v>486</v>
      </c>
      <c r="B1739" s="191">
        <v>923</v>
      </c>
      <c r="C1739" s="192">
        <v>7</v>
      </c>
      <c r="D1739" s="192">
        <v>9</v>
      </c>
      <c r="E1739" s="193">
        <v>8900000870</v>
      </c>
      <c r="F1739" s="194">
        <v>100</v>
      </c>
      <c r="G1739" s="195">
        <v>122.3</v>
      </c>
      <c r="H1739" s="195">
        <v>0</v>
      </c>
      <c r="I1739" s="157">
        <f t="shared" si="52"/>
        <v>0</v>
      </c>
      <c r="J1739" s="183">
        <f t="shared" si="53"/>
        <v>122.3</v>
      </c>
    </row>
    <row r="1740" spans="1:10" s="141" customFormat="1" ht="22.5" x14ac:dyDescent="0.2">
      <c r="A1740" s="190" t="s">
        <v>1152</v>
      </c>
      <c r="B1740" s="191">
        <v>923</v>
      </c>
      <c r="C1740" s="192">
        <v>7</v>
      </c>
      <c r="D1740" s="192">
        <v>9</v>
      </c>
      <c r="E1740" s="193">
        <v>8900055490</v>
      </c>
      <c r="F1740" s="194"/>
      <c r="G1740" s="195">
        <v>1344</v>
      </c>
      <c r="H1740" s="195">
        <v>1344</v>
      </c>
      <c r="I1740" s="157">
        <f t="shared" si="52"/>
        <v>100</v>
      </c>
      <c r="J1740" s="183">
        <f t="shared" si="53"/>
        <v>0</v>
      </c>
    </row>
    <row r="1741" spans="1:10" s="141" customFormat="1" ht="33.75" x14ac:dyDescent="0.2">
      <c r="A1741" s="190" t="s">
        <v>486</v>
      </c>
      <c r="B1741" s="191">
        <v>923</v>
      </c>
      <c r="C1741" s="192">
        <v>7</v>
      </c>
      <c r="D1741" s="192">
        <v>9</v>
      </c>
      <c r="E1741" s="193">
        <v>8900055490</v>
      </c>
      <c r="F1741" s="194">
        <v>100</v>
      </c>
      <c r="G1741" s="195">
        <v>1344</v>
      </c>
      <c r="H1741" s="195">
        <v>1344</v>
      </c>
      <c r="I1741" s="157">
        <f t="shared" si="52"/>
        <v>100</v>
      </c>
      <c r="J1741" s="183">
        <f t="shared" si="53"/>
        <v>0</v>
      </c>
    </row>
    <row r="1742" spans="1:10" s="141" customFormat="1" ht="22.5" x14ac:dyDescent="0.2">
      <c r="A1742" s="190" t="s">
        <v>510</v>
      </c>
      <c r="B1742" s="191">
        <v>923</v>
      </c>
      <c r="C1742" s="192">
        <v>7</v>
      </c>
      <c r="D1742" s="192">
        <v>9</v>
      </c>
      <c r="E1742" s="193">
        <v>9700000000</v>
      </c>
      <c r="F1742" s="194"/>
      <c r="G1742" s="195">
        <v>10880.9</v>
      </c>
      <c r="H1742" s="195">
        <v>10865.9</v>
      </c>
      <c r="I1742" s="157">
        <f t="shared" si="52"/>
        <v>99.862143756490724</v>
      </c>
      <c r="J1742" s="183">
        <f t="shared" si="53"/>
        <v>15</v>
      </c>
    </row>
    <row r="1743" spans="1:10" s="141" customFormat="1" ht="22.5" x14ac:dyDescent="0.2">
      <c r="A1743" s="190" t="s">
        <v>1287</v>
      </c>
      <c r="B1743" s="191">
        <v>923</v>
      </c>
      <c r="C1743" s="192">
        <v>7</v>
      </c>
      <c r="D1743" s="192">
        <v>9</v>
      </c>
      <c r="E1743" s="193">
        <v>9700076100</v>
      </c>
      <c r="F1743" s="194"/>
      <c r="G1743" s="195">
        <v>10880.9</v>
      </c>
      <c r="H1743" s="195">
        <v>10865.9</v>
      </c>
      <c r="I1743" s="157">
        <f t="shared" ref="I1743:I1806" si="54">+H1743/G1743*100</f>
        <v>99.862143756490724</v>
      </c>
      <c r="J1743" s="183">
        <f t="shared" ref="J1743:J1806" si="55">G1743-H1743</f>
        <v>15</v>
      </c>
    </row>
    <row r="1744" spans="1:10" s="141" customFormat="1" ht="11.25" x14ac:dyDescent="0.2">
      <c r="A1744" s="190" t="s">
        <v>499</v>
      </c>
      <c r="B1744" s="191">
        <v>923</v>
      </c>
      <c r="C1744" s="192">
        <v>7</v>
      </c>
      <c r="D1744" s="192">
        <v>9</v>
      </c>
      <c r="E1744" s="193">
        <v>9700076100</v>
      </c>
      <c r="F1744" s="194">
        <v>500</v>
      </c>
      <c r="G1744" s="195">
        <v>10880.9</v>
      </c>
      <c r="H1744" s="195">
        <v>10865.9</v>
      </c>
      <c r="I1744" s="157">
        <f t="shared" si="54"/>
        <v>99.862143756490724</v>
      </c>
      <c r="J1744" s="183">
        <f t="shared" si="55"/>
        <v>15</v>
      </c>
    </row>
    <row r="1745" spans="1:10" s="141" customFormat="1" ht="11.25" x14ac:dyDescent="0.2">
      <c r="A1745" s="190" t="s">
        <v>491</v>
      </c>
      <c r="B1745" s="191">
        <v>923</v>
      </c>
      <c r="C1745" s="192">
        <v>7</v>
      </c>
      <c r="D1745" s="192">
        <v>9</v>
      </c>
      <c r="E1745" s="193">
        <v>9900000000</v>
      </c>
      <c r="F1745" s="194"/>
      <c r="G1745" s="195">
        <v>5714.7</v>
      </c>
      <c r="H1745" s="195">
        <v>5714.7</v>
      </c>
      <c r="I1745" s="157">
        <f t="shared" si="54"/>
        <v>100</v>
      </c>
      <c r="J1745" s="183">
        <f t="shared" si="55"/>
        <v>0</v>
      </c>
    </row>
    <row r="1746" spans="1:10" s="141" customFormat="1" ht="11.25" x14ac:dyDescent="0.2">
      <c r="A1746" s="190" t="s">
        <v>1288</v>
      </c>
      <c r="B1746" s="191">
        <v>923</v>
      </c>
      <c r="C1746" s="192">
        <v>7</v>
      </c>
      <c r="D1746" s="192">
        <v>9</v>
      </c>
      <c r="E1746" s="193">
        <v>9900059900</v>
      </c>
      <c r="F1746" s="194"/>
      <c r="G1746" s="195">
        <v>5714.7</v>
      </c>
      <c r="H1746" s="195">
        <v>5714.7</v>
      </c>
      <c r="I1746" s="157">
        <f t="shared" si="54"/>
        <v>100</v>
      </c>
      <c r="J1746" s="183">
        <f t="shared" si="55"/>
        <v>0</v>
      </c>
    </row>
    <row r="1747" spans="1:10" s="141" customFormat="1" ht="33.75" x14ac:dyDescent="0.2">
      <c r="A1747" s="190" t="s">
        <v>486</v>
      </c>
      <c r="B1747" s="191">
        <v>923</v>
      </c>
      <c r="C1747" s="192">
        <v>7</v>
      </c>
      <c r="D1747" s="192">
        <v>9</v>
      </c>
      <c r="E1747" s="193">
        <v>9900059900</v>
      </c>
      <c r="F1747" s="194">
        <v>100</v>
      </c>
      <c r="G1747" s="195">
        <v>5262.8</v>
      </c>
      <c r="H1747" s="195">
        <v>5262.8</v>
      </c>
      <c r="I1747" s="157">
        <f t="shared" si="54"/>
        <v>100</v>
      </c>
      <c r="J1747" s="183">
        <f t="shared" si="55"/>
        <v>0</v>
      </c>
    </row>
    <row r="1748" spans="1:10" s="141" customFormat="1" ht="11.25" x14ac:dyDescent="0.2">
      <c r="A1748" s="190" t="s">
        <v>490</v>
      </c>
      <c r="B1748" s="191">
        <v>923</v>
      </c>
      <c r="C1748" s="192">
        <v>7</v>
      </c>
      <c r="D1748" s="192">
        <v>9</v>
      </c>
      <c r="E1748" s="193">
        <v>9900059900</v>
      </c>
      <c r="F1748" s="194">
        <v>200</v>
      </c>
      <c r="G1748" s="195">
        <v>451.9</v>
      </c>
      <c r="H1748" s="195">
        <v>451.9</v>
      </c>
      <c r="I1748" s="157">
        <f t="shared" si="54"/>
        <v>100</v>
      </c>
      <c r="J1748" s="183">
        <f t="shared" si="55"/>
        <v>0</v>
      </c>
    </row>
    <row r="1749" spans="1:10" s="141" customFormat="1" ht="11.25" x14ac:dyDescent="0.2">
      <c r="A1749" s="190" t="s">
        <v>953</v>
      </c>
      <c r="B1749" s="191">
        <v>923</v>
      </c>
      <c r="C1749" s="192">
        <v>10</v>
      </c>
      <c r="D1749" s="192"/>
      <c r="E1749" s="193"/>
      <c r="F1749" s="194"/>
      <c r="G1749" s="195">
        <v>638080.1</v>
      </c>
      <c r="H1749" s="195">
        <v>633937.19999999995</v>
      </c>
      <c r="I1749" s="157">
        <f t="shared" si="54"/>
        <v>99.350724148896035</v>
      </c>
      <c r="J1749" s="183">
        <f t="shared" si="55"/>
        <v>4142.9000000000233</v>
      </c>
    </row>
    <row r="1750" spans="1:10" s="141" customFormat="1" ht="11.25" x14ac:dyDescent="0.2">
      <c r="A1750" s="190" t="s">
        <v>962</v>
      </c>
      <c r="B1750" s="191">
        <v>923</v>
      </c>
      <c r="C1750" s="192">
        <v>10</v>
      </c>
      <c r="D1750" s="192">
        <v>3</v>
      </c>
      <c r="E1750" s="193"/>
      <c r="F1750" s="194"/>
      <c r="G1750" s="195">
        <v>72786</v>
      </c>
      <c r="H1750" s="195">
        <v>72341.899999999994</v>
      </c>
      <c r="I1750" s="157">
        <f t="shared" si="54"/>
        <v>99.389855191932512</v>
      </c>
      <c r="J1750" s="183">
        <f t="shared" si="55"/>
        <v>444.10000000000582</v>
      </c>
    </row>
    <row r="1751" spans="1:10" s="141" customFormat="1" ht="22.5" x14ac:dyDescent="0.2">
      <c r="A1751" s="190" t="s">
        <v>773</v>
      </c>
      <c r="B1751" s="191">
        <v>923</v>
      </c>
      <c r="C1751" s="192">
        <v>10</v>
      </c>
      <c r="D1751" s="192">
        <v>3</v>
      </c>
      <c r="E1751" s="193">
        <v>100000000</v>
      </c>
      <c r="F1751" s="194"/>
      <c r="G1751" s="195">
        <v>56998</v>
      </c>
      <c r="H1751" s="195">
        <v>56998</v>
      </c>
      <c r="I1751" s="157">
        <f t="shared" si="54"/>
        <v>100</v>
      </c>
      <c r="J1751" s="183">
        <f t="shared" si="55"/>
        <v>0</v>
      </c>
    </row>
    <row r="1752" spans="1:10" s="141" customFormat="1" ht="11.25" x14ac:dyDescent="0.2">
      <c r="A1752" s="190" t="s">
        <v>774</v>
      </c>
      <c r="B1752" s="191">
        <v>923</v>
      </c>
      <c r="C1752" s="192">
        <v>10</v>
      </c>
      <c r="D1752" s="192">
        <v>3</v>
      </c>
      <c r="E1752" s="193">
        <v>150000000</v>
      </c>
      <c r="F1752" s="194"/>
      <c r="G1752" s="195">
        <v>56998</v>
      </c>
      <c r="H1752" s="195">
        <v>56998</v>
      </c>
      <c r="I1752" s="157">
        <f t="shared" si="54"/>
        <v>100</v>
      </c>
      <c r="J1752" s="183">
        <f t="shared" si="55"/>
        <v>0</v>
      </c>
    </row>
    <row r="1753" spans="1:10" s="141" customFormat="1" ht="22.5" x14ac:dyDescent="0.2">
      <c r="A1753" s="190" t="s">
        <v>974</v>
      </c>
      <c r="B1753" s="191">
        <v>923</v>
      </c>
      <c r="C1753" s="192">
        <v>10</v>
      </c>
      <c r="D1753" s="192">
        <v>3</v>
      </c>
      <c r="E1753" s="193">
        <v>150300000</v>
      </c>
      <c r="F1753" s="194"/>
      <c r="G1753" s="195">
        <v>56998</v>
      </c>
      <c r="H1753" s="195">
        <v>56998</v>
      </c>
      <c r="I1753" s="157">
        <f t="shared" si="54"/>
        <v>100</v>
      </c>
      <c r="J1753" s="183">
        <f t="shared" si="55"/>
        <v>0</v>
      </c>
    </row>
    <row r="1754" spans="1:10" s="141" customFormat="1" ht="22.5" x14ac:dyDescent="0.2">
      <c r="A1754" s="190" t="s">
        <v>975</v>
      </c>
      <c r="B1754" s="191">
        <v>923</v>
      </c>
      <c r="C1754" s="192">
        <v>10</v>
      </c>
      <c r="D1754" s="192">
        <v>3</v>
      </c>
      <c r="E1754" s="193">
        <v>150389060</v>
      </c>
      <c r="F1754" s="194"/>
      <c r="G1754" s="195">
        <v>56998</v>
      </c>
      <c r="H1754" s="195">
        <v>56998</v>
      </c>
      <c r="I1754" s="157">
        <f t="shared" si="54"/>
        <v>100</v>
      </c>
      <c r="J1754" s="183">
        <f t="shared" si="55"/>
        <v>0</v>
      </c>
    </row>
    <row r="1755" spans="1:10" s="141" customFormat="1" ht="11.25" x14ac:dyDescent="0.2">
      <c r="A1755" s="190" t="s">
        <v>501</v>
      </c>
      <c r="B1755" s="191">
        <v>923</v>
      </c>
      <c r="C1755" s="192">
        <v>10</v>
      </c>
      <c r="D1755" s="192">
        <v>3</v>
      </c>
      <c r="E1755" s="193">
        <v>150389060</v>
      </c>
      <c r="F1755" s="194">
        <v>300</v>
      </c>
      <c r="G1755" s="195">
        <v>56998</v>
      </c>
      <c r="H1755" s="195">
        <v>56998</v>
      </c>
      <c r="I1755" s="157">
        <f t="shared" si="54"/>
        <v>100</v>
      </c>
      <c r="J1755" s="183">
        <f t="shared" si="55"/>
        <v>0</v>
      </c>
    </row>
    <row r="1756" spans="1:10" s="141" customFormat="1" ht="11.25" x14ac:dyDescent="0.2">
      <c r="A1756" s="190" t="s">
        <v>857</v>
      </c>
      <c r="B1756" s="191">
        <v>923</v>
      </c>
      <c r="C1756" s="192">
        <v>10</v>
      </c>
      <c r="D1756" s="192">
        <v>3</v>
      </c>
      <c r="E1756" s="193">
        <v>8700000000</v>
      </c>
      <c r="F1756" s="194"/>
      <c r="G1756" s="195">
        <v>15788</v>
      </c>
      <c r="H1756" s="195">
        <v>15343.9</v>
      </c>
      <c r="I1756" s="157">
        <f t="shared" si="54"/>
        <v>97.187104129718776</v>
      </c>
      <c r="J1756" s="183">
        <f t="shared" si="55"/>
        <v>444.10000000000036</v>
      </c>
    </row>
    <row r="1757" spans="1:10" s="141" customFormat="1" ht="22.5" x14ac:dyDescent="0.2">
      <c r="A1757" s="190" t="s">
        <v>1335</v>
      </c>
      <c r="B1757" s="191">
        <v>923</v>
      </c>
      <c r="C1757" s="192">
        <v>10</v>
      </c>
      <c r="D1757" s="192">
        <v>3</v>
      </c>
      <c r="E1757" s="193">
        <v>8700076150</v>
      </c>
      <c r="F1757" s="194"/>
      <c r="G1757" s="195">
        <v>15788</v>
      </c>
      <c r="H1757" s="195">
        <v>15343.9</v>
      </c>
      <c r="I1757" s="157">
        <f t="shared" si="54"/>
        <v>97.187104129718776</v>
      </c>
      <c r="J1757" s="183">
        <f t="shared" si="55"/>
        <v>444.10000000000036</v>
      </c>
    </row>
    <row r="1758" spans="1:10" s="141" customFormat="1" ht="11.25" x14ac:dyDescent="0.2">
      <c r="A1758" s="190" t="s">
        <v>499</v>
      </c>
      <c r="B1758" s="191">
        <v>923</v>
      </c>
      <c r="C1758" s="192">
        <v>10</v>
      </c>
      <c r="D1758" s="192">
        <v>3</v>
      </c>
      <c r="E1758" s="193">
        <v>8700076150</v>
      </c>
      <c r="F1758" s="194">
        <v>500</v>
      </c>
      <c r="G1758" s="195">
        <v>15788</v>
      </c>
      <c r="H1758" s="195">
        <v>15343.9</v>
      </c>
      <c r="I1758" s="157">
        <f t="shared" si="54"/>
        <v>97.187104129718776</v>
      </c>
      <c r="J1758" s="183">
        <f t="shared" si="55"/>
        <v>444.10000000000036</v>
      </c>
    </row>
    <row r="1759" spans="1:10" s="141" customFormat="1" ht="11.25" x14ac:dyDescent="0.2">
      <c r="A1759" s="190" t="s">
        <v>992</v>
      </c>
      <c r="B1759" s="191">
        <v>923</v>
      </c>
      <c r="C1759" s="192">
        <v>10</v>
      </c>
      <c r="D1759" s="192">
        <v>4</v>
      </c>
      <c r="E1759" s="193"/>
      <c r="F1759" s="194"/>
      <c r="G1759" s="195">
        <v>565294.1</v>
      </c>
      <c r="H1759" s="195">
        <v>561595.30000000005</v>
      </c>
      <c r="I1759" s="157">
        <f t="shared" si="54"/>
        <v>99.34568572359062</v>
      </c>
      <c r="J1759" s="183">
        <f t="shared" si="55"/>
        <v>3698.7999999999302</v>
      </c>
    </row>
    <row r="1760" spans="1:10" s="141" customFormat="1" ht="22.5" x14ac:dyDescent="0.2">
      <c r="A1760" s="190" t="s">
        <v>773</v>
      </c>
      <c r="B1760" s="191">
        <v>923</v>
      </c>
      <c r="C1760" s="192">
        <v>10</v>
      </c>
      <c r="D1760" s="192">
        <v>4</v>
      </c>
      <c r="E1760" s="193">
        <v>100000000</v>
      </c>
      <c r="F1760" s="194"/>
      <c r="G1760" s="195">
        <v>436005.1</v>
      </c>
      <c r="H1760" s="195">
        <v>434740.9</v>
      </c>
      <c r="I1760" s="157">
        <f t="shared" si="54"/>
        <v>99.710049263185226</v>
      </c>
      <c r="J1760" s="183">
        <f t="shared" si="55"/>
        <v>1264.1999999999534</v>
      </c>
    </row>
    <row r="1761" spans="1:10" s="141" customFormat="1" ht="11.25" x14ac:dyDescent="0.2">
      <c r="A1761" s="190" t="s">
        <v>774</v>
      </c>
      <c r="B1761" s="191">
        <v>923</v>
      </c>
      <c r="C1761" s="192">
        <v>10</v>
      </c>
      <c r="D1761" s="192">
        <v>4</v>
      </c>
      <c r="E1761" s="193">
        <v>150000000</v>
      </c>
      <c r="F1761" s="194"/>
      <c r="G1761" s="195">
        <v>436005.1</v>
      </c>
      <c r="H1761" s="195">
        <v>434740.9</v>
      </c>
      <c r="I1761" s="157">
        <f t="shared" si="54"/>
        <v>99.710049263185226</v>
      </c>
      <c r="J1761" s="183">
        <f t="shared" si="55"/>
        <v>1264.1999999999534</v>
      </c>
    </row>
    <row r="1762" spans="1:10" s="141" customFormat="1" ht="22.5" x14ac:dyDescent="0.2">
      <c r="A1762" s="190" t="s">
        <v>974</v>
      </c>
      <c r="B1762" s="191">
        <v>923</v>
      </c>
      <c r="C1762" s="192">
        <v>10</v>
      </c>
      <c r="D1762" s="192">
        <v>4</v>
      </c>
      <c r="E1762" s="193">
        <v>150300000</v>
      </c>
      <c r="F1762" s="194"/>
      <c r="G1762" s="195">
        <v>350859.2</v>
      </c>
      <c r="H1762" s="195">
        <v>349595.4</v>
      </c>
      <c r="I1762" s="157">
        <f t="shared" si="54"/>
        <v>99.639798528868567</v>
      </c>
      <c r="J1762" s="183">
        <f t="shared" si="55"/>
        <v>1263.7999999999884</v>
      </c>
    </row>
    <row r="1763" spans="1:10" s="141" customFormat="1" ht="22.5" x14ac:dyDescent="0.2">
      <c r="A1763" s="190" t="s">
        <v>975</v>
      </c>
      <c r="B1763" s="191">
        <v>923</v>
      </c>
      <c r="C1763" s="192">
        <v>10</v>
      </c>
      <c r="D1763" s="192">
        <v>4</v>
      </c>
      <c r="E1763" s="193">
        <v>150389060</v>
      </c>
      <c r="F1763" s="194"/>
      <c r="G1763" s="195">
        <v>291153</v>
      </c>
      <c r="H1763" s="195">
        <v>291111.2</v>
      </c>
      <c r="I1763" s="157">
        <f t="shared" si="54"/>
        <v>99.985643287206386</v>
      </c>
      <c r="J1763" s="183">
        <f t="shared" si="55"/>
        <v>41.799999999988358</v>
      </c>
    </row>
    <row r="1764" spans="1:10" s="141" customFormat="1" ht="11.25" x14ac:dyDescent="0.2">
      <c r="A1764" s="190" t="s">
        <v>501</v>
      </c>
      <c r="B1764" s="191">
        <v>923</v>
      </c>
      <c r="C1764" s="192">
        <v>10</v>
      </c>
      <c r="D1764" s="192">
        <v>4</v>
      </c>
      <c r="E1764" s="193">
        <v>150389060</v>
      </c>
      <c r="F1764" s="194">
        <v>300</v>
      </c>
      <c r="G1764" s="195">
        <v>291153</v>
      </c>
      <c r="H1764" s="195">
        <v>291111.2</v>
      </c>
      <c r="I1764" s="157">
        <f t="shared" si="54"/>
        <v>99.985643287206386</v>
      </c>
      <c r="J1764" s="183">
        <f t="shared" si="55"/>
        <v>41.799999999988358</v>
      </c>
    </row>
    <row r="1765" spans="1:10" s="141" customFormat="1" ht="33.75" x14ac:dyDescent="0.2">
      <c r="A1765" s="190" t="s">
        <v>1691</v>
      </c>
      <c r="B1765" s="191">
        <v>923</v>
      </c>
      <c r="C1765" s="192">
        <v>10</v>
      </c>
      <c r="D1765" s="192">
        <v>4</v>
      </c>
      <c r="E1765" s="193">
        <v>150389070</v>
      </c>
      <c r="F1765" s="194"/>
      <c r="G1765" s="195">
        <v>59206.2</v>
      </c>
      <c r="H1765" s="195">
        <v>58384.2</v>
      </c>
      <c r="I1765" s="157">
        <f t="shared" si="54"/>
        <v>98.611631889903421</v>
      </c>
      <c r="J1765" s="183">
        <f t="shared" si="55"/>
        <v>822</v>
      </c>
    </row>
    <row r="1766" spans="1:10" s="141" customFormat="1" ht="11.25" x14ac:dyDescent="0.2">
      <c r="A1766" s="190" t="s">
        <v>501</v>
      </c>
      <c r="B1766" s="191">
        <v>923</v>
      </c>
      <c r="C1766" s="192">
        <v>10</v>
      </c>
      <c r="D1766" s="192">
        <v>4</v>
      </c>
      <c r="E1766" s="193">
        <v>150389070</v>
      </c>
      <c r="F1766" s="194">
        <v>300</v>
      </c>
      <c r="G1766" s="195">
        <v>59206.2</v>
      </c>
      <c r="H1766" s="195">
        <v>58384.2</v>
      </c>
      <c r="I1766" s="157">
        <f t="shared" si="54"/>
        <v>98.611631889903421</v>
      </c>
      <c r="J1766" s="183">
        <f t="shared" si="55"/>
        <v>822</v>
      </c>
    </row>
    <row r="1767" spans="1:10" s="141" customFormat="1" ht="22.5" x14ac:dyDescent="0.2">
      <c r="A1767" s="190" t="s">
        <v>993</v>
      </c>
      <c r="B1767" s="191">
        <v>923</v>
      </c>
      <c r="C1767" s="192">
        <v>10</v>
      </c>
      <c r="D1767" s="192">
        <v>4</v>
      </c>
      <c r="E1767" s="193">
        <v>150389080</v>
      </c>
      <c r="F1767" s="194"/>
      <c r="G1767" s="195">
        <v>500</v>
      </c>
      <c r="H1767" s="195">
        <v>100</v>
      </c>
      <c r="I1767" s="157">
        <f t="shared" si="54"/>
        <v>20</v>
      </c>
      <c r="J1767" s="183">
        <f t="shared" si="55"/>
        <v>400</v>
      </c>
    </row>
    <row r="1768" spans="1:10" s="141" customFormat="1" ht="11.25" x14ac:dyDescent="0.2">
      <c r="A1768" s="190" t="s">
        <v>501</v>
      </c>
      <c r="B1768" s="191">
        <v>923</v>
      </c>
      <c r="C1768" s="192">
        <v>10</v>
      </c>
      <c r="D1768" s="192">
        <v>4</v>
      </c>
      <c r="E1768" s="193">
        <v>150389080</v>
      </c>
      <c r="F1768" s="194">
        <v>300</v>
      </c>
      <c r="G1768" s="195">
        <v>500</v>
      </c>
      <c r="H1768" s="195">
        <v>100</v>
      </c>
      <c r="I1768" s="157">
        <f t="shared" si="54"/>
        <v>20</v>
      </c>
      <c r="J1768" s="183">
        <f t="shared" si="55"/>
        <v>400</v>
      </c>
    </row>
    <row r="1769" spans="1:10" s="141" customFormat="1" ht="33.75" x14ac:dyDescent="0.2">
      <c r="A1769" s="190" t="s">
        <v>1336</v>
      </c>
      <c r="B1769" s="191">
        <v>923</v>
      </c>
      <c r="C1769" s="192">
        <v>10</v>
      </c>
      <c r="D1769" s="192">
        <v>4</v>
      </c>
      <c r="E1769" s="193">
        <v>152200000</v>
      </c>
      <c r="F1769" s="194"/>
      <c r="G1769" s="195">
        <v>85145.9</v>
      </c>
      <c r="H1769" s="195">
        <v>85145.5</v>
      </c>
      <c r="I1769" s="157">
        <f t="shared" si="54"/>
        <v>99.999530218131468</v>
      </c>
      <c r="J1769" s="183">
        <f t="shared" si="55"/>
        <v>0.39999999999417923</v>
      </c>
    </row>
    <row r="1770" spans="1:10" s="141" customFormat="1" ht="33.75" x14ac:dyDescent="0.2">
      <c r="A1770" s="190" t="s">
        <v>995</v>
      </c>
      <c r="B1770" s="191">
        <v>923</v>
      </c>
      <c r="C1770" s="192">
        <v>10</v>
      </c>
      <c r="D1770" s="192">
        <v>4</v>
      </c>
      <c r="E1770" s="193">
        <v>152200302</v>
      </c>
      <c r="F1770" s="194"/>
      <c r="G1770" s="195">
        <v>85145.9</v>
      </c>
      <c r="H1770" s="195">
        <v>85145.5</v>
      </c>
      <c r="I1770" s="157">
        <f t="shared" si="54"/>
        <v>99.999530218131468</v>
      </c>
      <c r="J1770" s="183">
        <f t="shared" si="55"/>
        <v>0.39999999999417923</v>
      </c>
    </row>
    <row r="1771" spans="1:10" s="141" customFormat="1" ht="11.25" x14ac:dyDescent="0.2">
      <c r="A1771" s="190" t="s">
        <v>501</v>
      </c>
      <c r="B1771" s="191">
        <v>923</v>
      </c>
      <c r="C1771" s="192">
        <v>10</v>
      </c>
      <c r="D1771" s="192">
        <v>4</v>
      </c>
      <c r="E1771" s="193">
        <v>152200302</v>
      </c>
      <c r="F1771" s="194">
        <v>300</v>
      </c>
      <c r="G1771" s="195">
        <v>54767</v>
      </c>
      <c r="H1771" s="195">
        <v>54766.7</v>
      </c>
      <c r="I1771" s="157">
        <f t="shared" si="54"/>
        <v>99.999452224879931</v>
      </c>
      <c r="J1771" s="183">
        <f t="shared" si="55"/>
        <v>0.30000000000291038</v>
      </c>
    </row>
    <row r="1772" spans="1:10" s="141" customFormat="1" ht="11.25" x14ac:dyDescent="0.2">
      <c r="A1772" s="190" t="s">
        <v>494</v>
      </c>
      <c r="B1772" s="191">
        <v>923</v>
      </c>
      <c r="C1772" s="192">
        <v>10</v>
      </c>
      <c r="D1772" s="192">
        <v>4</v>
      </c>
      <c r="E1772" s="193">
        <v>152200302</v>
      </c>
      <c r="F1772" s="194">
        <v>800</v>
      </c>
      <c r="G1772" s="195">
        <v>30378.9</v>
      </c>
      <c r="H1772" s="195">
        <v>30378.799999999999</v>
      </c>
      <c r="I1772" s="157">
        <f t="shared" si="54"/>
        <v>99.999670824157548</v>
      </c>
      <c r="J1772" s="183">
        <f t="shared" si="55"/>
        <v>0.10000000000218279</v>
      </c>
    </row>
    <row r="1773" spans="1:10" s="141" customFormat="1" ht="22.5" x14ac:dyDescent="0.2">
      <c r="A1773" s="190" t="s">
        <v>506</v>
      </c>
      <c r="B1773" s="191">
        <v>923</v>
      </c>
      <c r="C1773" s="192">
        <v>10</v>
      </c>
      <c r="D1773" s="192">
        <v>4</v>
      </c>
      <c r="E1773" s="193">
        <v>700000000</v>
      </c>
      <c r="F1773" s="194"/>
      <c r="G1773" s="195">
        <v>129289</v>
      </c>
      <c r="H1773" s="195">
        <v>126854.39999999999</v>
      </c>
      <c r="I1773" s="157">
        <f t="shared" si="54"/>
        <v>98.116931834881541</v>
      </c>
      <c r="J1773" s="183">
        <f t="shared" si="55"/>
        <v>2434.6000000000058</v>
      </c>
    </row>
    <row r="1774" spans="1:10" s="141" customFormat="1" ht="11.25" x14ac:dyDescent="0.2">
      <c r="A1774" s="190" t="s">
        <v>766</v>
      </c>
      <c r="B1774" s="191">
        <v>923</v>
      </c>
      <c r="C1774" s="192">
        <v>10</v>
      </c>
      <c r="D1774" s="192">
        <v>4</v>
      </c>
      <c r="E1774" s="193">
        <v>710000000</v>
      </c>
      <c r="F1774" s="194"/>
      <c r="G1774" s="195">
        <v>129289</v>
      </c>
      <c r="H1774" s="195">
        <v>126854.39999999999</v>
      </c>
      <c r="I1774" s="157">
        <f t="shared" si="54"/>
        <v>98.116931834881541</v>
      </c>
      <c r="J1774" s="183">
        <f t="shared" si="55"/>
        <v>2434.6000000000058</v>
      </c>
    </row>
    <row r="1775" spans="1:10" s="141" customFormat="1" ht="22.5" x14ac:dyDescent="0.2">
      <c r="A1775" s="190" t="s">
        <v>1694</v>
      </c>
      <c r="B1775" s="191">
        <v>923</v>
      </c>
      <c r="C1775" s="192">
        <v>10</v>
      </c>
      <c r="D1775" s="192">
        <v>4</v>
      </c>
      <c r="E1775" s="193">
        <v>710043730</v>
      </c>
      <c r="F1775" s="194"/>
      <c r="G1775" s="195">
        <v>602</v>
      </c>
      <c r="H1775" s="195">
        <v>602</v>
      </c>
      <c r="I1775" s="157">
        <f t="shared" si="54"/>
        <v>100</v>
      </c>
      <c r="J1775" s="183">
        <f t="shared" si="55"/>
        <v>0</v>
      </c>
    </row>
    <row r="1776" spans="1:10" s="141" customFormat="1" ht="11.25" x14ac:dyDescent="0.2">
      <c r="A1776" s="190" t="s">
        <v>501</v>
      </c>
      <c r="B1776" s="191">
        <v>923</v>
      </c>
      <c r="C1776" s="192">
        <v>10</v>
      </c>
      <c r="D1776" s="192">
        <v>4</v>
      </c>
      <c r="E1776" s="193">
        <v>710043730</v>
      </c>
      <c r="F1776" s="194">
        <v>300</v>
      </c>
      <c r="G1776" s="195">
        <v>602</v>
      </c>
      <c r="H1776" s="195">
        <v>602</v>
      </c>
      <c r="I1776" s="157">
        <f t="shared" si="54"/>
        <v>100</v>
      </c>
      <c r="J1776" s="183">
        <f t="shared" si="55"/>
        <v>0</v>
      </c>
    </row>
    <row r="1777" spans="1:10" s="141" customFormat="1" ht="45" x14ac:dyDescent="0.2">
      <c r="A1777" s="190" t="s">
        <v>767</v>
      </c>
      <c r="B1777" s="191">
        <v>923</v>
      </c>
      <c r="C1777" s="192">
        <v>10</v>
      </c>
      <c r="D1777" s="192">
        <v>4</v>
      </c>
      <c r="E1777" s="193">
        <v>710100000</v>
      </c>
      <c r="F1777" s="194"/>
      <c r="G1777" s="195">
        <v>128687</v>
      </c>
      <c r="H1777" s="195">
        <v>126252.4</v>
      </c>
      <c r="I1777" s="157">
        <f t="shared" si="54"/>
        <v>98.108122809607806</v>
      </c>
      <c r="J1777" s="183">
        <f t="shared" si="55"/>
        <v>2434.6000000000058</v>
      </c>
    </row>
    <row r="1778" spans="1:10" s="141" customFormat="1" ht="33.75" x14ac:dyDescent="0.2">
      <c r="A1778" s="190" t="s">
        <v>1338</v>
      </c>
      <c r="B1778" s="191">
        <v>923</v>
      </c>
      <c r="C1778" s="192">
        <v>10</v>
      </c>
      <c r="D1778" s="192">
        <v>4</v>
      </c>
      <c r="E1778" s="193">
        <v>710176090</v>
      </c>
      <c r="F1778" s="194"/>
      <c r="G1778" s="195">
        <v>128687</v>
      </c>
      <c r="H1778" s="195">
        <v>126252.4</v>
      </c>
      <c r="I1778" s="157">
        <f t="shared" si="54"/>
        <v>98.108122809607806</v>
      </c>
      <c r="J1778" s="183">
        <f t="shared" si="55"/>
        <v>2434.6000000000058</v>
      </c>
    </row>
    <row r="1779" spans="1:10" s="141" customFormat="1" ht="11.25" x14ac:dyDescent="0.2">
      <c r="A1779" s="190" t="s">
        <v>499</v>
      </c>
      <c r="B1779" s="191">
        <v>923</v>
      </c>
      <c r="C1779" s="192">
        <v>10</v>
      </c>
      <c r="D1779" s="192">
        <v>4</v>
      </c>
      <c r="E1779" s="193">
        <v>710176090</v>
      </c>
      <c r="F1779" s="194">
        <v>500</v>
      </c>
      <c r="G1779" s="195">
        <v>128687</v>
      </c>
      <c r="H1779" s="195">
        <v>126252.4</v>
      </c>
      <c r="I1779" s="157">
        <f t="shared" si="54"/>
        <v>98.108122809607806</v>
      </c>
      <c r="J1779" s="183">
        <f t="shared" si="55"/>
        <v>2434.6000000000058</v>
      </c>
    </row>
    <row r="1780" spans="1:10" s="141" customFormat="1" ht="11.25" x14ac:dyDescent="0.2">
      <c r="A1780" s="184" t="s">
        <v>437</v>
      </c>
      <c r="B1780" s="185">
        <v>924</v>
      </c>
      <c r="C1780" s="186"/>
      <c r="D1780" s="186"/>
      <c r="E1780" s="187"/>
      <c r="F1780" s="188"/>
      <c r="G1780" s="189">
        <v>7157739.7999999998</v>
      </c>
      <c r="H1780" s="189">
        <v>7082788.2000000002</v>
      </c>
      <c r="I1780" s="151">
        <f t="shared" si="54"/>
        <v>98.95285939284912</v>
      </c>
      <c r="J1780" s="183">
        <f t="shared" si="55"/>
        <v>74951.599999999627</v>
      </c>
    </row>
    <row r="1781" spans="1:10" s="141" customFormat="1" ht="11.25" x14ac:dyDescent="0.2">
      <c r="A1781" s="190" t="s">
        <v>521</v>
      </c>
      <c r="B1781" s="191">
        <v>924</v>
      </c>
      <c r="C1781" s="192">
        <v>3</v>
      </c>
      <c r="D1781" s="192"/>
      <c r="E1781" s="193"/>
      <c r="F1781" s="194"/>
      <c r="G1781" s="195">
        <v>90</v>
      </c>
      <c r="H1781" s="195">
        <v>20</v>
      </c>
      <c r="I1781" s="157">
        <f t="shared" si="54"/>
        <v>22.222222222222221</v>
      </c>
      <c r="J1781" s="183">
        <f t="shared" si="55"/>
        <v>70</v>
      </c>
    </row>
    <row r="1782" spans="1:10" s="141" customFormat="1" ht="11.25" x14ac:dyDescent="0.2">
      <c r="A1782" s="190" t="s">
        <v>549</v>
      </c>
      <c r="B1782" s="191">
        <v>924</v>
      </c>
      <c r="C1782" s="192">
        <v>3</v>
      </c>
      <c r="D1782" s="192">
        <v>11</v>
      </c>
      <c r="E1782" s="193"/>
      <c r="F1782" s="194"/>
      <c r="G1782" s="195">
        <v>90</v>
      </c>
      <c r="H1782" s="195">
        <v>20</v>
      </c>
      <c r="I1782" s="157">
        <f t="shared" si="54"/>
        <v>22.222222222222221</v>
      </c>
      <c r="J1782" s="183">
        <f t="shared" si="55"/>
        <v>70</v>
      </c>
    </row>
    <row r="1783" spans="1:10" s="141" customFormat="1" ht="22.5" x14ac:dyDescent="0.2">
      <c r="A1783" s="190" t="s">
        <v>550</v>
      </c>
      <c r="B1783" s="191">
        <v>924</v>
      </c>
      <c r="C1783" s="192">
        <v>3</v>
      </c>
      <c r="D1783" s="192">
        <v>11</v>
      </c>
      <c r="E1783" s="193">
        <v>1000000000</v>
      </c>
      <c r="F1783" s="194"/>
      <c r="G1783" s="195">
        <v>90</v>
      </c>
      <c r="H1783" s="195">
        <v>20</v>
      </c>
      <c r="I1783" s="157">
        <f t="shared" si="54"/>
        <v>22.222222222222221</v>
      </c>
      <c r="J1783" s="183">
        <f t="shared" si="55"/>
        <v>70</v>
      </c>
    </row>
    <row r="1784" spans="1:10" s="141" customFormat="1" ht="11.25" x14ac:dyDescent="0.2">
      <c r="A1784" s="190" t="s">
        <v>551</v>
      </c>
      <c r="B1784" s="191">
        <v>924</v>
      </c>
      <c r="C1784" s="192">
        <v>3</v>
      </c>
      <c r="D1784" s="192">
        <v>11</v>
      </c>
      <c r="E1784" s="193">
        <v>1000100000</v>
      </c>
      <c r="F1784" s="194"/>
      <c r="G1784" s="195">
        <v>15</v>
      </c>
      <c r="H1784" s="195">
        <v>0</v>
      </c>
      <c r="I1784" s="157">
        <f t="shared" si="54"/>
        <v>0</v>
      </c>
      <c r="J1784" s="183">
        <f t="shared" si="55"/>
        <v>15</v>
      </c>
    </row>
    <row r="1785" spans="1:10" s="141" customFormat="1" ht="33.75" x14ac:dyDescent="0.2">
      <c r="A1785" s="190" t="s">
        <v>1479</v>
      </c>
      <c r="B1785" s="191">
        <v>924</v>
      </c>
      <c r="C1785" s="192">
        <v>3</v>
      </c>
      <c r="D1785" s="192">
        <v>11</v>
      </c>
      <c r="E1785" s="193" t="s">
        <v>552</v>
      </c>
      <c r="F1785" s="194"/>
      <c r="G1785" s="195">
        <v>15</v>
      </c>
      <c r="H1785" s="195">
        <v>0</v>
      </c>
      <c r="I1785" s="157">
        <f t="shared" si="54"/>
        <v>0</v>
      </c>
      <c r="J1785" s="183">
        <f t="shared" si="55"/>
        <v>15</v>
      </c>
    </row>
    <row r="1786" spans="1:10" s="141" customFormat="1" ht="11.25" x14ac:dyDescent="0.2">
      <c r="A1786" s="190" t="s">
        <v>490</v>
      </c>
      <c r="B1786" s="191">
        <v>924</v>
      </c>
      <c r="C1786" s="192">
        <v>3</v>
      </c>
      <c r="D1786" s="192">
        <v>11</v>
      </c>
      <c r="E1786" s="193" t="s">
        <v>552</v>
      </c>
      <c r="F1786" s="194">
        <v>200</v>
      </c>
      <c r="G1786" s="195">
        <v>15</v>
      </c>
      <c r="H1786" s="195">
        <v>0</v>
      </c>
      <c r="I1786" s="157">
        <f t="shared" si="54"/>
        <v>0</v>
      </c>
      <c r="J1786" s="183">
        <f t="shared" si="55"/>
        <v>15</v>
      </c>
    </row>
    <row r="1787" spans="1:10" s="141" customFormat="1" ht="22.5" x14ac:dyDescent="0.2">
      <c r="A1787" s="190" t="s">
        <v>553</v>
      </c>
      <c r="B1787" s="191">
        <v>924</v>
      </c>
      <c r="C1787" s="192">
        <v>3</v>
      </c>
      <c r="D1787" s="192">
        <v>11</v>
      </c>
      <c r="E1787" s="193">
        <v>1000200000</v>
      </c>
      <c r="F1787" s="194"/>
      <c r="G1787" s="195">
        <v>15</v>
      </c>
      <c r="H1787" s="195">
        <v>0</v>
      </c>
      <c r="I1787" s="157">
        <f t="shared" si="54"/>
        <v>0</v>
      </c>
      <c r="J1787" s="183">
        <f t="shared" si="55"/>
        <v>15</v>
      </c>
    </row>
    <row r="1788" spans="1:10" s="141" customFormat="1" ht="33.75" x14ac:dyDescent="0.2">
      <c r="A1788" s="190" t="s">
        <v>1479</v>
      </c>
      <c r="B1788" s="191">
        <v>924</v>
      </c>
      <c r="C1788" s="192">
        <v>3</v>
      </c>
      <c r="D1788" s="192">
        <v>11</v>
      </c>
      <c r="E1788" s="193" t="s">
        <v>554</v>
      </c>
      <c r="F1788" s="194"/>
      <c r="G1788" s="195">
        <v>15</v>
      </c>
      <c r="H1788" s="195">
        <v>0</v>
      </c>
      <c r="I1788" s="157">
        <f t="shared" si="54"/>
        <v>0</v>
      </c>
      <c r="J1788" s="183">
        <f t="shared" si="55"/>
        <v>15</v>
      </c>
    </row>
    <row r="1789" spans="1:10" s="141" customFormat="1" ht="11.25" x14ac:dyDescent="0.2">
      <c r="A1789" s="190" t="s">
        <v>490</v>
      </c>
      <c r="B1789" s="191">
        <v>924</v>
      </c>
      <c r="C1789" s="192">
        <v>3</v>
      </c>
      <c r="D1789" s="192">
        <v>11</v>
      </c>
      <c r="E1789" s="193" t="s">
        <v>554</v>
      </c>
      <c r="F1789" s="194">
        <v>200</v>
      </c>
      <c r="G1789" s="195">
        <v>15</v>
      </c>
      <c r="H1789" s="195">
        <v>0</v>
      </c>
      <c r="I1789" s="157">
        <f t="shared" si="54"/>
        <v>0</v>
      </c>
      <c r="J1789" s="183">
        <f t="shared" si="55"/>
        <v>15</v>
      </c>
    </row>
    <row r="1790" spans="1:10" s="141" customFormat="1" ht="33.75" x14ac:dyDescent="0.2">
      <c r="A1790" s="190" t="s">
        <v>555</v>
      </c>
      <c r="B1790" s="191">
        <v>924</v>
      </c>
      <c r="C1790" s="192">
        <v>3</v>
      </c>
      <c r="D1790" s="192">
        <v>11</v>
      </c>
      <c r="E1790" s="193">
        <v>1000600000</v>
      </c>
      <c r="F1790" s="194"/>
      <c r="G1790" s="195">
        <v>60</v>
      </c>
      <c r="H1790" s="195">
        <v>20</v>
      </c>
      <c r="I1790" s="157">
        <f t="shared" si="54"/>
        <v>33.333333333333329</v>
      </c>
      <c r="J1790" s="183">
        <f t="shared" si="55"/>
        <v>40</v>
      </c>
    </row>
    <row r="1791" spans="1:10" s="141" customFormat="1" ht="33.75" x14ac:dyDescent="0.2">
      <c r="A1791" s="190" t="s">
        <v>1479</v>
      </c>
      <c r="B1791" s="191">
        <v>924</v>
      </c>
      <c r="C1791" s="192">
        <v>3</v>
      </c>
      <c r="D1791" s="192">
        <v>11</v>
      </c>
      <c r="E1791" s="193" t="s">
        <v>556</v>
      </c>
      <c r="F1791" s="194"/>
      <c r="G1791" s="195">
        <v>60</v>
      </c>
      <c r="H1791" s="195">
        <v>20</v>
      </c>
      <c r="I1791" s="157">
        <f t="shared" si="54"/>
        <v>33.333333333333329</v>
      </c>
      <c r="J1791" s="183">
        <f t="shared" si="55"/>
        <v>40</v>
      </c>
    </row>
    <row r="1792" spans="1:10" s="141" customFormat="1" ht="11.25" x14ac:dyDescent="0.2">
      <c r="A1792" s="190" t="s">
        <v>501</v>
      </c>
      <c r="B1792" s="191">
        <v>924</v>
      </c>
      <c r="C1792" s="192">
        <v>3</v>
      </c>
      <c r="D1792" s="192">
        <v>11</v>
      </c>
      <c r="E1792" s="193" t="s">
        <v>556</v>
      </c>
      <c r="F1792" s="194">
        <v>300</v>
      </c>
      <c r="G1792" s="195">
        <v>60</v>
      </c>
      <c r="H1792" s="195">
        <v>20</v>
      </c>
      <c r="I1792" s="157">
        <f t="shared" si="54"/>
        <v>33.333333333333329</v>
      </c>
      <c r="J1792" s="183">
        <f t="shared" si="55"/>
        <v>40</v>
      </c>
    </row>
    <row r="1793" spans="1:10" s="141" customFormat="1" ht="11.25" x14ac:dyDescent="0.2">
      <c r="A1793" s="190" t="s">
        <v>572</v>
      </c>
      <c r="B1793" s="191">
        <v>924</v>
      </c>
      <c r="C1793" s="192">
        <v>4</v>
      </c>
      <c r="D1793" s="192"/>
      <c r="E1793" s="193"/>
      <c r="F1793" s="194"/>
      <c r="G1793" s="195">
        <v>320795.90000000002</v>
      </c>
      <c r="H1793" s="195">
        <v>319727</v>
      </c>
      <c r="I1793" s="157">
        <f t="shared" si="54"/>
        <v>99.666797487124981</v>
      </c>
      <c r="J1793" s="183">
        <f t="shared" si="55"/>
        <v>1068.9000000000233</v>
      </c>
    </row>
    <row r="1794" spans="1:10" s="141" customFormat="1" ht="11.25" x14ac:dyDescent="0.2">
      <c r="A1794" s="190" t="s">
        <v>573</v>
      </c>
      <c r="B1794" s="191">
        <v>924</v>
      </c>
      <c r="C1794" s="192">
        <v>4</v>
      </c>
      <c r="D1794" s="192">
        <v>1</v>
      </c>
      <c r="E1794" s="193"/>
      <c r="F1794" s="194"/>
      <c r="G1794" s="195">
        <v>320795.90000000002</v>
      </c>
      <c r="H1794" s="195">
        <v>319727</v>
      </c>
      <c r="I1794" s="157">
        <f t="shared" si="54"/>
        <v>99.666797487124981</v>
      </c>
      <c r="J1794" s="183">
        <f t="shared" si="55"/>
        <v>1068.9000000000233</v>
      </c>
    </row>
    <row r="1795" spans="1:10" s="141" customFormat="1" ht="22.5" x14ac:dyDescent="0.2">
      <c r="A1795" s="190" t="s">
        <v>1163</v>
      </c>
      <c r="B1795" s="191">
        <v>924</v>
      </c>
      <c r="C1795" s="192">
        <v>4</v>
      </c>
      <c r="D1795" s="192">
        <v>1</v>
      </c>
      <c r="E1795" s="193">
        <v>400000000</v>
      </c>
      <c r="F1795" s="194"/>
      <c r="G1795" s="195">
        <v>320705.90000000002</v>
      </c>
      <c r="H1795" s="195">
        <v>319637</v>
      </c>
      <c r="I1795" s="157">
        <f t="shared" si="54"/>
        <v>99.6667039801887</v>
      </c>
      <c r="J1795" s="183">
        <f t="shared" si="55"/>
        <v>1068.9000000000233</v>
      </c>
    </row>
    <row r="1796" spans="1:10" s="141" customFormat="1" ht="11.25" x14ac:dyDescent="0.2">
      <c r="A1796" s="190" t="s">
        <v>574</v>
      </c>
      <c r="B1796" s="191">
        <v>924</v>
      </c>
      <c r="C1796" s="192">
        <v>4</v>
      </c>
      <c r="D1796" s="192">
        <v>1</v>
      </c>
      <c r="E1796" s="193">
        <v>420000000</v>
      </c>
      <c r="F1796" s="194"/>
      <c r="G1796" s="195">
        <v>31478.2</v>
      </c>
      <c r="H1796" s="195">
        <v>31473.4</v>
      </c>
      <c r="I1796" s="157">
        <f t="shared" si="54"/>
        <v>99.984751351729145</v>
      </c>
      <c r="J1796" s="183">
        <f t="shared" si="55"/>
        <v>4.7999999999992724</v>
      </c>
    </row>
    <row r="1797" spans="1:10" s="141" customFormat="1" ht="11.25" x14ac:dyDescent="0.2">
      <c r="A1797" s="190" t="s">
        <v>575</v>
      </c>
      <c r="B1797" s="191">
        <v>924</v>
      </c>
      <c r="C1797" s="192">
        <v>4</v>
      </c>
      <c r="D1797" s="192">
        <v>1</v>
      </c>
      <c r="E1797" s="193">
        <v>420042260</v>
      </c>
      <c r="F1797" s="194"/>
      <c r="G1797" s="195">
        <v>22.1</v>
      </c>
      <c r="H1797" s="195">
        <v>22.1</v>
      </c>
      <c r="I1797" s="157">
        <f t="shared" si="54"/>
        <v>100</v>
      </c>
      <c r="J1797" s="183">
        <f t="shared" si="55"/>
        <v>0</v>
      </c>
    </row>
    <row r="1798" spans="1:10" s="141" customFormat="1" ht="11.25" x14ac:dyDescent="0.2">
      <c r="A1798" s="190" t="s">
        <v>490</v>
      </c>
      <c r="B1798" s="191">
        <v>924</v>
      </c>
      <c r="C1798" s="192">
        <v>4</v>
      </c>
      <c r="D1798" s="192">
        <v>1</v>
      </c>
      <c r="E1798" s="193">
        <v>420042260</v>
      </c>
      <c r="F1798" s="194">
        <v>200</v>
      </c>
      <c r="G1798" s="195">
        <v>22.1</v>
      </c>
      <c r="H1798" s="195">
        <v>22.1</v>
      </c>
      <c r="I1798" s="157">
        <f t="shared" si="54"/>
        <v>100</v>
      </c>
      <c r="J1798" s="183">
        <f t="shared" si="55"/>
        <v>0</v>
      </c>
    </row>
    <row r="1799" spans="1:10" s="141" customFormat="1" ht="22.5" x14ac:dyDescent="0.2">
      <c r="A1799" s="190" t="s">
        <v>1483</v>
      </c>
      <c r="B1799" s="191">
        <v>924</v>
      </c>
      <c r="C1799" s="192">
        <v>4</v>
      </c>
      <c r="D1799" s="192">
        <v>1</v>
      </c>
      <c r="E1799" s="193" t="s">
        <v>1484</v>
      </c>
      <c r="F1799" s="194"/>
      <c r="G1799" s="195">
        <v>31456.1</v>
      </c>
      <c r="H1799" s="195">
        <v>31451.3</v>
      </c>
      <c r="I1799" s="157">
        <f t="shared" si="54"/>
        <v>99.9847406385407</v>
      </c>
      <c r="J1799" s="183">
        <f t="shared" si="55"/>
        <v>4.7999999999992724</v>
      </c>
    </row>
    <row r="1800" spans="1:10" s="141" customFormat="1" ht="33.75" x14ac:dyDescent="0.2">
      <c r="A1800" s="190" t="s">
        <v>1485</v>
      </c>
      <c r="B1800" s="191">
        <v>924</v>
      </c>
      <c r="C1800" s="192">
        <v>4</v>
      </c>
      <c r="D1800" s="192">
        <v>1</v>
      </c>
      <c r="E1800" s="193" t="s">
        <v>1486</v>
      </c>
      <c r="F1800" s="194"/>
      <c r="G1800" s="195">
        <v>1485</v>
      </c>
      <c r="H1800" s="195">
        <v>1480.2</v>
      </c>
      <c r="I1800" s="157">
        <f t="shared" si="54"/>
        <v>99.676767676767668</v>
      </c>
      <c r="J1800" s="183">
        <f t="shared" si="55"/>
        <v>4.7999999999999545</v>
      </c>
    </row>
    <row r="1801" spans="1:10" s="141" customFormat="1" ht="11.25" x14ac:dyDescent="0.2">
      <c r="A1801" s="190" t="s">
        <v>494</v>
      </c>
      <c r="B1801" s="191">
        <v>924</v>
      </c>
      <c r="C1801" s="192">
        <v>4</v>
      </c>
      <c r="D1801" s="192">
        <v>1</v>
      </c>
      <c r="E1801" s="193" t="s">
        <v>1486</v>
      </c>
      <c r="F1801" s="194">
        <v>800</v>
      </c>
      <c r="G1801" s="195">
        <v>1485</v>
      </c>
      <c r="H1801" s="195">
        <v>1480.2</v>
      </c>
      <c r="I1801" s="157">
        <f t="shared" si="54"/>
        <v>99.676767676767668</v>
      </c>
      <c r="J1801" s="183">
        <f t="shared" si="55"/>
        <v>4.7999999999999545</v>
      </c>
    </row>
    <row r="1802" spans="1:10" s="141" customFormat="1" ht="22.5" x14ac:dyDescent="0.2">
      <c r="A1802" s="190" t="s">
        <v>1487</v>
      </c>
      <c r="B1802" s="191">
        <v>924</v>
      </c>
      <c r="C1802" s="192">
        <v>4</v>
      </c>
      <c r="D1802" s="192">
        <v>1</v>
      </c>
      <c r="E1802" s="193" t="s">
        <v>1488</v>
      </c>
      <c r="F1802" s="194"/>
      <c r="G1802" s="195">
        <v>29971.1</v>
      </c>
      <c r="H1802" s="195">
        <v>29971.1</v>
      </c>
      <c r="I1802" s="157">
        <f t="shared" si="54"/>
        <v>100</v>
      </c>
      <c r="J1802" s="183">
        <f t="shared" si="55"/>
        <v>0</v>
      </c>
    </row>
    <row r="1803" spans="1:10" s="141" customFormat="1" ht="11.25" x14ac:dyDescent="0.2">
      <c r="A1803" s="190" t="s">
        <v>494</v>
      </c>
      <c r="B1803" s="191">
        <v>924</v>
      </c>
      <c r="C1803" s="192">
        <v>4</v>
      </c>
      <c r="D1803" s="192">
        <v>1</v>
      </c>
      <c r="E1803" s="193" t="s">
        <v>1488</v>
      </c>
      <c r="F1803" s="194">
        <v>800</v>
      </c>
      <c r="G1803" s="195">
        <v>29971.1</v>
      </c>
      <c r="H1803" s="195">
        <v>29971.1</v>
      </c>
      <c r="I1803" s="157">
        <f t="shared" si="54"/>
        <v>100</v>
      </c>
      <c r="J1803" s="183">
        <f t="shared" si="55"/>
        <v>0</v>
      </c>
    </row>
    <row r="1804" spans="1:10" s="141" customFormat="1" ht="11.25" x14ac:dyDescent="0.2">
      <c r="A1804" s="190" t="s">
        <v>576</v>
      </c>
      <c r="B1804" s="191">
        <v>924</v>
      </c>
      <c r="C1804" s="192">
        <v>4</v>
      </c>
      <c r="D1804" s="192">
        <v>1</v>
      </c>
      <c r="E1804" s="193">
        <v>430000000</v>
      </c>
      <c r="F1804" s="194"/>
      <c r="G1804" s="195">
        <v>16846.2</v>
      </c>
      <c r="H1804" s="195">
        <v>16846.2</v>
      </c>
      <c r="I1804" s="157">
        <f t="shared" si="54"/>
        <v>100</v>
      </c>
      <c r="J1804" s="183">
        <f t="shared" si="55"/>
        <v>0</v>
      </c>
    </row>
    <row r="1805" spans="1:10" s="141" customFormat="1" ht="11.25" x14ac:dyDescent="0.2">
      <c r="A1805" s="190" t="s">
        <v>577</v>
      </c>
      <c r="B1805" s="191">
        <v>924</v>
      </c>
      <c r="C1805" s="192">
        <v>4</v>
      </c>
      <c r="D1805" s="192">
        <v>1</v>
      </c>
      <c r="E1805" s="193">
        <v>430100000</v>
      </c>
      <c r="F1805" s="194"/>
      <c r="G1805" s="195">
        <v>16846.2</v>
      </c>
      <c r="H1805" s="195">
        <v>16846.2</v>
      </c>
      <c r="I1805" s="157">
        <f t="shared" si="54"/>
        <v>100</v>
      </c>
      <c r="J1805" s="183">
        <f t="shared" si="55"/>
        <v>0</v>
      </c>
    </row>
    <row r="1806" spans="1:10" s="141" customFormat="1" ht="11.25" x14ac:dyDescent="0.2">
      <c r="A1806" s="190" t="s">
        <v>577</v>
      </c>
      <c r="B1806" s="191">
        <v>924</v>
      </c>
      <c r="C1806" s="192">
        <v>4</v>
      </c>
      <c r="D1806" s="192">
        <v>1</v>
      </c>
      <c r="E1806" s="193">
        <v>430142220</v>
      </c>
      <c r="F1806" s="194"/>
      <c r="G1806" s="195">
        <v>16846.2</v>
      </c>
      <c r="H1806" s="195">
        <v>16846.2</v>
      </c>
      <c r="I1806" s="157">
        <f t="shared" si="54"/>
        <v>100</v>
      </c>
      <c r="J1806" s="183">
        <f t="shared" si="55"/>
        <v>0</v>
      </c>
    </row>
    <row r="1807" spans="1:10" s="141" customFormat="1" ht="11.25" x14ac:dyDescent="0.2">
      <c r="A1807" s="190" t="s">
        <v>490</v>
      </c>
      <c r="B1807" s="191">
        <v>924</v>
      </c>
      <c r="C1807" s="192">
        <v>4</v>
      </c>
      <c r="D1807" s="192">
        <v>1</v>
      </c>
      <c r="E1807" s="193">
        <v>430142220</v>
      </c>
      <c r="F1807" s="194">
        <v>200</v>
      </c>
      <c r="G1807" s="195">
        <v>9666.2000000000007</v>
      </c>
      <c r="H1807" s="195">
        <v>9666.2000000000007</v>
      </c>
      <c r="I1807" s="157">
        <f t="shared" ref="I1807:I1870" si="56">+H1807/G1807*100</f>
        <v>100</v>
      </c>
      <c r="J1807" s="183">
        <f t="shared" ref="J1807:J1870" si="57">G1807-H1807</f>
        <v>0</v>
      </c>
    </row>
    <row r="1808" spans="1:10" s="141" customFormat="1" ht="11.25" x14ac:dyDescent="0.2">
      <c r="A1808" s="190" t="s">
        <v>501</v>
      </c>
      <c r="B1808" s="191">
        <v>924</v>
      </c>
      <c r="C1808" s="192">
        <v>4</v>
      </c>
      <c r="D1808" s="192">
        <v>1</v>
      </c>
      <c r="E1808" s="193">
        <v>430142220</v>
      </c>
      <c r="F1808" s="194">
        <v>300</v>
      </c>
      <c r="G1808" s="195">
        <v>7180</v>
      </c>
      <c r="H1808" s="195">
        <v>7180</v>
      </c>
      <c r="I1808" s="157">
        <f t="shared" si="56"/>
        <v>100</v>
      </c>
      <c r="J1808" s="183">
        <f t="shared" si="57"/>
        <v>0</v>
      </c>
    </row>
    <row r="1809" spans="1:10" s="141" customFormat="1" ht="11.25" x14ac:dyDescent="0.2">
      <c r="A1809" s="190" t="s">
        <v>578</v>
      </c>
      <c r="B1809" s="191">
        <v>924</v>
      </c>
      <c r="C1809" s="192">
        <v>4</v>
      </c>
      <c r="D1809" s="192">
        <v>1</v>
      </c>
      <c r="E1809" s="193">
        <v>450000000</v>
      </c>
      <c r="F1809" s="194"/>
      <c r="G1809" s="195">
        <v>125600.8</v>
      </c>
      <c r="H1809" s="195">
        <v>124536.8</v>
      </c>
      <c r="I1809" s="157">
        <f t="shared" si="56"/>
        <v>99.152871637760271</v>
      </c>
      <c r="J1809" s="183">
        <f t="shared" si="57"/>
        <v>1064</v>
      </c>
    </row>
    <row r="1810" spans="1:10" s="141" customFormat="1" ht="22.5" x14ac:dyDescent="0.2">
      <c r="A1810" s="190" t="s">
        <v>1164</v>
      </c>
      <c r="B1810" s="191">
        <v>924</v>
      </c>
      <c r="C1810" s="192">
        <v>4</v>
      </c>
      <c r="D1810" s="192">
        <v>1</v>
      </c>
      <c r="E1810" s="193">
        <v>450100000</v>
      </c>
      <c r="F1810" s="194"/>
      <c r="G1810" s="195">
        <v>125600.8</v>
      </c>
      <c r="H1810" s="195">
        <v>124536.8</v>
      </c>
      <c r="I1810" s="157">
        <f t="shared" si="56"/>
        <v>99.152871637760271</v>
      </c>
      <c r="J1810" s="183">
        <f t="shared" si="57"/>
        <v>1064</v>
      </c>
    </row>
    <row r="1811" spans="1:10" s="141" customFormat="1" ht="11.25" x14ac:dyDescent="0.2">
      <c r="A1811" s="190" t="s">
        <v>1489</v>
      </c>
      <c r="B1811" s="191">
        <v>924</v>
      </c>
      <c r="C1811" s="192">
        <v>4</v>
      </c>
      <c r="D1811" s="192">
        <v>1</v>
      </c>
      <c r="E1811" s="193">
        <v>450140590</v>
      </c>
      <c r="F1811" s="194"/>
      <c r="G1811" s="195">
        <v>120849.1</v>
      </c>
      <c r="H1811" s="195">
        <v>119785.1</v>
      </c>
      <c r="I1811" s="157">
        <f t="shared" si="56"/>
        <v>99.119563157690052</v>
      </c>
      <c r="J1811" s="183">
        <f t="shared" si="57"/>
        <v>1064</v>
      </c>
    </row>
    <row r="1812" spans="1:10" s="141" customFormat="1" ht="33.75" x14ac:dyDescent="0.2">
      <c r="A1812" s="190" t="s">
        <v>486</v>
      </c>
      <c r="B1812" s="191">
        <v>924</v>
      </c>
      <c r="C1812" s="192">
        <v>4</v>
      </c>
      <c r="D1812" s="192">
        <v>1</v>
      </c>
      <c r="E1812" s="193">
        <v>450140590</v>
      </c>
      <c r="F1812" s="194">
        <v>100</v>
      </c>
      <c r="G1812" s="195">
        <v>99758.6</v>
      </c>
      <c r="H1812" s="195">
        <v>99521</v>
      </c>
      <c r="I1812" s="157">
        <f t="shared" si="56"/>
        <v>99.761825045660217</v>
      </c>
      <c r="J1812" s="183">
        <f t="shared" si="57"/>
        <v>237.60000000000582</v>
      </c>
    </row>
    <row r="1813" spans="1:10" s="141" customFormat="1" ht="11.25" x14ac:dyDescent="0.2">
      <c r="A1813" s="190" t="s">
        <v>490</v>
      </c>
      <c r="B1813" s="191">
        <v>924</v>
      </c>
      <c r="C1813" s="192">
        <v>4</v>
      </c>
      <c r="D1813" s="192">
        <v>1</v>
      </c>
      <c r="E1813" s="193">
        <v>450140590</v>
      </c>
      <c r="F1813" s="194">
        <v>200</v>
      </c>
      <c r="G1813" s="195">
        <v>20914</v>
      </c>
      <c r="H1813" s="195">
        <v>20188</v>
      </c>
      <c r="I1813" s="157">
        <f t="shared" si="56"/>
        <v>96.528641101654387</v>
      </c>
      <c r="J1813" s="183">
        <f t="shared" si="57"/>
        <v>726</v>
      </c>
    </row>
    <row r="1814" spans="1:10" s="141" customFormat="1" ht="11.25" x14ac:dyDescent="0.2">
      <c r="A1814" s="190" t="s">
        <v>494</v>
      </c>
      <c r="B1814" s="191">
        <v>924</v>
      </c>
      <c r="C1814" s="192">
        <v>4</v>
      </c>
      <c r="D1814" s="192">
        <v>1</v>
      </c>
      <c r="E1814" s="193">
        <v>450140590</v>
      </c>
      <c r="F1814" s="194">
        <v>800</v>
      </c>
      <c r="G1814" s="195">
        <v>176.5</v>
      </c>
      <c r="H1814" s="195">
        <v>76.099999999999994</v>
      </c>
      <c r="I1814" s="157">
        <f t="shared" si="56"/>
        <v>43.116147308781869</v>
      </c>
      <c r="J1814" s="183">
        <f t="shared" si="57"/>
        <v>100.4</v>
      </c>
    </row>
    <row r="1815" spans="1:10" s="141" customFormat="1" ht="33.75" x14ac:dyDescent="0.2">
      <c r="A1815" s="190" t="s">
        <v>579</v>
      </c>
      <c r="B1815" s="191">
        <v>924</v>
      </c>
      <c r="C1815" s="192">
        <v>4</v>
      </c>
      <c r="D1815" s="192">
        <v>1</v>
      </c>
      <c r="E1815" s="193">
        <v>450152900</v>
      </c>
      <c r="F1815" s="194"/>
      <c r="G1815" s="195">
        <v>4751.7</v>
      </c>
      <c r="H1815" s="195">
        <v>4751.7</v>
      </c>
      <c r="I1815" s="157">
        <f t="shared" si="56"/>
        <v>100</v>
      </c>
      <c r="J1815" s="183">
        <f t="shared" si="57"/>
        <v>0</v>
      </c>
    </row>
    <row r="1816" spans="1:10" s="141" customFormat="1" ht="33.75" x14ac:dyDescent="0.2">
      <c r="A1816" s="190" t="s">
        <v>486</v>
      </c>
      <c r="B1816" s="191">
        <v>924</v>
      </c>
      <c r="C1816" s="192">
        <v>4</v>
      </c>
      <c r="D1816" s="192">
        <v>1</v>
      </c>
      <c r="E1816" s="193">
        <v>450152900</v>
      </c>
      <c r="F1816" s="194">
        <v>100</v>
      </c>
      <c r="G1816" s="195">
        <v>2589.1999999999998</v>
      </c>
      <c r="H1816" s="195">
        <v>2589.1999999999998</v>
      </c>
      <c r="I1816" s="157">
        <f t="shared" si="56"/>
        <v>100</v>
      </c>
      <c r="J1816" s="183">
        <f t="shared" si="57"/>
        <v>0</v>
      </c>
    </row>
    <row r="1817" spans="1:10" s="141" customFormat="1" ht="11.25" x14ac:dyDescent="0.2">
      <c r="A1817" s="190" t="s">
        <v>490</v>
      </c>
      <c r="B1817" s="191">
        <v>924</v>
      </c>
      <c r="C1817" s="192">
        <v>4</v>
      </c>
      <c r="D1817" s="192">
        <v>1</v>
      </c>
      <c r="E1817" s="193">
        <v>450152900</v>
      </c>
      <c r="F1817" s="194">
        <v>200</v>
      </c>
      <c r="G1817" s="195">
        <v>2162.5</v>
      </c>
      <c r="H1817" s="195">
        <v>2162.5</v>
      </c>
      <c r="I1817" s="157">
        <f t="shared" si="56"/>
        <v>100</v>
      </c>
      <c r="J1817" s="183">
        <f t="shared" si="57"/>
        <v>0</v>
      </c>
    </row>
    <row r="1818" spans="1:10" s="141" customFormat="1" ht="11.25" x14ac:dyDescent="0.2">
      <c r="A1818" s="190" t="s">
        <v>580</v>
      </c>
      <c r="B1818" s="191">
        <v>924</v>
      </c>
      <c r="C1818" s="192">
        <v>4</v>
      </c>
      <c r="D1818" s="192">
        <v>1</v>
      </c>
      <c r="E1818" s="193">
        <v>460000000</v>
      </c>
      <c r="F1818" s="194"/>
      <c r="G1818" s="195">
        <v>1646</v>
      </c>
      <c r="H1818" s="195">
        <v>1646</v>
      </c>
      <c r="I1818" s="157">
        <f t="shared" si="56"/>
        <v>100</v>
      </c>
      <c r="J1818" s="183">
        <f t="shared" si="57"/>
        <v>0</v>
      </c>
    </row>
    <row r="1819" spans="1:10" s="141" customFormat="1" ht="11.25" x14ac:dyDescent="0.2">
      <c r="A1819" s="190" t="s">
        <v>1165</v>
      </c>
      <c r="B1819" s="191">
        <v>924</v>
      </c>
      <c r="C1819" s="192">
        <v>4</v>
      </c>
      <c r="D1819" s="192">
        <v>1</v>
      </c>
      <c r="E1819" s="193">
        <v>460100000</v>
      </c>
      <c r="F1819" s="194"/>
      <c r="G1819" s="195">
        <v>1646</v>
      </c>
      <c r="H1819" s="195">
        <v>1646</v>
      </c>
      <c r="I1819" s="157">
        <f t="shared" si="56"/>
        <v>100</v>
      </c>
      <c r="J1819" s="183">
        <f t="shared" si="57"/>
        <v>0</v>
      </c>
    </row>
    <row r="1820" spans="1:10" s="141" customFormat="1" ht="11.25" x14ac:dyDescent="0.2">
      <c r="A1820" s="190" t="s">
        <v>1166</v>
      </c>
      <c r="B1820" s="191">
        <v>924</v>
      </c>
      <c r="C1820" s="192">
        <v>4</v>
      </c>
      <c r="D1820" s="192">
        <v>1</v>
      </c>
      <c r="E1820" s="193">
        <v>460142280</v>
      </c>
      <c r="F1820" s="194"/>
      <c r="G1820" s="195">
        <v>1646</v>
      </c>
      <c r="H1820" s="195">
        <v>1646</v>
      </c>
      <c r="I1820" s="157">
        <f t="shared" si="56"/>
        <v>100</v>
      </c>
      <c r="J1820" s="183">
        <f t="shared" si="57"/>
        <v>0</v>
      </c>
    </row>
    <row r="1821" spans="1:10" s="141" customFormat="1" ht="11.25" x14ac:dyDescent="0.2">
      <c r="A1821" s="190" t="s">
        <v>490</v>
      </c>
      <c r="B1821" s="191">
        <v>924</v>
      </c>
      <c r="C1821" s="192">
        <v>4</v>
      </c>
      <c r="D1821" s="192">
        <v>1</v>
      </c>
      <c r="E1821" s="193">
        <v>460142280</v>
      </c>
      <c r="F1821" s="194">
        <v>200</v>
      </c>
      <c r="G1821" s="195">
        <v>1646</v>
      </c>
      <c r="H1821" s="195">
        <v>1646</v>
      </c>
      <c r="I1821" s="157">
        <f t="shared" si="56"/>
        <v>100</v>
      </c>
      <c r="J1821" s="183">
        <f t="shared" si="57"/>
        <v>0</v>
      </c>
    </row>
    <row r="1822" spans="1:10" s="141" customFormat="1" ht="11.25" x14ac:dyDescent="0.2">
      <c r="A1822" s="190" t="s">
        <v>1167</v>
      </c>
      <c r="B1822" s="191">
        <v>924</v>
      </c>
      <c r="C1822" s="192">
        <v>4</v>
      </c>
      <c r="D1822" s="192">
        <v>1</v>
      </c>
      <c r="E1822" s="193">
        <v>490000000</v>
      </c>
      <c r="F1822" s="194"/>
      <c r="G1822" s="195">
        <v>145134.70000000001</v>
      </c>
      <c r="H1822" s="195">
        <v>145134.6</v>
      </c>
      <c r="I1822" s="157">
        <f t="shared" si="56"/>
        <v>99.999931098489881</v>
      </c>
      <c r="J1822" s="183">
        <f t="shared" si="57"/>
        <v>0.10000000000582077</v>
      </c>
    </row>
    <row r="1823" spans="1:10" s="141" customFormat="1" ht="11.25" x14ac:dyDescent="0.2">
      <c r="A1823" s="190" t="s">
        <v>1168</v>
      </c>
      <c r="B1823" s="191">
        <v>924</v>
      </c>
      <c r="C1823" s="192">
        <v>4</v>
      </c>
      <c r="D1823" s="192">
        <v>1</v>
      </c>
      <c r="E1823" s="193" t="s">
        <v>582</v>
      </c>
      <c r="F1823" s="194"/>
      <c r="G1823" s="195">
        <v>145134.70000000001</v>
      </c>
      <c r="H1823" s="195">
        <v>145134.6</v>
      </c>
      <c r="I1823" s="157">
        <f t="shared" si="56"/>
        <v>99.999931098489881</v>
      </c>
      <c r="J1823" s="183">
        <f t="shared" si="57"/>
        <v>0.10000000000582077</v>
      </c>
    </row>
    <row r="1824" spans="1:10" s="141" customFormat="1" ht="11.25" x14ac:dyDescent="0.2">
      <c r="A1824" s="190" t="s">
        <v>581</v>
      </c>
      <c r="B1824" s="191">
        <v>924</v>
      </c>
      <c r="C1824" s="192">
        <v>4</v>
      </c>
      <c r="D1824" s="192">
        <v>1</v>
      </c>
      <c r="E1824" s="193" t="s">
        <v>583</v>
      </c>
      <c r="F1824" s="194"/>
      <c r="G1824" s="195">
        <v>145134.70000000001</v>
      </c>
      <c r="H1824" s="195">
        <v>145134.6</v>
      </c>
      <c r="I1824" s="157">
        <f t="shared" si="56"/>
        <v>99.999931098489881</v>
      </c>
      <c r="J1824" s="183">
        <f t="shared" si="57"/>
        <v>0.10000000000582077</v>
      </c>
    </row>
    <row r="1825" spans="1:10" s="141" customFormat="1" ht="11.25" x14ac:dyDescent="0.2">
      <c r="A1825" s="190" t="s">
        <v>490</v>
      </c>
      <c r="B1825" s="191">
        <v>924</v>
      </c>
      <c r="C1825" s="192">
        <v>4</v>
      </c>
      <c r="D1825" s="192">
        <v>1</v>
      </c>
      <c r="E1825" s="193" t="s">
        <v>583</v>
      </c>
      <c r="F1825" s="194">
        <v>200</v>
      </c>
      <c r="G1825" s="195">
        <v>145134.70000000001</v>
      </c>
      <c r="H1825" s="195">
        <v>145134.6</v>
      </c>
      <c r="I1825" s="157">
        <f t="shared" si="56"/>
        <v>99.999931098489881</v>
      </c>
      <c r="J1825" s="183">
        <f t="shared" si="57"/>
        <v>0.10000000000582077</v>
      </c>
    </row>
    <row r="1826" spans="1:10" s="141" customFormat="1" ht="11.25" x14ac:dyDescent="0.2">
      <c r="A1826" s="190" t="s">
        <v>955</v>
      </c>
      <c r="B1826" s="191">
        <v>924</v>
      </c>
      <c r="C1826" s="192">
        <v>4</v>
      </c>
      <c r="D1826" s="192">
        <v>1</v>
      </c>
      <c r="E1826" s="193">
        <v>8600000000</v>
      </c>
      <c r="F1826" s="194"/>
      <c r="G1826" s="195">
        <v>90</v>
      </c>
      <c r="H1826" s="195">
        <v>90</v>
      </c>
      <c r="I1826" s="157">
        <f t="shared" si="56"/>
        <v>100</v>
      </c>
      <c r="J1826" s="183">
        <f t="shared" si="57"/>
        <v>0</v>
      </c>
    </row>
    <row r="1827" spans="1:10" s="141" customFormat="1" ht="22.5" x14ac:dyDescent="0.2">
      <c r="A1827" s="190" t="s">
        <v>1152</v>
      </c>
      <c r="B1827" s="191">
        <v>924</v>
      </c>
      <c r="C1827" s="192">
        <v>4</v>
      </c>
      <c r="D1827" s="192">
        <v>1</v>
      </c>
      <c r="E1827" s="193">
        <v>8600055490</v>
      </c>
      <c r="F1827" s="194"/>
      <c r="G1827" s="195">
        <v>90</v>
      </c>
      <c r="H1827" s="195">
        <v>90</v>
      </c>
      <c r="I1827" s="157">
        <f t="shared" si="56"/>
        <v>100</v>
      </c>
      <c r="J1827" s="183">
        <f t="shared" si="57"/>
        <v>0</v>
      </c>
    </row>
    <row r="1828" spans="1:10" s="141" customFormat="1" ht="33.75" x14ac:dyDescent="0.2">
      <c r="A1828" s="190" t="s">
        <v>486</v>
      </c>
      <c r="B1828" s="191">
        <v>924</v>
      </c>
      <c r="C1828" s="192">
        <v>4</v>
      </c>
      <c r="D1828" s="192">
        <v>1</v>
      </c>
      <c r="E1828" s="193">
        <v>8600055490</v>
      </c>
      <c r="F1828" s="194">
        <v>100</v>
      </c>
      <c r="G1828" s="195">
        <v>90</v>
      </c>
      <c r="H1828" s="195">
        <v>90</v>
      </c>
      <c r="I1828" s="157">
        <f t="shared" si="56"/>
        <v>100</v>
      </c>
      <c r="J1828" s="183">
        <f t="shared" si="57"/>
        <v>0</v>
      </c>
    </row>
    <row r="1829" spans="1:10" s="141" customFormat="1" ht="11.25" x14ac:dyDescent="0.2">
      <c r="A1829" s="190" t="s">
        <v>764</v>
      </c>
      <c r="B1829" s="191">
        <v>924</v>
      </c>
      <c r="C1829" s="192">
        <v>7</v>
      </c>
      <c r="D1829" s="192"/>
      <c r="E1829" s="193"/>
      <c r="F1829" s="194"/>
      <c r="G1829" s="195">
        <v>116300.4</v>
      </c>
      <c r="H1829" s="195">
        <v>113719.5</v>
      </c>
      <c r="I1829" s="157">
        <f t="shared" si="56"/>
        <v>97.780833083979076</v>
      </c>
      <c r="J1829" s="183">
        <f t="shared" si="57"/>
        <v>2580.8999999999942</v>
      </c>
    </row>
    <row r="1830" spans="1:10" s="141" customFormat="1" ht="11.25" x14ac:dyDescent="0.2">
      <c r="A1830" s="190" t="s">
        <v>772</v>
      </c>
      <c r="B1830" s="191">
        <v>924</v>
      </c>
      <c r="C1830" s="192">
        <v>7</v>
      </c>
      <c r="D1830" s="192">
        <v>2</v>
      </c>
      <c r="E1830" s="193"/>
      <c r="F1830" s="194"/>
      <c r="G1830" s="195">
        <v>73647</v>
      </c>
      <c r="H1830" s="195">
        <v>73647</v>
      </c>
      <c r="I1830" s="157">
        <f t="shared" si="56"/>
        <v>100</v>
      </c>
      <c r="J1830" s="183">
        <f t="shared" si="57"/>
        <v>0</v>
      </c>
    </row>
    <row r="1831" spans="1:10" s="141" customFormat="1" ht="22.5" x14ac:dyDescent="0.2">
      <c r="A1831" s="190" t="s">
        <v>773</v>
      </c>
      <c r="B1831" s="191">
        <v>924</v>
      </c>
      <c r="C1831" s="192">
        <v>7</v>
      </c>
      <c r="D1831" s="192">
        <v>2</v>
      </c>
      <c r="E1831" s="193">
        <v>100000000</v>
      </c>
      <c r="F1831" s="194"/>
      <c r="G1831" s="195">
        <v>73617</v>
      </c>
      <c r="H1831" s="195">
        <v>73617</v>
      </c>
      <c r="I1831" s="157">
        <f t="shared" si="56"/>
        <v>100</v>
      </c>
      <c r="J1831" s="183">
        <f t="shared" si="57"/>
        <v>0</v>
      </c>
    </row>
    <row r="1832" spans="1:10" s="141" customFormat="1" ht="11.25" x14ac:dyDescent="0.2">
      <c r="A1832" s="190" t="s">
        <v>774</v>
      </c>
      <c r="B1832" s="191">
        <v>924</v>
      </c>
      <c r="C1832" s="192">
        <v>7</v>
      </c>
      <c r="D1832" s="192">
        <v>2</v>
      </c>
      <c r="E1832" s="193">
        <v>150000000</v>
      </c>
      <c r="F1832" s="194"/>
      <c r="G1832" s="195">
        <v>73617</v>
      </c>
      <c r="H1832" s="195">
        <v>73617</v>
      </c>
      <c r="I1832" s="157">
        <f t="shared" si="56"/>
        <v>100</v>
      </c>
      <c r="J1832" s="183">
        <f t="shared" si="57"/>
        <v>0</v>
      </c>
    </row>
    <row r="1833" spans="1:10" s="141" customFormat="1" ht="22.5" x14ac:dyDescent="0.2">
      <c r="A1833" s="190" t="s">
        <v>775</v>
      </c>
      <c r="B1833" s="191">
        <v>924</v>
      </c>
      <c r="C1833" s="192">
        <v>7</v>
      </c>
      <c r="D1833" s="192">
        <v>2</v>
      </c>
      <c r="E1833" s="193">
        <v>150400000</v>
      </c>
      <c r="F1833" s="194"/>
      <c r="G1833" s="195">
        <v>73617</v>
      </c>
      <c r="H1833" s="195">
        <v>73617</v>
      </c>
      <c r="I1833" s="157">
        <f t="shared" si="56"/>
        <v>100</v>
      </c>
      <c r="J1833" s="183">
        <f t="shared" si="57"/>
        <v>0</v>
      </c>
    </row>
    <row r="1834" spans="1:10" s="141" customFormat="1" ht="22.5" x14ac:dyDescent="0.2">
      <c r="A1834" s="190" t="s">
        <v>776</v>
      </c>
      <c r="B1834" s="191">
        <v>924</v>
      </c>
      <c r="C1834" s="192">
        <v>7</v>
      </c>
      <c r="D1834" s="192">
        <v>2</v>
      </c>
      <c r="E1834" s="193">
        <v>150440593</v>
      </c>
      <c r="F1834" s="194"/>
      <c r="G1834" s="195">
        <v>73617</v>
      </c>
      <c r="H1834" s="195">
        <v>73617</v>
      </c>
      <c r="I1834" s="157">
        <f t="shared" si="56"/>
        <v>100</v>
      </c>
      <c r="J1834" s="183">
        <f t="shared" si="57"/>
        <v>0</v>
      </c>
    </row>
    <row r="1835" spans="1:10" s="141" customFormat="1" ht="22.5" x14ac:dyDescent="0.2">
      <c r="A1835" s="190" t="s">
        <v>507</v>
      </c>
      <c r="B1835" s="191">
        <v>924</v>
      </c>
      <c r="C1835" s="192">
        <v>7</v>
      </c>
      <c r="D1835" s="192">
        <v>2</v>
      </c>
      <c r="E1835" s="193">
        <v>150440593</v>
      </c>
      <c r="F1835" s="194">
        <v>600</v>
      </c>
      <c r="G1835" s="195">
        <v>73617</v>
      </c>
      <c r="H1835" s="195">
        <v>73617</v>
      </c>
      <c r="I1835" s="157">
        <f t="shared" si="56"/>
        <v>100</v>
      </c>
      <c r="J1835" s="183">
        <f t="shared" si="57"/>
        <v>0</v>
      </c>
    </row>
    <row r="1836" spans="1:10" s="141" customFormat="1" ht="11.25" x14ac:dyDescent="0.2">
      <c r="A1836" s="190" t="s">
        <v>955</v>
      </c>
      <c r="B1836" s="191">
        <v>924</v>
      </c>
      <c r="C1836" s="192">
        <v>7</v>
      </c>
      <c r="D1836" s="192">
        <v>2</v>
      </c>
      <c r="E1836" s="193">
        <v>8600000000</v>
      </c>
      <c r="F1836" s="194"/>
      <c r="G1836" s="195">
        <v>30</v>
      </c>
      <c r="H1836" s="195">
        <v>30</v>
      </c>
      <c r="I1836" s="157">
        <f t="shared" si="56"/>
        <v>100</v>
      </c>
      <c r="J1836" s="183">
        <f t="shared" si="57"/>
        <v>0</v>
      </c>
    </row>
    <row r="1837" spans="1:10" s="141" customFormat="1" ht="22.5" x14ac:dyDescent="0.2">
      <c r="A1837" s="190" t="s">
        <v>1152</v>
      </c>
      <c r="B1837" s="191">
        <v>924</v>
      </c>
      <c r="C1837" s="192">
        <v>7</v>
      </c>
      <c r="D1837" s="192">
        <v>2</v>
      </c>
      <c r="E1837" s="193">
        <v>8600055490</v>
      </c>
      <c r="F1837" s="194"/>
      <c r="G1837" s="195">
        <v>30</v>
      </c>
      <c r="H1837" s="195">
        <v>30</v>
      </c>
      <c r="I1837" s="157">
        <f t="shared" si="56"/>
        <v>100</v>
      </c>
      <c r="J1837" s="183">
        <f t="shared" si="57"/>
        <v>0</v>
      </c>
    </row>
    <row r="1838" spans="1:10" s="141" customFormat="1" ht="22.5" x14ac:dyDescent="0.2">
      <c r="A1838" s="190" t="s">
        <v>507</v>
      </c>
      <c r="B1838" s="191">
        <v>924</v>
      </c>
      <c r="C1838" s="192">
        <v>7</v>
      </c>
      <c r="D1838" s="192">
        <v>2</v>
      </c>
      <c r="E1838" s="193">
        <v>8600055490</v>
      </c>
      <c r="F1838" s="194">
        <v>600</v>
      </c>
      <c r="G1838" s="195">
        <v>30</v>
      </c>
      <c r="H1838" s="195">
        <v>30</v>
      </c>
      <c r="I1838" s="157">
        <f t="shared" si="56"/>
        <v>100</v>
      </c>
      <c r="J1838" s="183">
        <f t="shared" si="57"/>
        <v>0</v>
      </c>
    </row>
    <row r="1839" spans="1:10" s="141" customFormat="1" ht="11.25" x14ac:dyDescent="0.2">
      <c r="A1839" s="190" t="s">
        <v>820</v>
      </c>
      <c r="B1839" s="191">
        <v>924</v>
      </c>
      <c r="C1839" s="192">
        <v>7</v>
      </c>
      <c r="D1839" s="192">
        <v>7</v>
      </c>
      <c r="E1839" s="193"/>
      <c r="F1839" s="194"/>
      <c r="G1839" s="195">
        <v>42653.4</v>
      </c>
      <c r="H1839" s="195">
        <v>40072.5</v>
      </c>
      <c r="I1839" s="157">
        <f t="shared" si="56"/>
        <v>93.949134183910303</v>
      </c>
      <c r="J1839" s="183">
        <f t="shared" si="57"/>
        <v>2580.9000000000015</v>
      </c>
    </row>
    <row r="1840" spans="1:10" s="141" customFormat="1" ht="22.5" x14ac:dyDescent="0.2">
      <c r="A1840" s="190" t="s">
        <v>773</v>
      </c>
      <c r="B1840" s="191">
        <v>924</v>
      </c>
      <c r="C1840" s="192">
        <v>7</v>
      </c>
      <c r="D1840" s="192">
        <v>7</v>
      </c>
      <c r="E1840" s="193">
        <v>100000000</v>
      </c>
      <c r="F1840" s="194"/>
      <c r="G1840" s="195">
        <v>42653.4</v>
      </c>
      <c r="H1840" s="195">
        <v>40072.5</v>
      </c>
      <c r="I1840" s="157">
        <f t="shared" si="56"/>
        <v>93.949134183910303</v>
      </c>
      <c r="J1840" s="183">
        <f t="shared" si="57"/>
        <v>2580.9000000000015</v>
      </c>
    </row>
    <row r="1841" spans="1:10" s="141" customFormat="1" ht="11.25" x14ac:dyDescent="0.2">
      <c r="A1841" s="190" t="s">
        <v>774</v>
      </c>
      <c r="B1841" s="191">
        <v>924</v>
      </c>
      <c r="C1841" s="192">
        <v>7</v>
      </c>
      <c r="D1841" s="192">
        <v>7</v>
      </c>
      <c r="E1841" s="193">
        <v>150000000</v>
      </c>
      <c r="F1841" s="194"/>
      <c r="G1841" s="195">
        <v>42653.4</v>
      </c>
      <c r="H1841" s="195">
        <v>40072.5</v>
      </c>
      <c r="I1841" s="157">
        <f t="shared" si="56"/>
        <v>93.949134183910303</v>
      </c>
      <c r="J1841" s="183">
        <f t="shared" si="57"/>
        <v>2580.9000000000015</v>
      </c>
    </row>
    <row r="1842" spans="1:10" s="141" customFormat="1" ht="22.5" x14ac:dyDescent="0.2">
      <c r="A1842" s="190" t="s">
        <v>821</v>
      </c>
      <c r="B1842" s="191">
        <v>924</v>
      </c>
      <c r="C1842" s="192">
        <v>7</v>
      </c>
      <c r="D1842" s="192">
        <v>7</v>
      </c>
      <c r="E1842" s="193">
        <v>150200000</v>
      </c>
      <c r="F1842" s="194"/>
      <c r="G1842" s="195">
        <v>42653.4</v>
      </c>
      <c r="H1842" s="195">
        <v>40072.5</v>
      </c>
      <c r="I1842" s="157">
        <f t="shared" si="56"/>
        <v>93.949134183910303</v>
      </c>
      <c r="J1842" s="183">
        <f t="shared" si="57"/>
        <v>2580.9000000000015</v>
      </c>
    </row>
    <row r="1843" spans="1:10" s="141" customFormat="1" ht="22.5" x14ac:dyDescent="0.2">
      <c r="A1843" s="190" t="s">
        <v>822</v>
      </c>
      <c r="B1843" s="191">
        <v>924</v>
      </c>
      <c r="C1843" s="192">
        <v>7</v>
      </c>
      <c r="D1843" s="192">
        <v>7</v>
      </c>
      <c r="E1843" s="193">
        <v>150243210</v>
      </c>
      <c r="F1843" s="194"/>
      <c r="G1843" s="195">
        <v>42653.4</v>
      </c>
      <c r="H1843" s="195">
        <v>40072.5</v>
      </c>
      <c r="I1843" s="157">
        <f t="shared" si="56"/>
        <v>93.949134183910303</v>
      </c>
      <c r="J1843" s="183">
        <f t="shared" si="57"/>
        <v>2580.9000000000015</v>
      </c>
    </row>
    <row r="1844" spans="1:10" s="141" customFormat="1" ht="11.25" x14ac:dyDescent="0.2">
      <c r="A1844" s="190" t="s">
        <v>490</v>
      </c>
      <c r="B1844" s="191">
        <v>924</v>
      </c>
      <c r="C1844" s="192">
        <v>7</v>
      </c>
      <c r="D1844" s="192">
        <v>7</v>
      </c>
      <c r="E1844" s="193">
        <v>150243210</v>
      </c>
      <c r="F1844" s="194">
        <v>200</v>
      </c>
      <c r="G1844" s="195">
        <v>896.2</v>
      </c>
      <c r="H1844" s="195">
        <v>896.2</v>
      </c>
      <c r="I1844" s="157">
        <f t="shared" si="56"/>
        <v>100</v>
      </c>
      <c r="J1844" s="183">
        <f t="shared" si="57"/>
        <v>0</v>
      </c>
    </row>
    <row r="1845" spans="1:10" s="141" customFormat="1" ht="22.5" x14ac:dyDescent="0.2">
      <c r="A1845" s="190" t="s">
        <v>507</v>
      </c>
      <c r="B1845" s="191">
        <v>924</v>
      </c>
      <c r="C1845" s="192">
        <v>7</v>
      </c>
      <c r="D1845" s="192">
        <v>7</v>
      </c>
      <c r="E1845" s="193">
        <v>150243210</v>
      </c>
      <c r="F1845" s="194">
        <v>600</v>
      </c>
      <c r="G1845" s="195">
        <v>41757.199999999997</v>
      </c>
      <c r="H1845" s="195">
        <v>39176.300000000003</v>
      </c>
      <c r="I1845" s="157">
        <f t="shared" si="56"/>
        <v>93.819269491249429</v>
      </c>
      <c r="J1845" s="183">
        <f t="shared" si="57"/>
        <v>2580.8999999999942</v>
      </c>
    </row>
    <row r="1846" spans="1:10" s="141" customFormat="1" ht="11.25" x14ac:dyDescent="0.2">
      <c r="A1846" s="190" t="s">
        <v>953</v>
      </c>
      <c r="B1846" s="191">
        <v>924</v>
      </c>
      <c r="C1846" s="192">
        <v>10</v>
      </c>
      <c r="D1846" s="192"/>
      <c r="E1846" s="193"/>
      <c r="F1846" s="194"/>
      <c r="G1846" s="195">
        <v>6720553.5</v>
      </c>
      <c r="H1846" s="195">
        <v>6649321.7000000002</v>
      </c>
      <c r="I1846" s="157">
        <f t="shared" si="56"/>
        <v>98.940090276790443</v>
      </c>
      <c r="J1846" s="183">
        <f t="shared" si="57"/>
        <v>71231.799999999814</v>
      </c>
    </row>
    <row r="1847" spans="1:10" s="141" customFormat="1" ht="11.25" x14ac:dyDescent="0.2">
      <c r="A1847" s="190" t="s">
        <v>954</v>
      </c>
      <c r="B1847" s="191">
        <v>924</v>
      </c>
      <c r="C1847" s="192">
        <v>10</v>
      </c>
      <c r="D1847" s="192">
        <v>1</v>
      </c>
      <c r="E1847" s="193"/>
      <c r="F1847" s="194"/>
      <c r="G1847" s="195">
        <v>767070.9</v>
      </c>
      <c r="H1847" s="195">
        <v>767070.9</v>
      </c>
      <c r="I1847" s="157">
        <f t="shared" si="56"/>
        <v>100</v>
      </c>
      <c r="J1847" s="183">
        <f t="shared" si="57"/>
        <v>0</v>
      </c>
    </row>
    <row r="1848" spans="1:10" s="141" customFormat="1" ht="11.25" x14ac:dyDescent="0.2">
      <c r="A1848" s="190" t="s">
        <v>955</v>
      </c>
      <c r="B1848" s="191">
        <v>924</v>
      </c>
      <c r="C1848" s="192">
        <v>10</v>
      </c>
      <c r="D1848" s="192">
        <v>1</v>
      </c>
      <c r="E1848" s="193">
        <v>8600000000</v>
      </c>
      <c r="F1848" s="194"/>
      <c r="G1848" s="195">
        <v>767070.9</v>
      </c>
      <c r="H1848" s="195">
        <v>767070.9</v>
      </c>
      <c r="I1848" s="157">
        <f t="shared" si="56"/>
        <v>100</v>
      </c>
      <c r="J1848" s="183">
        <f t="shared" si="57"/>
        <v>0</v>
      </c>
    </row>
    <row r="1849" spans="1:10" s="141" customFormat="1" ht="11.25" x14ac:dyDescent="0.2">
      <c r="A1849" s="190" t="s">
        <v>956</v>
      </c>
      <c r="B1849" s="191">
        <v>924</v>
      </c>
      <c r="C1849" s="192">
        <v>10</v>
      </c>
      <c r="D1849" s="192">
        <v>1</v>
      </c>
      <c r="E1849" s="193">
        <v>8600080190</v>
      </c>
      <c r="F1849" s="194"/>
      <c r="G1849" s="195">
        <v>2331.4</v>
      </c>
      <c r="H1849" s="195">
        <v>2331.4</v>
      </c>
      <c r="I1849" s="157">
        <f t="shared" si="56"/>
        <v>100</v>
      </c>
      <c r="J1849" s="183">
        <f t="shared" si="57"/>
        <v>0</v>
      </c>
    </row>
    <row r="1850" spans="1:10" s="141" customFormat="1" ht="11.25" x14ac:dyDescent="0.2">
      <c r="A1850" s="190" t="s">
        <v>501</v>
      </c>
      <c r="B1850" s="191">
        <v>924</v>
      </c>
      <c r="C1850" s="192">
        <v>10</v>
      </c>
      <c r="D1850" s="192">
        <v>1</v>
      </c>
      <c r="E1850" s="193">
        <v>8600080190</v>
      </c>
      <c r="F1850" s="194">
        <v>300</v>
      </c>
      <c r="G1850" s="195">
        <v>2331.4</v>
      </c>
      <c r="H1850" s="195">
        <v>2331.4</v>
      </c>
      <c r="I1850" s="157">
        <f t="shared" si="56"/>
        <v>100</v>
      </c>
      <c r="J1850" s="183">
        <f t="shared" si="57"/>
        <v>0</v>
      </c>
    </row>
    <row r="1851" spans="1:10" s="141" customFormat="1" ht="11.25" x14ac:dyDescent="0.2">
      <c r="A1851" s="190" t="s">
        <v>956</v>
      </c>
      <c r="B1851" s="191">
        <v>924</v>
      </c>
      <c r="C1851" s="192">
        <v>10</v>
      </c>
      <c r="D1851" s="192">
        <v>1</v>
      </c>
      <c r="E1851" s="193">
        <v>8600080200</v>
      </c>
      <c r="F1851" s="194"/>
      <c r="G1851" s="195">
        <v>23557.599999999999</v>
      </c>
      <c r="H1851" s="195">
        <v>23557.599999999999</v>
      </c>
      <c r="I1851" s="157">
        <f t="shared" si="56"/>
        <v>100</v>
      </c>
      <c r="J1851" s="183">
        <f t="shared" si="57"/>
        <v>0</v>
      </c>
    </row>
    <row r="1852" spans="1:10" s="141" customFormat="1" ht="11.25" x14ac:dyDescent="0.2">
      <c r="A1852" s="190" t="s">
        <v>501</v>
      </c>
      <c r="B1852" s="191">
        <v>924</v>
      </c>
      <c r="C1852" s="192">
        <v>10</v>
      </c>
      <c r="D1852" s="192">
        <v>1</v>
      </c>
      <c r="E1852" s="193">
        <v>8600080200</v>
      </c>
      <c r="F1852" s="194">
        <v>300</v>
      </c>
      <c r="G1852" s="195">
        <v>23557.599999999999</v>
      </c>
      <c r="H1852" s="195">
        <v>23557.599999999999</v>
      </c>
      <c r="I1852" s="157">
        <f t="shared" si="56"/>
        <v>100</v>
      </c>
      <c r="J1852" s="183">
        <f t="shared" si="57"/>
        <v>0</v>
      </c>
    </row>
    <row r="1853" spans="1:10" s="141" customFormat="1" ht="11.25" x14ac:dyDescent="0.2">
      <c r="A1853" s="190" t="s">
        <v>1322</v>
      </c>
      <c r="B1853" s="191">
        <v>924</v>
      </c>
      <c r="C1853" s="192">
        <v>10</v>
      </c>
      <c r="D1853" s="192">
        <v>1</v>
      </c>
      <c r="E1853" s="193" t="s">
        <v>1323</v>
      </c>
      <c r="F1853" s="194"/>
      <c r="G1853" s="195">
        <v>741181.9</v>
      </c>
      <c r="H1853" s="195">
        <v>741181.9</v>
      </c>
      <c r="I1853" s="157">
        <f t="shared" si="56"/>
        <v>100</v>
      </c>
      <c r="J1853" s="183">
        <f t="shared" si="57"/>
        <v>0</v>
      </c>
    </row>
    <row r="1854" spans="1:10" s="141" customFormat="1" ht="11.25" x14ac:dyDescent="0.2">
      <c r="A1854" s="190" t="s">
        <v>490</v>
      </c>
      <c r="B1854" s="191">
        <v>924</v>
      </c>
      <c r="C1854" s="192">
        <v>10</v>
      </c>
      <c r="D1854" s="192">
        <v>1</v>
      </c>
      <c r="E1854" s="193" t="s">
        <v>1323</v>
      </c>
      <c r="F1854" s="194">
        <v>200</v>
      </c>
      <c r="G1854" s="195">
        <v>5140</v>
      </c>
      <c r="H1854" s="195">
        <v>5140</v>
      </c>
      <c r="I1854" s="157">
        <f t="shared" si="56"/>
        <v>100</v>
      </c>
      <c r="J1854" s="183">
        <f t="shared" si="57"/>
        <v>0</v>
      </c>
    </row>
    <row r="1855" spans="1:10" s="141" customFormat="1" ht="11.25" x14ac:dyDescent="0.2">
      <c r="A1855" s="190" t="s">
        <v>501</v>
      </c>
      <c r="B1855" s="191">
        <v>924</v>
      </c>
      <c r="C1855" s="192">
        <v>10</v>
      </c>
      <c r="D1855" s="192">
        <v>1</v>
      </c>
      <c r="E1855" s="193" t="s">
        <v>1323</v>
      </c>
      <c r="F1855" s="194">
        <v>300</v>
      </c>
      <c r="G1855" s="195">
        <v>736041.9</v>
      </c>
      <c r="H1855" s="195">
        <v>736041.9</v>
      </c>
      <c r="I1855" s="157">
        <f t="shared" si="56"/>
        <v>100</v>
      </c>
      <c r="J1855" s="183">
        <f t="shared" si="57"/>
        <v>0</v>
      </c>
    </row>
    <row r="1856" spans="1:10" s="141" customFormat="1" ht="11.25" x14ac:dyDescent="0.2">
      <c r="A1856" s="190" t="s">
        <v>957</v>
      </c>
      <c r="B1856" s="191">
        <v>924</v>
      </c>
      <c r="C1856" s="192">
        <v>10</v>
      </c>
      <c r="D1856" s="192">
        <v>2</v>
      </c>
      <c r="E1856" s="193"/>
      <c r="F1856" s="194"/>
      <c r="G1856" s="195">
        <v>909591</v>
      </c>
      <c r="H1856" s="195">
        <v>883003.7</v>
      </c>
      <c r="I1856" s="157">
        <f t="shared" si="56"/>
        <v>97.077004939582736</v>
      </c>
      <c r="J1856" s="183">
        <f t="shared" si="57"/>
        <v>26587.300000000047</v>
      </c>
    </row>
    <row r="1857" spans="1:10" s="141" customFormat="1" ht="22.5" x14ac:dyDescent="0.2">
      <c r="A1857" s="190" t="s">
        <v>773</v>
      </c>
      <c r="B1857" s="191">
        <v>924</v>
      </c>
      <c r="C1857" s="192">
        <v>10</v>
      </c>
      <c r="D1857" s="192">
        <v>2</v>
      </c>
      <c r="E1857" s="193">
        <v>100000000</v>
      </c>
      <c r="F1857" s="194"/>
      <c r="G1857" s="195">
        <v>909171</v>
      </c>
      <c r="H1857" s="195">
        <v>882583.7</v>
      </c>
      <c r="I1857" s="157">
        <f t="shared" si="56"/>
        <v>97.075654634826662</v>
      </c>
      <c r="J1857" s="183">
        <f t="shared" si="57"/>
        <v>26587.300000000047</v>
      </c>
    </row>
    <row r="1858" spans="1:10" s="141" customFormat="1" ht="22.5" x14ac:dyDescent="0.2">
      <c r="A1858" s="190" t="s">
        <v>958</v>
      </c>
      <c r="B1858" s="191">
        <v>924</v>
      </c>
      <c r="C1858" s="192">
        <v>10</v>
      </c>
      <c r="D1858" s="192">
        <v>2</v>
      </c>
      <c r="E1858" s="193">
        <v>120000000</v>
      </c>
      <c r="F1858" s="194"/>
      <c r="G1858" s="195">
        <v>491343.3</v>
      </c>
      <c r="H1858" s="195">
        <v>481424.2</v>
      </c>
      <c r="I1858" s="157">
        <f t="shared" si="56"/>
        <v>97.981228196253014</v>
      </c>
      <c r="J1858" s="183">
        <f t="shared" si="57"/>
        <v>9919.0999999999767</v>
      </c>
    </row>
    <row r="1859" spans="1:10" s="141" customFormat="1" ht="22.5" x14ac:dyDescent="0.2">
      <c r="A1859" s="190" t="s">
        <v>959</v>
      </c>
      <c r="B1859" s="191">
        <v>924</v>
      </c>
      <c r="C1859" s="192">
        <v>10</v>
      </c>
      <c r="D1859" s="192">
        <v>2</v>
      </c>
      <c r="E1859" s="193">
        <v>120200000</v>
      </c>
      <c r="F1859" s="194"/>
      <c r="G1859" s="195">
        <v>491343.3</v>
      </c>
      <c r="H1859" s="195">
        <v>481424.2</v>
      </c>
      <c r="I1859" s="157">
        <f t="shared" si="56"/>
        <v>97.981228196253014</v>
      </c>
      <c r="J1859" s="183">
        <f t="shared" si="57"/>
        <v>9919.0999999999767</v>
      </c>
    </row>
    <row r="1860" spans="1:10" s="141" customFormat="1" ht="22.5" x14ac:dyDescent="0.2">
      <c r="A1860" s="190" t="s">
        <v>960</v>
      </c>
      <c r="B1860" s="191">
        <v>924</v>
      </c>
      <c r="C1860" s="192">
        <v>10</v>
      </c>
      <c r="D1860" s="192">
        <v>2</v>
      </c>
      <c r="E1860" s="193">
        <v>120240591</v>
      </c>
      <c r="F1860" s="194"/>
      <c r="G1860" s="195">
        <v>454144.6</v>
      </c>
      <c r="H1860" s="195">
        <v>445065.2</v>
      </c>
      <c r="I1860" s="157">
        <f t="shared" si="56"/>
        <v>98.000768918093499</v>
      </c>
      <c r="J1860" s="183">
        <f t="shared" si="57"/>
        <v>9079.3999999999651</v>
      </c>
    </row>
    <row r="1861" spans="1:10" s="141" customFormat="1" ht="22.5" x14ac:dyDescent="0.2">
      <c r="A1861" s="190" t="s">
        <v>507</v>
      </c>
      <c r="B1861" s="191">
        <v>924</v>
      </c>
      <c r="C1861" s="192">
        <v>10</v>
      </c>
      <c r="D1861" s="192">
        <v>2</v>
      </c>
      <c r="E1861" s="193">
        <v>120240591</v>
      </c>
      <c r="F1861" s="194">
        <v>600</v>
      </c>
      <c r="G1861" s="195">
        <v>454144.6</v>
      </c>
      <c r="H1861" s="195">
        <v>445065.2</v>
      </c>
      <c r="I1861" s="157">
        <f t="shared" si="56"/>
        <v>98.000768918093499</v>
      </c>
      <c r="J1861" s="183">
        <f t="shared" si="57"/>
        <v>9079.3999999999651</v>
      </c>
    </row>
    <row r="1862" spans="1:10" s="141" customFormat="1" ht="11.25" x14ac:dyDescent="0.2">
      <c r="A1862" s="190" t="s">
        <v>961</v>
      </c>
      <c r="B1862" s="191">
        <v>924</v>
      </c>
      <c r="C1862" s="192">
        <v>10</v>
      </c>
      <c r="D1862" s="192">
        <v>2</v>
      </c>
      <c r="E1862" s="193">
        <v>120240592</v>
      </c>
      <c r="F1862" s="194"/>
      <c r="G1862" s="195">
        <v>37198.699999999997</v>
      </c>
      <c r="H1862" s="195">
        <v>36359</v>
      </c>
      <c r="I1862" s="157">
        <f t="shared" si="56"/>
        <v>97.74266305005284</v>
      </c>
      <c r="J1862" s="183">
        <f t="shared" si="57"/>
        <v>839.69999999999709</v>
      </c>
    </row>
    <row r="1863" spans="1:10" s="141" customFormat="1" ht="22.5" x14ac:dyDescent="0.2">
      <c r="A1863" s="190" t="s">
        <v>507</v>
      </c>
      <c r="B1863" s="191">
        <v>924</v>
      </c>
      <c r="C1863" s="192">
        <v>10</v>
      </c>
      <c r="D1863" s="192">
        <v>2</v>
      </c>
      <c r="E1863" s="193">
        <v>120240592</v>
      </c>
      <c r="F1863" s="194">
        <v>600</v>
      </c>
      <c r="G1863" s="195">
        <v>37198.699999999997</v>
      </c>
      <c r="H1863" s="195">
        <v>36359</v>
      </c>
      <c r="I1863" s="157">
        <f t="shared" si="56"/>
        <v>97.74266305005284</v>
      </c>
      <c r="J1863" s="183">
        <f t="shared" si="57"/>
        <v>839.69999999999709</v>
      </c>
    </row>
    <row r="1864" spans="1:10" s="141" customFormat="1" ht="11.25" x14ac:dyDescent="0.2">
      <c r="A1864" s="190" t="s">
        <v>774</v>
      </c>
      <c r="B1864" s="191">
        <v>924</v>
      </c>
      <c r="C1864" s="192">
        <v>10</v>
      </c>
      <c r="D1864" s="192">
        <v>2</v>
      </c>
      <c r="E1864" s="193">
        <v>150000000</v>
      </c>
      <c r="F1864" s="194"/>
      <c r="G1864" s="195">
        <v>417827.7</v>
      </c>
      <c r="H1864" s="195">
        <v>401159.5</v>
      </c>
      <c r="I1864" s="157">
        <f t="shared" si="56"/>
        <v>96.010747970993776</v>
      </c>
      <c r="J1864" s="183">
        <f t="shared" si="57"/>
        <v>16668.200000000012</v>
      </c>
    </row>
    <row r="1865" spans="1:10" s="141" customFormat="1" ht="22.5" x14ac:dyDescent="0.2">
      <c r="A1865" s="190" t="s">
        <v>775</v>
      </c>
      <c r="B1865" s="191">
        <v>924</v>
      </c>
      <c r="C1865" s="192">
        <v>10</v>
      </c>
      <c r="D1865" s="192">
        <v>2</v>
      </c>
      <c r="E1865" s="193">
        <v>150400000</v>
      </c>
      <c r="F1865" s="194"/>
      <c r="G1865" s="195">
        <v>417827.7</v>
      </c>
      <c r="H1865" s="195">
        <v>401159.5</v>
      </c>
      <c r="I1865" s="157">
        <f t="shared" si="56"/>
        <v>96.010747970993776</v>
      </c>
      <c r="J1865" s="183">
        <f t="shared" si="57"/>
        <v>16668.200000000012</v>
      </c>
    </row>
    <row r="1866" spans="1:10" s="141" customFormat="1" ht="22.5" x14ac:dyDescent="0.2">
      <c r="A1866" s="190" t="s">
        <v>776</v>
      </c>
      <c r="B1866" s="191">
        <v>924</v>
      </c>
      <c r="C1866" s="192">
        <v>10</v>
      </c>
      <c r="D1866" s="192">
        <v>2</v>
      </c>
      <c r="E1866" s="193">
        <v>150440593</v>
      </c>
      <c r="F1866" s="194"/>
      <c r="G1866" s="195">
        <v>361867.5</v>
      </c>
      <c r="H1866" s="195">
        <v>348056.3</v>
      </c>
      <c r="I1866" s="157">
        <f t="shared" si="56"/>
        <v>96.183354404581792</v>
      </c>
      <c r="J1866" s="183">
        <f t="shared" si="57"/>
        <v>13811.200000000012</v>
      </c>
    </row>
    <row r="1867" spans="1:10" s="141" customFormat="1" ht="22.5" x14ac:dyDescent="0.2">
      <c r="A1867" s="190" t="s">
        <v>507</v>
      </c>
      <c r="B1867" s="191">
        <v>924</v>
      </c>
      <c r="C1867" s="192">
        <v>10</v>
      </c>
      <c r="D1867" s="192">
        <v>2</v>
      </c>
      <c r="E1867" s="193">
        <v>150440593</v>
      </c>
      <c r="F1867" s="194">
        <v>600</v>
      </c>
      <c r="G1867" s="195">
        <v>361867.5</v>
      </c>
      <c r="H1867" s="195">
        <v>348056.3</v>
      </c>
      <c r="I1867" s="157">
        <f t="shared" si="56"/>
        <v>96.183354404581792</v>
      </c>
      <c r="J1867" s="183">
        <f t="shared" si="57"/>
        <v>13811.200000000012</v>
      </c>
    </row>
    <row r="1868" spans="1:10" s="141" customFormat="1" ht="22.5" x14ac:dyDescent="0.2">
      <c r="A1868" s="190" t="s">
        <v>1678</v>
      </c>
      <c r="B1868" s="191">
        <v>924</v>
      </c>
      <c r="C1868" s="192">
        <v>10</v>
      </c>
      <c r="D1868" s="192">
        <v>2</v>
      </c>
      <c r="E1868" s="193">
        <v>150440596</v>
      </c>
      <c r="F1868" s="194"/>
      <c r="G1868" s="195">
        <v>36633.199999999997</v>
      </c>
      <c r="H1868" s="195">
        <v>35418</v>
      </c>
      <c r="I1868" s="157">
        <f t="shared" si="56"/>
        <v>96.682790474214656</v>
      </c>
      <c r="J1868" s="183">
        <f t="shared" si="57"/>
        <v>1215.1999999999971</v>
      </c>
    </row>
    <row r="1869" spans="1:10" s="141" customFormat="1" ht="22.5" x14ac:dyDescent="0.2">
      <c r="A1869" s="190" t="s">
        <v>507</v>
      </c>
      <c r="B1869" s="191">
        <v>924</v>
      </c>
      <c r="C1869" s="192">
        <v>10</v>
      </c>
      <c r="D1869" s="192">
        <v>2</v>
      </c>
      <c r="E1869" s="193">
        <v>150440596</v>
      </c>
      <c r="F1869" s="194">
        <v>600</v>
      </c>
      <c r="G1869" s="195">
        <v>36633.199999999997</v>
      </c>
      <c r="H1869" s="195">
        <v>35418</v>
      </c>
      <c r="I1869" s="157">
        <f t="shared" si="56"/>
        <v>96.682790474214656</v>
      </c>
      <c r="J1869" s="183">
        <f t="shared" si="57"/>
        <v>1215.1999999999971</v>
      </c>
    </row>
    <row r="1870" spans="1:10" s="141" customFormat="1" ht="22.5" x14ac:dyDescent="0.2">
      <c r="A1870" s="190" t="s">
        <v>1324</v>
      </c>
      <c r="B1870" s="191">
        <v>924</v>
      </c>
      <c r="C1870" s="192">
        <v>10</v>
      </c>
      <c r="D1870" s="192">
        <v>2</v>
      </c>
      <c r="E1870" s="193">
        <v>150442287</v>
      </c>
      <c r="F1870" s="194"/>
      <c r="G1870" s="195">
        <v>6346.3</v>
      </c>
      <c r="H1870" s="195">
        <v>5343.5</v>
      </c>
      <c r="I1870" s="157">
        <f t="shared" si="56"/>
        <v>84.198666939791693</v>
      </c>
      <c r="J1870" s="183">
        <f t="shared" si="57"/>
        <v>1002.8000000000002</v>
      </c>
    </row>
    <row r="1871" spans="1:10" s="141" customFormat="1" ht="22.5" x14ac:dyDescent="0.2">
      <c r="A1871" s="190" t="s">
        <v>507</v>
      </c>
      <c r="B1871" s="191">
        <v>924</v>
      </c>
      <c r="C1871" s="192">
        <v>10</v>
      </c>
      <c r="D1871" s="192">
        <v>2</v>
      </c>
      <c r="E1871" s="193">
        <v>150442287</v>
      </c>
      <c r="F1871" s="194">
        <v>600</v>
      </c>
      <c r="G1871" s="195">
        <v>6346.3</v>
      </c>
      <c r="H1871" s="195">
        <v>5343.5</v>
      </c>
      <c r="I1871" s="157">
        <f t="shared" ref="I1871:I1934" si="58">+H1871/G1871*100</f>
        <v>84.198666939791693</v>
      </c>
      <c r="J1871" s="183">
        <f t="shared" ref="J1871:J1934" si="59">G1871-H1871</f>
        <v>1002.8000000000002</v>
      </c>
    </row>
    <row r="1872" spans="1:10" s="141" customFormat="1" ht="22.5" x14ac:dyDescent="0.2">
      <c r="A1872" s="190" t="s">
        <v>1325</v>
      </c>
      <c r="B1872" s="191">
        <v>924</v>
      </c>
      <c r="C1872" s="192">
        <v>10</v>
      </c>
      <c r="D1872" s="192">
        <v>2</v>
      </c>
      <c r="E1872" s="193">
        <v>150442288</v>
      </c>
      <c r="F1872" s="194"/>
      <c r="G1872" s="195">
        <v>7980.7</v>
      </c>
      <c r="H1872" s="195">
        <v>7486.5</v>
      </c>
      <c r="I1872" s="157">
        <f t="shared" si="58"/>
        <v>93.80756074028595</v>
      </c>
      <c r="J1872" s="183">
        <f t="shared" si="59"/>
        <v>494.19999999999982</v>
      </c>
    </row>
    <row r="1873" spans="1:10" s="141" customFormat="1" ht="22.5" x14ac:dyDescent="0.2">
      <c r="A1873" s="190" t="s">
        <v>507</v>
      </c>
      <c r="B1873" s="191">
        <v>924</v>
      </c>
      <c r="C1873" s="192">
        <v>10</v>
      </c>
      <c r="D1873" s="192">
        <v>2</v>
      </c>
      <c r="E1873" s="193">
        <v>150442288</v>
      </c>
      <c r="F1873" s="194">
        <v>600</v>
      </c>
      <c r="G1873" s="195">
        <v>7980.7</v>
      </c>
      <c r="H1873" s="195">
        <v>7486.5</v>
      </c>
      <c r="I1873" s="157">
        <f t="shared" si="58"/>
        <v>93.80756074028595</v>
      </c>
      <c r="J1873" s="183">
        <f t="shared" si="59"/>
        <v>494.19999999999982</v>
      </c>
    </row>
    <row r="1874" spans="1:10" s="141" customFormat="1" ht="22.5" x14ac:dyDescent="0.2">
      <c r="A1874" s="190" t="s">
        <v>1679</v>
      </c>
      <c r="B1874" s="191">
        <v>924</v>
      </c>
      <c r="C1874" s="192">
        <v>10</v>
      </c>
      <c r="D1874" s="192">
        <v>2</v>
      </c>
      <c r="E1874" s="193">
        <v>150462288</v>
      </c>
      <c r="F1874" s="194"/>
      <c r="G1874" s="195">
        <v>5000</v>
      </c>
      <c r="H1874" s="195">
        <v>4855.2</v>
      </c>
      <c r="I1874" s="157">
        <f t="shared" si="58"/>
        <v>97.103999999999999</v>
      </c>
      <c r="J1874" s="183">
        <f t="shared" si="59"/>
        <v>144.80000000000018</v>
      </c>
    </row>
    <row r="1875" spans="1:10" s="141" customFormat="1" ht="22.5" x14ac:dyDescent="0.2">
      <c r="A1875" s="190" t="s">
        <v>507</v>
      </c>
      <c r="B1875" s="191">
        <v>924</v>
      </c>
      <c r="C1875" s="192">
        <v>10</v>
      </c>
      <c r="D1875" s="192">
        <v>2</v>
      </c>
      <c r="E1875" s="193">
        <v>150462288</v>
      </c>
      <c r="F1875" s="194">
        <v>600</v>
      </c>
      <c r="G1875" s="195">
        <v>5000</v>
      </c>
      <c r="H1875" s="195">
        <v>4855.2</v>
      </c>
      <c r="I1875" s="157">
        <f t="shared" si="58"/>
        <v>97.103999999999999</v>
      </c>
      <c r="J1875" s="183">
        <f t="shared" si="59"/>
        <v>144.80000000000018</v>
      </c>
    </row>
    <row r="1876" spans="1:10" s="141" customFormat="1" ht="11.25" x14ac:dyDescent="0.2">
      <c r="A1876" s="190" t="s">
        <v>955</v>
      </c>
      <c r="B1876" s="191">
        <v>924</v>
      </c>
      <c r="C1876" s="192">
        <v>10</v>
      </c>
      <c r="D1876" s="192">
        <v>2</v>
      </c>
      <c r="E1876" s="193">
        <v>8600000000</v>
      </c>
      <c r="F1876" s="194"/>
      <c r="G1876" s="195">
        <v>420</v>
      </c>
      <c r="H1876" s="195">
        <v>420</v>
      </c>
      <c r="I1876" s="157">
        <f t="shared" si="58"/>
        <v>100</v>
      </c>
      <c r="J1876" s="183">
        <f t="shared" si="59"/>
        <v>0</v>
      </c>
    </row>
    <row r="1877" spans="1:10" s="141" customFormat="1" ht="22.5" x14ac:dyDescent="0.2">
      <c r="A1877" s="190" t="s">
        <v>1152</v>
      </c>
      <c r="B1877" s="191">
        <v>924</v>
      </c>
      <c r="C1877" s="192">
        <v>10</v>
      </c>
      <c r="D1877" s="192">
        <v>2</v>
      </c>
      <c r="E1877" s="193">
        <v>8600055490</v>
      </c>
      <c r="F1877" s="194"/>
      <c r="G1877" s="195">
        <v>420</v>
      </c>
      <c r="H1877" s="195">
        <v>420</v>
      </c>
      <c r="I1877" s="157">
        <f t="shared" si="58"/>
        <v>100</v>
      </c>
      <c r="J1877" s="183">
        <f t="shared" si="59"/>
        <v>0</v>
      </c>
    </row>
    <row r="1878" spans="1:10" s="141" customFormat="1" ht="22.5" x14ac:dyDescent="0.2">
      <c r="A1878" s="190" t="s">
        <v>507</v>
      </c>
      <c r="B1878" s="191">
        <v>924</v>
      </c>
      <c r="C1878" s="192">
        <v>10</v>
      </c>
      <c r="D1878" s="192">
        <v>2</v>
      </c>
      <c r="E1878" s="193">
        <v>8600055490</v>
      </c>
      <c r="F1878" s="194">
        <v>600</v>
      </c>
      <c r="G1878" s="195">
        <v>420</v>
      </c>
      <c r="H1878" s="195">
        <v>420</v>
      </c>
      <c r="I1878" s="157">
        <f t="shared" si="58"/>
        <v>100</v>
      </c>
      <c r="J1878" s="183">
        <f t="shared" si="59"/>
        <v>0</v>
      </c>
    </row>
    <row r="1879" spans="1:10" s="141" customFormat="1" ht="11.25" x14ac:dyDescent="0.2">
      <c r="A1879" s="190" t="s">
        <v>962</v>
      </c>
      <c r="B1879" s="191">
        <v>924</v>
      </c>
      <c r="C1879" s="192">
        <v>10</v>
      </c>
      <c r="D1879" s="192">
        <v>3</v>
      </c>
      <c r="E1879" s="193"/>
      <c r="F1879" s="194"/>
      <c r="G1879" s="195">
        <v>1675666.3</v>
      </c>
      <c r="H1879" s="195">
        <v>1638873.1</v>
      </c>
      <c r="I1879" s="157">
        <f t="shared" si="58"/>
        <v>97.804264488699204</v>
      </c>
      <c r="J1879" s="183">
        <f t="shared" si="59"/>
        <v>36793.199999999953</v>
      </c>
    </row>
    <row r="1880" spans="1:10" s="141" customFormat="1" ht="22.5" x14ac:dyDescent="0.2">
      <c r="A1880" s="190" t="s">
        <v>773</v>
      </c>
      <c r="B1880" s="191">
        <v>924</v>
      </c>
      <c r="C1880" s="192">
        <v>10</v>
      </c>
      <c r="D1880" s="192">
        <v>3</v>
      </c>
      <c r="E1880" s="193">
        <v>100000000</v>
      </c>
      <c r="F1880" s="194"/>
      <c r="G1880" s="195">
        <v>1205438.3999999999</v>
      </c>
      <c r="H1880" s="195">
        <v>1169159.5</v>
      </c>
      <c r="I1880" s="157">
        <f t="shared" si="58"/>
        <v>96.990397850275883</v>
      </c>
      <c r="J1880" s="183">
        <f t="shared" si="59"/>
        <v>36278.899999999907</v>
      </c>
    </row>
    <row r="1881" spans="1:10" s="141" customFormat="1" ht="22.5" x14ac:dyDescent="0.2">
      <c r="A1881" s="190" t="s">
        <v>963</v>
      </c>
      <c r="B1881" s="191">
        <v>924</v>
      </c>
      <c r="C1881" s="192">
        <v>10</v>
      </c>
      <c r="D1881" s="192">
        <v>3</v>
      </c>
      <c r="E1881" s="193">
        <v>110000000</v>
      </c>
      <c r="F1881" s="194"/>
      <c r="G1881" s="195">
        <v>1170650.3999999999</v>
      </c>
      <c r="H1881" s="195">
        <v>1135931.2</v>
      </c>
      <c r="I1881" s="157">
        <f t="shared" si="58"/>
        <v>97.034195691557443</v>
      </c>
      <c r="J1881" s="183">
        <f t="shared" si="59"/>
        <v>34719.199999999953</v>
      </c>
    </row>
    <row r="1882" spans="1:10" s="141" customFormat="1" ht="22.5" x14ac:dyDescent="0.2">
      <c r="A1882" s="190" t="s">
        <v>964</v>
      </c>
      <c r="B1882" s="191">
        <v>924</v>
      </c>
      <c r="C1882" s="192">
        <v>10</v>
      </c>
      <c r="D1882" s="192">
        <v>3</v>
      </c>
      <c r="E1882" s="193">
        <v>110100000</v>
      </c>
      <c r="F1882" s="194"/>
      <c r="G1882" s="195">
        <v>1170650.3999999999</v>
      </c>
      <c r="H1882" s="195">
        <v>1135931.2</v>
      </c>
      <c r="I1882" s="157">
        <f t="shared" si="58"/>
        <v>97.034195691557443</v>
      </c>
      <c r="J1882" s="183">
        <f t="shared" si="59"/>
        <v>34719.199999999953</v>
      </c>
    </row>
    <row r="1883" spans="1:10" s="141" customFormat="1" ht="22.5" x14ac:dyDescent="0.2">
      <c r="A1883" s="190" t="s">
        <v>965</v>
      </c>
      <c r="B1883" s="191">
        <v>924</v>
      </c>
      <c r="C1883" s="192">
        <v>10</v>
      </c>
      <c r="D1883" s="192">
        <v>3</v>
      </c>
      <c r="E1883" s="193">
        <v>110151350</v>
      </c>
      <c r="F1883" s="194"/>
      <c r="G1883" s="195">
        <v>13819.2</v>
      </c>
      <c r="H1883" s="195">
        <v>6056.2</v>
      </c>
      <c r="I1883" s="157">
        <f t="shared" si="58"/>
        <v>43.824533981706608</v>
      </c>
      <c r="J1883" s="183">
        <f t="shared" si="59"/>
        <v>7763.0000000000009</v>
      </c>
    </row>
    <row r="1884" spans="1:10" s="141" customFormat="1" ht="11.25" x14ac:dyDescent="0.2">
      <c r="A1884" s="190" t="s">
        <v>501</v>
      </c>
      <c r="B1884" s="191">
        <v>924</v>
      </c>
      <c r="C1884" s="192">
        <v>10</v>
      </c>
      <c r="D1884" s="192">
        <v>3</v>
      </c>
      <c r="E1884" s="193">
        <v>110151350</v>
      </c>
      <c r="F1884" s="194">
        <v>300</v>
      </c>
      <c r="G1884" s="195">
        <v>13819.2</v>
      </c>
      <c r="H1884" s="195">
        <v>6056.2</v>
      </c>
      <c r="I1884" s="157">
        <f t="shared" si="58"/>
        <v>43.824533981706608</v>
      </c>
      <c r="J1884" s="183">
        <f t="shared" si="59"/>
        <v>7763.0000000000009</v>
      </c>
    </row>
    <row r="1885" spans="1:10" s="141" customFormat="1" ht="33.75" x14ac:dyDescent="0.2">
      <c r="A1885" s="190" t="s">
        <v>966</v>
      </c>
      <c r="B1885" s="191">
        <v>924</v>
      </c>
      <c r="C1885" s="192">
        <v>10</v>
      </c>
      <c r="D1885" s="192">
        <v>3</v>
      </c>
      <c r="E1885" s="193">
        <v>110151760</v>
      </c>
      <c r="F1885" s="194"/>
      <c r="G1885" s="195">
        <v>70727.399999999994</v>
      </c>
      <c r="H1885" s="195">
        <v>44317.5</v>
      </c>
      <c r="I1885" s="157">
        <f t="shared" si="58"/>
        <v>62.659591615130772</v>
      </c>
      <c r="J1885" s="183">
        <f t="shared" si="59"/>
        <v>26409.899999999994</v>
      </c>
    </row>
    <row r="1886" spans="1:10" s="141" customFormat="1" ht="11.25" x14ac:dyDescent="0.2">
      <c r="A1886" s="190" t="s">
        <v>501</v>
      </c>
      <c r="B1886" s="191">
        <v>924</v>
      </c>
      <c r="C1886" s="192">
        <v>10</v>
      </c>
      <c r="D1886" s="192">
        <v>3</v>
      </c>
      <c r="E1886" s="193">
        <v>110151760</v>
      </c>
      <c r="F1886" s="194">
        <v>300</v>
      </c>
      <c r="G1886" s="195">
        <v>70727.399999999994</v>
      </c>
      <c r="H1886" s="195">
        <v>44317.5</v>
      </c>
      <c r="I1886" s="157">
        <f t="shared" si="58"/>
        <v>62.659591615130772</v>
      </c>
      <c r="J1886" s="183">
        <f t="shared" si="59"/>
        <v>26409.899999999994</v>
      </c>
    </row>
    <row r="1887" spans="1:10" s="141" customFormat="1" ht="22.5" x14ac:dyDescent="0.2">
      <c r="A1887" s="190" t="s">
        <v>1326</v>
      </c>
      <c r="B1887" s="191">
        <v>924</v>
      </c>
      <c r="C1887" s="192">
        <v>10</v>
      </c>
      <c r="D1887" s="192">
        <v>3</v>
      </c>
      <c r="E1887" s="193">
        <v>110152500</v>
      </c>
      <c r="F1887" s="194"/>
      <c r="G1887" s="195">
        <v>194711.6</v>
      </c>
      <c r="H1887" s="195">
        <v>194711.6</v>
      </c>
      <c r="I1887" s="157">
        <f t="shared" si="58"/>
        <v>100</v>
      </c>
      <c r="J1887" s="183">
        <f t="shared" si="59"/>
        <v>0</v>
      </c>
    </row>
    <row r="1888" spans="1:10" s="141" customFormat="1" ht="11.25" x14ac:dyDescent="0.2">
      <c r="A1888" s="190" t="s">
        <v>499</v>
      </c>
      <c r="B1888" s="191">
        <v>924</v>
      </c>
      <c r="C1888" s="192">
        <v>10</v>
      </c>
      <c r="D1888" s="192">
        <v>3</v>
      </c>
      <c r="E1888" s="193">
        <v>110152500</v>
      </c>
      <c r="F1888" s="194">
        <v>500</v>
      </c>
      <c r="G1888" s="195">
        <v>194711.6</v>
      </c>
      <c r="H1888" s="195">
        <v>194711.6</v>
      </c>
      <c r="I1888" s="157">
        <f t="shared" si="58"/>
        <v>100</v>
      </c>
      <c r="J1888" s="183">
        <f t="shared" si="59"/>
        <v>0</v>
      </c>
    </row>
    <row r="1889" spans="1:10" s="141" customFormat="1" ht="78.75" x14ac:dyDescent="0.2">
      <c r="A1889" s="190" t="s">
        <v>1327</v>
      </c>
      <c r="B1889" s="191">
        <v>924</v>
      </c>
      <c r="C1889" s="192">
        <v>10</v>
      </c>
      <c r="D1889" s="192">
        <v>3</v>
      </c>
      <c r="E1889" s="193">
        <v>110176030</v>
      </c>
      <c r="F1889" s="194"/>
      <c r="G1889" s="195">
        <v>100914</v>
      </c>
      <c r="H1889" s="195">
        <v>100752.3</v>
      </c>
      <c r="I1889" s="157">
        <f t="shared" si="58"/>
        <v>99.839764551994776</v>
      </c>
      <c r="J1889" s="183">
        <f t="shared" si="59"/>
        <v>161.69999999999709</v>
      </c>
    </row>
    <row r="1890" spans="1:10" s="141" customFormat="1" ht="11.25" x14ac:dyDescent="0.2">
      <c r="A1890" s="190" t="s">
        <v>499</v>
      </c>
      <c r="B1890" s="191">
        <v>924</v>
      </c>
      <c r="C1890" s="192">
        <v>10</v>
      </c>
      <c r="D1890" s="192">
        <v>3</v>
      </c>
      <c r="E1890" s="193">
        <v>110176030</v>
      </c>
      <c r="F1890" s="194">
        <v>500</v>
      </c>
      <c r="G1890" s="195">
        <v>100914</v>
      </c>
      <c r="H1890" s="195">
        <v>100752.3</v>
      </c>
      <c r="I1890" s="157">
        <f t="shared" si="58"/>
        <v>99.839764551994776</v>
      </c>
      <c r="J1890" s="183">
        <f t="shared" si="59"/>
        <v>161.69999999999709</v>
      </c>
    </row>
    <row r="1891" spans="1:10" s="141" customFormat="1" ht="67.5" x14ac:dyDescent="0.2">
      <c r="A1891" s="190" t="s">
        <v>1328</v>
      </c>
      <c r="B1891" s="191">
        <v>924</v>
      </c>
      <c r="C1891" s="192">
        <v>10</v>
      </c>
      <c r="D1891" s="192">
        <v>3</v>
      </c>
      <c r="E1891" s="193">
        <v>110176060</v>
      </c>
      <c r="F1891" s="194"/>
      <c r="G1891" s="195">
        <v>147418.9</v>
      </c>
      <c r="H1891" s="195">
        <v>147405.1</v>
      </c>
      <c r="I1891" s="157">
        <f t="shared" si="58"/>
        <v>99.990638920789678</v>
      </c>
      <c r="J1891" s="183">
        <f t="shared" si="59"/>
        <v>13.799999999988358</v>
      </c>
    </row>
    <row r="1892" spans="1:10" s="141" customFormat="1" ht="11.25" x14ac:dyDescent="0.2">
      <c r="A1892" s="190" t="s">
        <v>499</v>
      </c>
      <c r="B1892" s="191">
        <v>924</v>
      </c>
      <c r="C1892" s="192">
        <v>10</v>
      </c>
      <c r="D1892" s="192">
        <v>3</v>
      </c>
      <c r="E1892" s="193">
        <v>110176060</v>
      </c>
      <c r="F1892" s="194">
        <v>500</v>
      </c>
      <c r="G1892" s="195">
        <v>147418.9</v>
      </c>
      <c r="H1892" s="195">
        <v>147405.1</v>
      </c>
      <c r="I1892" s="157">
        <f t="shared" si="58"/>
        <v>99.990638920789678</v>
      </c>
      <c r="J1892" s="183">
        <f t="shared" si="59"/>
        <v>13.799999999988358</v>
      </c>
    </row>
    <row r="1893" spans="1:10" s="141" customFormat="1" ht="78.75" x14ac:dyDescent="0.2">
      <c r="A1893" s="190" t="s">
        <v>1329</v>
      </c>
      <c r="B1893" s="191">
        <v>924</v>
      </c>
      <c r="C1893" s="192">
        <v>10</v>
      </c>
      <c r="D1893" s="192">
        <v>3</v>
      </c>
      <c r="E1893" s="193">
        <v>110176080</v>
      </c>
      <c r="F1893" s="194"/>
      <c r="G1893" s="195">
        <v>1056</v>
      </c>
      <c r="H1893" s="195">
        <v>1046.7</v>
      </c>
      <c r="I1893" s="157">
        <f t="shared" si="58"/>
        <v>99.119318181818187</v>
      </c>
      <c r="J1893" s="183">
        <f t="shared" si="59"/>
        <v>9.2999999999999545</v>
      </c>
    </row>
    <row r="1894" spans="1:10" s="141" customFormat="1" ht="11.25" x14ac:dyDescent="0.2">
      <c r="A1894" s="190" t="s">
        <v>499</v>
      </c>
      <c r="B1894" s="191">
        <v>924</v>
      </c>
      <c r="C1894" s="192">
        <v>10</v>
      </c>
      <c r="D1894" s="192">
        <v>3</v>
      </c>
      <c r="E1894" s="193">
        <v>110176080</v>
      </c>
      <c r="F1894" s="194">
        <v>500</v>
      </c>
      <c r="G1894" s="195">
        <v>1056</v>
      </c>
      <c r="H1894" s="195">
        <v>1046.7</v>
      </c>
      <c r="I1894" s="157">
        <f t="shared" si="58"/>
        <v>99.119318181818187</v>
      </c>
      <c r="J1894" s="183">
        <f t="shared" si="59"/>
        <v>9.2999999999999545</v>
      </c>
    </row>
    <row r="1895" spans="1:10" s="141" customFormat="1" ht="22.5" x14ac:dyDescent="0.2">
      <c r="A1895" s="190" t="s">
        <v>1330</v>
      </c>
      <c r="B1895" s="191">
        <v>924</v>
      </c>
      <c r="C1895" s="192">
        <v>10</v>
      </c>
      <c r="D1895" s="192">
        <v>3</v>
      </c>
      <c r="E1895" s="193">
        <v>110176110</v>
      </c>
      <c r="F1895" s="194"/>
      <c r="G1895" s="195">
        <v>869.1</v>
      </c>
      <c r="H1895" s="195">
        <v>830.7</v>
      </c>
      <c r="I1895" s="157">
        <f t="shared" si="58"/>
        <v>95.581636175353808</v>
      </c>
      <c r="J1895" s="183">
        <f t="shared" si="59"/>
        <v>38.399999999999977</v>
      </c>
    </row>
    <row r="1896" spans="1:10" s="141" customFormat="1" ht="11.25" x14ac:dyDescent="0.2">
      <c r="A1896" s="190" t="s">
        <v>499</v>
      </c>
      <c r="B1896" s="191">
        <v>924</v>
      </c>
      <c r="C1896" s="192">
        <v>10</v>
      </c>
      <c r="D1896" s="192">
        <v>3</v>
      </c>
      <c r="E1896" s="193">
        <v>110176110</v>
      </c>
      <c r="F1896" s="194">
        <v>500</v>
      </c>
      <c r="G1896" s="195">
        <v>869.1</v>
      </c>
      <c r="H1896" s="195">
        <v>830.7</v>
      </c>
      <c r="I1896" s="157">
        <f t="shared" si="58"/>
        <v>95.581636175353808</v>
      </c>
      <c r="J1896" s="183">
        <f t="shared" si="59"/>
        <v>38.399999999999977</v>
      </c>
    </row>
    <row r="1897" spans="1:10" s="141" customFormat="1" ht="22.5" x14ac:dyDescent="0.2">
      <c r="A1897" s="190" t="s">
        <v>1331</v>
      </c>
      <c r="B1897" s="191">
        <v>924</v>
      </c>
      <c r="C1897" s="192">
        <v>10</v>
      </c>
      <c r="D1897" s="192">
        <v>3</v>
      </c>
      <c r="E1897" s="193">
        <v>110176120</v>
      </c>
      <c r="F1897" s="194"/>
      <c r="G1897" s="195">
        <v>6120.4</v>
      </c>
      <c r="H1897" s="195">
        <v>5826.9</v>
      </c>
      <c r="I1897" s="157">
        <f t="shared" si="58"/>
        <v>95.204561793346841</v>
      </c>
      <c r="J1897" s="183">
        <f t="shared" si="59"/>
        <v>293.5</v>
      </c>
    </row>
    <row r="1898" spans="1:10" s="141" customFormat="1" ht="11.25" x14ac:dyDescent="0.2">
      <c r="A1898" s="190" t="s">
        <v>499</v>
      </c>
      <c r="B1898" s="191">
        <v>924</v>
      </c>
      <c r="C1898" s="192">
        <v>10</v>
      </c>
      <c r="D1898" s="192">
        <v>3</v>
      </c>
      <c r="E1898" s="193">
        <v>110176120</v>
      </c>
      <c r="F1898" s="194">
        <v>500</v>
      </c>
      <c r="G1898" s="195">
        <v>6120.4</v>
      </c>
      <c r="H1898" s="195">
        <v>5826.9</v>
      </c>
      <c r="I1898" s="157">
        <f t="shared" si="58"/>
        <v>95.204561793346841</v>
      </c>
      <c r="J1898" s="183">
        <f t="shared" si="59"/>
        <v>293.5</v>
      </c>
    </row>
    <row r="1899" spans="1:10" s="141" customFormat="1" ht="33.75" x14ac:dyDescent="0.2">
      <c r="A1899" s="190" t="s">
        <v>172</v>
      </c>
      <c r="B1899" s="191">
        <v>924</v>
      </c>
      <c r="C1899" s="192">
        <v>10</v>
      </c>
      <c r="D1899" s="192">
        <v>3</v>
      </c>
      <c r="E1899" s="193" t="s">
        <v>967</v>
      </c>
      <c r="F1899" s="194"/>
      <c r="G1899" s="195">
        <v>634519.30000000005</v>
      </c>
      <c r="H1899" s="195">
        <v>634519.30000000005</v>
      </c>
      <c r="I1899" s="157">
        <f t="shared" si="58"/>
        <v>100</v>
      </c>
      <c r="J1899" s="183">
        <f t="shared" si="59"/>
        <v>0</v>
      </c>
    </row>
    <row r="1900" spans="1:10" s="141" customFormat="1" ht="11.25" x14ac:dyDescent="0.2">
      <c r="A1900" s="190" t="s">
        <v>490</v>
      </c>
      <c r="B1900" s="191">
        <v>924</v>
      </c>
      <c r="C1900" s="192">
        <v>10</v>
      </c>
      <c r="D1900" s="192">
        <v>3</v>
      </c>
      <c r="E1900" s="193" t="s">
        <v>967</v>
      </c>
      <c r="F1900" s="194">
        <v>200</v>
      </c>
      <c r="G1900" s="195">
        <v>1546</v>
      </c>
      <c r="H1900" s="195">
        <v>1546</v>
      </c>
      <c r="I1900" s="157">
        <f t="shared" si="58"/>
        <v>100</v>
      </c>
      <c r="J1900" s="183">
        <f t="shared" si="59"/>
        <v>0</v>
      </c>
    </row>
    <row r="1901" spans="1:10" s="141" customFormat="1" ht="11.25" x14ac:dyDescent="0.2">
      <c r="A1901" s="190" t="s">
        <v>501</v>
      </c>
      <c r="B1901" s="191">
        <v>924</v>
      </c>
      <c r="C1901" s="192">
        <v>10</v>
      </c>
      <c r="D1901" s="192">
        <v>3</v>
      </c>
      <c r="E1901" s="193" t="s">
        <v>967</v>
      </c>
      <c r="F1901" s="194">
        <v>300</v>
      </c>
      <c r="G1901" s="195">
        <v>601163.69999999995</v>
      </c>
      <c r="H1901" s="195">
        <v>601163.69999999995</v>
      </c>
      <c r="I1901" s="157">
        <f t="shared" si="58"/>
        <v>100</v>
      </c>
      <c r="J1901" s="183">
        <f t="shared" si="59"/>
        <v>0</v>
      </c>
    </row>
    <row r="1902" spans="1:10" s="141" customFormat="1" ht="22.5" x14ac:dyDescent="0.2">
      <c r="A1902" s="190" t="s">
        <v>507</v>
      </c>
      <c r="B1902" s="191">
        <v>924</v>
      </c>
      <c r="C1902" s="192">
        <v>10</v>
      </c>
      <c r="D1902" s="192">
        <v>3</v>
      </c>
      <c r="E1902" s="193" t="s">
        <v>967</v>
      </c>
      <c r="F1902" s="194">
        <v>600</v>
      </c>
      <c r="G1902" s="195">
        <v>31809.599999999999</v>
      </c>
      <c r="H1902" s="195">
        <v>31809.599999999999</v>
      </c>
      <c r="I1902" s="157">
        <f t="shared" si="58"/>
        <v>100</v>
      </c>
      <c r="J1902" s="183">
        <f t="shared" si="59"/>
        <v>0</v>
      </c>
    </row>
    <row r="1903" spans="1:10" s="141" customFormat="1" ht="22.5" x14ac:dyDescent="0.2">
      <c r="A1903" s="190" t="s">
        <v>968</v>
      </c>
      <c r="B1903" s="191">
        <v>924</v>
      </c>
      <c r="C1903" s="192">
        <v>10</v>
      </c>
      <c r="D1903" s="192">
        <v>3</v>
      </c>
      <c r="E1903" s="193" t="s">
        <v>969</v>
      </c>
      <c r="F1903" s="194"/>
      <c r="G1903" s="195">
        <v>494.5</v>
      </c>
      <c r="H1903" s="195">
        <v>464.9</v>
      </c>
      <c r="I1903" s="157">
        <f t="shared" si="58"/>
        <v>94.014155712841259</v>
      </c>
      <c r="J1903" s="183">
        <f t="shared" si="59"/>
        <v>29.600000000000023</v>
      </c>
    </row>
    <row r="1904" spans="1:10" s="141" customFormat="1" ht="11.25" x14ac:dyDescent="0.2">
      <c r="A1904" s="190" t="s">
        <v>499</v>
      </c>
      <c r="B1904" s="191">
        <v>924</v>
      </c>
      <c r="C1904" s="192">
        <v>10</v>
      </c>
      <c r="D1904" s="192">
        <v>3</v>
      </c>
      <c r="E1904" s="193" t="s">
        <v>969</v>
      </c>
      <c r="F1904" s="194">
        <v>500</v>
      </c>
      <c r="G1904" s="195">
        <v>494.5</v>
      </c>
      <c r="H1904" s="195">
        <v>464.9</v>
      </c>
      <c r="I1904" s="157">
        <f t="shared" si="58"/>
        <v>94.014155712841259</v>
      </c>
      <c r="J1904" s="183">
        <f t="shared" si="59"/>
        <v>29.600000000000023</v>
      </c>
    </row>
    <row r="1905" spans="1:10" s="141" customFormat="1" ht="22.5" x14ac:dyDescent="0.2">
      <c r="A1905" s="190" t="s">
        <v>958</v>
      </c>
      <c r="B1905" s="191">
        <v>924</v>
      </c>
      <c r="C1905" s="192">
        <v>10</v>
      </c>
      <c r="D1905" s="192">
        <v>3</v>
      </c>
      <c r="E1905" s="193">
        <v>120000000</v>
      </c>
      <c r="F1905" s="194"/>
      <c r="G1905" s="195">
        <v>30078</v>
      </c>
      <c r="H1905" s="195">
        <v>28709.4</v>
      </c>
      <c r="I1905" s="157">
        <f t="shared" si="58"/>
        <v>95.449830440853788</v>
      </c>
      <c r="J1905" s="183">
        <f t="shared" si="59"/>
        <v>1368.5999999999985</v>
      </c>
    </row>
    <row r="1906" spans="1:10" s="141" customFormat="1" ht="22.5" x14ac:dyDescent="0.2">
      <c r="A1906" s="190" t="s">
        <v>970</v>
      </c>
      <c r="B1906" s="191">
        <v>924</v>
      </c>
      <c r="C1906" s="192">
        <v>10</v>
      </c>
      <c r="D1906" s="192">
        <v>3</v>
      </c>
      <c r="E1906" s="193">
        <v>120300000</v>
      </c>
      <c r="F1906" s="194"/>
      <c r="G1906" s="195">
        <v>2219.4</v>
      </c>
      <c r="H1906" s="195">
        <v>850.8</v>
      </c>
      <c r="I1906" s="157">
        <f t="shared" si="58"/>
        <v>38.334685050013512</v>
      </c>
      <c r="J1906" s="183">
        <f t="shared" si="59"/>
        <v>1368.6000000000001</v>
      </c>
    </row>
    <row r="1907" spans="1:10" s="141" customFormat="1" ht="22.5" x14ac:dyDescent="0.2">
      <c r="A1907" s="190" t="s">
        <v>971</v>
      </c>
      <c r="B1907" s="191">
        <v>924</v>
      </c>
      <c r="C1907" s="192">
        <v>10</v>
      </c>
      <c r="D1907" s="192">
        <v>3</v>
      </c>
      <c r="E1907" s="193">
        <v>120302291</v>
      </c>
      <c r="F1907" s="194"/>
      <c r="G1907" s="195">
        <v>2219.4</v>
      </c>
      <c r="H1907" s="195">
        <v>850.8</v>
      </c>
      <c r="I1907" s="157">
        <f t="shared" si="58"/>
        <v>38.334685050013512</v>
      </c>
      <c r="J1907" s="183">
        <f t="shared" si="59"/>
        <v>1368.6000000000001</v>
      </c>
    </row>
    <row r="1908" spans="1:10" s="141" customFormat="1" ht="11.25" x14ac:dyDescent="0.2">
      <c r="A1908" s="190" t="s">
        <v>490</v>
      </c>
      <c r="B1908" s="191">
        <v>924</v>
      </c>
      <c r="C1908" s="192">
        <v>10</v>
      </c>
      <c r="D1908" s="192">
        <v>3</v>
      </c>
      <c r="E1908" s="193">
        <v>120302291</v>
      </c>
      <c r="F1908" s="194">
        <v>200</v>
      </c>
      <c r="G1908" s="195">
        <v>463.3</v>
      </c>
      <c r="H1908" s="195">
        <v>245.4</v>
      </c>
      <c r="I1908" s="157">
        <f t="shared" si="58"/>
        <v>52.967839412907402</v>
      </c>
      <c r="J1908" s="183">
        <f t="shared" si="59"/>
        <v>217.9</v>
      </c>
    </row>
    <row r="1909" spans="1:10" s="141" customFormat="1" ht="11.25" x14ac:dyDescent="0.2">
      <c r="A1909" s="190" t="s">
        <v>501</v>
      </c>
      <c r="B1909" s="191">
        <v>924</v>
      </c>
      <c r="C1909" s="192">
        <v>10</v>
      </c>
      <c r="D1909" s="192">
        <v>3</v>
      </c>
      <c r="E1909" s="193">
        <v>120302291</v>
      </c>
      <c r="F1909" s="194">
        <v>300</v>
      </c>
      <c r="G1909" s="195">
        <v>1398.1</v>
      </c>
      <c r="H1909" s="195">
        <v>605.4</v>
      </c>
      <c r="I1909" s="157">
        <f t="shared" si="58"/>
        <v>43.301623632072101</v>
      </c>
      <c r="J1909" s="183">
        <f t="shared" si="59"/>
        <v>792.69999999999993</v>
      </c>
    </row>
    <row r="1910" spans="1:10" s="141" customFormat="1" ht="22.5" x14ac:dyDescent="0.2">
      <c r="A1910" s="190" t="s">
        <v>507</v>
      </c>
      <c r="B1910" s="191">
        <v>924</v>
      </c>
      <c r="C1910" s="192">
        <v>10</v>
      </c>
      <c r="D1910" s="192">
        <v>3</v>
      </c>
      <c r="E1910" s="193">
        <v>120302291</v>
      </c>
      <c r="F1910" s="194">
        <v>600</v>
      </c>
      <c r="G1910" s="195">
        <v>358</v>
      </c>
      <c r="H1910" s="195">
        <v>0</v>
      </c>
      <c r="I1910" s="157">
        <f t="shared" si="58"/>
        <v>0</v>
      </c>
      <c r="J1910" s="183">
        <f t="shared" si="59"/>
        <v>358</v>
      </c>
    </row>
    <row r="1911" spans="1:10" s="141" customFormat="1" ht="22.5" x14ac:dyDescent="0.2">
      <c r="A1911" s="190" t="s">
        <v>1340</v>
      </c>
      <c r="B1911" s="191">
        <v>924</v>
      </c>
      <c r="C1911" s="192">
        <v>10</v>
      </c>
      <c r="D1911" s="192">
        <v>3</v>
      </c>
      <c r="E1911" s="193" t="s">
        <v>1007</v>
      </c>
      <c r="F1911" s="194"/>
      <c r="G1911" s="195">
        <v>27858.6</v>
      </c>
      <c r="H1911" s="195">
        <v>27858.6</v>
      </c>
      <c r="I1911" s="157">
        <f t="shared" si="58"/>
        <v>100</v>
      </c>
      <c r="J1911" s="183">
        <f t="shared" si="59"/>
        <v>0</v>
      </c>
    </row>
    <row r="1912" spans="1:10" s="141" customFormat="1" ht="22.5" x14ac:dyDescent="0.2">
      <c r="A1912" s="190" t="s">
        <v>1682</v>
      </c>
      <c r="B1912" s="191">
        <v>924</v>
      </c>
      <c r="C1912" s="192">
        <v>10</v>
      </c>
      <c r="D1912" s="192">
        <v>3</v>
      </c>
      <c r="E1912" s="193" t="s">
        <v>1683</v>
      </c>
      <c r="F1912" s="194"/>
      <c r="G1912" s="195">
        <v>27858.6</v>
      </c>
      <c r="H1912" s="195">
        <v>27858.6</v>
      </c>
      <c r="I1912" s="157">
        <f t="shared" si="58"/>
        <v>100</v>
      </c>
      <c r="J1912" s="183">
        <f t="shared" si="59"/>
        <v>0</v>
      </c>
    </row>
    <row r="1913" spans="1:10" s="141" customFormat="1" ht="22.5" x14ac:dyDescent="0.2">
      <c r="A1913" s="190" t="s">
        <v>507</v>
      </c>
      <c r="B1913" s="191">
        <v>924</v>
      </c>
      <c r="C1913" s="192">
        <v>10</v>
      </c>
      <c r="D1913" s="192">
        <v>3</v>
      </c>
      <c r="E1913" s="193" t="s">
        <v>1683</v>
      </c>
      <c r="F1913" s="194">
        <v>600</v>
      </c>
      <c r="G1913" s="195">
        <v>27858.6</v>
      </c>
      <c r="H1913" s="195">
        <v>27858.6</v>
      </c>
      <c r="I1913" s="157">
        <f t="shared" si="58"/>
        <v>100</v>
      </c>
      <c r="J1913" s="183">
        <f t="shared" si="59"/>
        <v>0</v>
      </c>
    </row>
    <row r="1914" spans="1:10" s="141" customFormat="1" ht="11.25" x14ac:dyDescent="0.2">
      <c r="A1914" s="190" t="s">
        <v>774</v>
      </c>
      <c r="B1914" s="191">
        <v>924</v>
      </c>
      <c r="C1914" s="192">
        <v>10</v>
      </c>
      <c r="D1914" s="192">
        <v>3</v>
      </c>
      <c r="E1914" s="193">
        <v>150000000</v>
      </c>
      <c r="F1914" s="194"/>
      <c r="G1914" s="195">
        <v>4710</v>
      </c>
      <c r="H1914" s="195">
        <v>4518.8999999999996</v>
      </c>
      <c r="I1914" s="157">
        <f t="shared" si="58"/>
        <v>95.942675159235662</v>
      </c>
      <c r="J1914" s="183">
        <f t="shared" si="59"/>
        <v>191.10000000000036</v>
      </c>
    </row>
    <row r="1915" spans="1:10" s="141" customFormat="1" ht="11.25" x14ac:dyDescent="0.2">
      <c r="A1915" s="190" t="s">
        <v>972</v>
      </c>
      <c r="B1915" s="191">
        <v>924</v>
      </c>
      <c r="C1915" s="192">
        <v>10</v>
      </c>
      <c r="D1915" s="192">
        <v>3</v>
      </c>
      <c r="E1915" s="193">
        <v>150100000</v>
      </c>
      <c r="F1915" s="194"/>
      <c r="G1915" s="195">
        <v>2775.8</v>
      </c>
      <c r="H1915" s="195">
        <v>2585</v>
      </c>
      <c r="I1915" s="157">
        <f t="shared" si="58"/>
        <v>93.126305929822024</v>
      </c>
      <c r="J1915" s="183">
        <f t="shared" si="59"/>
        <v>190.80000000000018</v>
      </c>
    </row>
    <row r="1916" spans="1:10" s="141" customFormat="1" ht="11.25" x14ac:dyDescent="0.2">
      <c r="A1916" s="190" t="s">
        <v>973</v>
      </c>
      <c r="B1916" s="191">
        <v>924</v>
      </c>
      <c r="C1916" s="192">
        <v>10</v>
      </c>
      <c r="D1916" s="192">
        <v>3</v>
      </c>
      <c r="E1916" s="193">
        <v>150142290</v>
      </c>
      <c r="F1916" s="194"/>
      <c r="G1916" s="195">
        <v>2775.8</v>
      </c>
      <c r="H1916" s="195">
        <v>2585</v>
      </c>
      <c r="I1916" s="157">
        <f t="shared" si="58"/>
        <v>93.126305929822024</v>
      </c>
      <c r="J1916" s="183">
        <f t="shared" si="59"/>
        <v>190.80000000000018</v>
      </c>
    </row>
    <row r="1917" spans="1:10" s="141" customFormat="1" ht="11.25" x14ac:dyDescent="0.2">
      <c r="A1917" s="190" t="s">
        <v>490</v>
      </c>
      <c r="B1917" s="191">
        <v>924</v>
      </c>
      <c r="C1917" s="192">
        <v>10</v>
      </c>
      <c r="D1917" s="192">
        <v>3</v>
      </c>
      <c r="E1917" s="193">
        <v>150142290</v>
      </c>
      <c r="F1917" s="194">
        <v>200</v>
      </c>
      <c r="G1917" s="195">
        <v>2775.8</v>
      </c>
      <c r="H1917" s="195">
        <v>2585</v>
      </c>
      <c r="I1917" s="157">
        <f t="shared" si="58"/>
        <v>93.126305929822024</v>
      </c>
      <c r="J1917" s="183">
        <f t="shared" si="59"/>
        <v>190.80000000000018</v>
      </c>
    </row>
    <row r="1918" spans="1:10" s="141" customFormat="1" ht="22.5" x14ac:dyDescent="0.2">
      <c r="A1918" s="190" t="s">
        <v>974</v>
      </c>
      <c r="B1918" s="191">
        <v>924</v>
      </c>
      <c r="C1918" s="192">
        <v>10</v>
      </c>
      <c r="D1918" s="192">
        <v>3</v>
      </c>
      <c r="E1918" s="193">
        <v>150300000</v>
      </c>
      <c r="F1918" s="194"/>
      <c r="G1918" s="195">
        <v>1934.2</v>
      </c>
      <c r="H1918" s="195">
        <v>1933.9</v>
      </c>
      <c r="I1918" s="157">
        <f t="shared" si="58"/>
        <v>99.984489711508644</v>
      </c>
      <c r="J1918" s="183">
        <f t="shared" si="59"/>
        <v>0.29999999999995453</v>
      </c>
    </row>
    <row r="1919" spans="1:10" s="141" customFormat="1" ht="78.75" x14ac:dyDescent="0.2">
      <c r="A1919" s="190" t="s">
        <v>1333</v>
      </c>
      <c r="B1919" s="191">
        <v>924</v>
      </c>
      <c r="C1919" s="192">
        <v>10</v>
      </c>
      <c r="D1919" s="192">
        <v>3</v>
      </c>
      <c r="E1919" s="193">
        <v>150376070</v>
      </c>
      <c r="F1919" s="194"/>
      <c r="G1919" s="195">
        <v>1934.2</v>
      </c>
      <c r="H1919" s="195">
        <v>1933.9</v>
      </c>
      <c r="I1919" s="157">
        <f t="shared" si="58"/>
        <v>99.984489711508644</v>
      </c>
      <c r="J1919" s="183">
        <f t="shared" si="59"/>
        <v>0.29999999999995453</v>
      </c>
    </row>
    <row r="1920" spans="1:10" s="141" customFormat="1" ht="11.25" x14ac:dyDescent="0.2">
      <c r="A1920" s="190" t="s">
        <v>499</v>
      </c>
      <c r="B1920" s="191">
        <v>924</v>
      </c>
      <c r="C1920" s="192">
        <v>10</v>
      </c>
      <c r="D1920" s="192">
        <v>3</v>
      </c>
      <c r="E1920" s="193">
        <v>150376070</v>
      </c>
      <c r="F1920" s="194">
        <v>500</v>
      </c>
      <c r="G1920" s="195">
        <v>1934.2</v>
      </c>
      <c r="H1920" s="195">
        <v>1933.9</v>
      </c>
      <c r="I1920" s="157">
        <f t="shared" si="58"/>
        <v>99.984489711508644</v>
      </c>
      <c r="J1920" s="183">
        <f t="shared" si="59"/>
        <v>0.29999999999995453</v>
      </c>
    </row>
    <row r="1921" spans="1:10" s="141" customFormat="1" ht="22.5" x14ac:dyDescent="0.2">
      <c r="A1921" s="190" t="s">
        <v>1163</v>
      </c>
      <c r="B1921" s="191">
        <v>924</v>
      </c>
      <c r="C1921" s="192">
        <v>10</v>
      </c>
      <c r="D1921" s="192">
        <v>3</v>
      </c>
      <c r="E1921" s="193">
        <v>400000000</v>
      </c>
      <c r="F1921" s="194"/>
      <c r="G1921" s="195">
        <v>312168.7</v>
      </c>
      <c r="H1921" s="195">
        <v>312168.7</v>
      </c>
      <c r="I1921" s="157">
        <f t="shared" si="58"/>
        <v>100</v>
      </c>
      <c r="J1921" s="183">
        <f t="shared" si="59"/>
        <v>0</v>
      </c>
    </row>
    <row r="1922" spans="1:10" s="141" customFormat="1" ht="11.25" x14ac:dyDescent="0.2">
      <c r="A1922" s="190" t="s">
        <v>980</v>
      </c>
      <c r="B1922" s="191">
        <v>924</v>
      </c>
      <c r="C1922" s="192">
        <v>10</v>
      </c>
      <c r="D1922" s="192">
        <v>3</v>
      </c>
      <c r="E1922" s="193">
        <v>440000000</v>
      </c>
      <c r="F1922" s="194"/>
      <c r="G1922" s="195">
        <v>312168.7</v>
      </c>
      <c r="H1922" s="195">
        <v>312168.7</v>
      </c>
      <c r="I1922" s="157">
        <f t="shared" si="58"/>
        <v>100</v>
      </c>
      <c r="J1922" s="183">
        <f t="shared" si="59"/>
        <v>0</v>
      </c>
    </row>
    <row r="1923" spans="1:10" s="141" customFormat="1" ht="11.25" x14ac:dyDescent="0.2">
      <c r="A1923" s="190" t="s">
        <v>981</v>
      </c>
      <c r="B1923" s="191">
        <v>924</v>
      </c>
      <c r="C1923" s="192">
        <v>10</v>
      </c>
      <c r="D1923" s="192">
        <v>3</v>
      </c>
      <c r="E1923" s="193">
        <v>440100000</v>
      </c>
      <c r="F1923" s="194"/>
      <c r="G1923" s="195">
        <v>312168.7</v>
      </c>
      <c r="H1923" s="195">
        <v>312168.7</v>
      </c>
      <c r="I1923" s="157">
        <f t="shared" si="58"/>
        <v>100</v>
      </c>
      <c r="J1923" s="183">
        <f t="shared" si="59"/>
        <v>0</v>
      </c>
    </row>
    <row r="1924" spans="1:10" s="141" customFormat="1" ht="33.75" x14ac:dyDescent="0.2">
      <c r="A1924" s="190" t="s">
        <v>579</v>
      </c>
      <c r="B1924" s="191">
        <v>924</v>
      </c>
      <c r="C1924" s="192">
        <v>10</v>
      </c>
      <c r="D1924" s="192">
        <v>3</v>
      </c>
      <c r="E1924" s="193">
        <v>440152900</v>
      </c>
      <c r="F1924" s="194"/>
      <c r="G1924" s="195">
        <v>312168.7</v>
      </c>
      <c r="H1924" s="195">
        <v>312168.7</v>
      </c>
      <c r="I1924" s="157">
        <f t="shared" si="58"/>
        <v>100</v>
      </c>
      <c r="J1924" s="183">
        <f t="shared" si="59"/>
        <v>0</v>
      </c>
    </row>
    <row r="1925" spans="1:10" s="141" customFormat="1" ht="11.25" x14ac:dyDescent="0.2">
      <c r="A1925" s="190" t="s">
        <v>501</v>
      </c>
      <c r="B1925" s="191">
        <v>924</v>
      </c>
      <c r="C1925" s="192">
        <v>10</v>
      </c>
      <c r="D1925" s="192">
        <v>3</v>
      </c>
      <c r="E1925" s="193">
        <v>440152900</v>
      </c>
      <c r="F1925" s="194">
        <v>300</v>
      </c>
      <c r="G1925" s="195">
        <v>309067.09999999998</v>
      </c>
      <c r="H1925" s="195">
        <v>309067.09999999998</v>
      </c>
      <c r="I1925" s="157">
        <f t="shared" si="58"/>
        <v>100</v>
      </c>
      <c r="J1925" s="183">
        <f t="shared" si="59"/>
        <v>0</v>
      </c>
    </row>
    <row r="1926" spans="1:10" s="141" customFormat="1" ht="11.25" x14ac:dyDescent="0.2">
      <c r="A1926" s="190" t="s">
        <v>499</v>
      </c>
      <c r="B1926" s="191">
        <v>924</v>
      </c>
      <c r="C1926" s="192">
        <v>10</v>
      </c>
      <c r="D1926" s="192">
        <v>3</v>
      </c>
      <c r="E1926" s="193">
        <v>440152900</v>
      </c>
      <c r="F1926" s="194">
        <v>500</v>
      </c>
      <c r="G1926" s="195">
        <v>3101.6</v>
      </c>
      <c r="H1926" s="195">
        <v>3101.6</v>
      </c>
      <c r="I1926" s="157">
        <f t="shared" si="58"/>
        <v>100</v>
      </c>
      <c r="J1926" s="183">
        <f t="shared" si="59"/>
        <v>0</v>
      </c>
    </row>
    <row r="1927" spans="1:10" s="141" customFormat="1" ht="11.25" x14ac:dyDescent="0.2">
      <c r="A1927" s="190" t="s">
        <v>889</v>
      </c>
      <c r="B1927" s="191">
        <v>924</v>
      </c>
      <c r="C1927" s="192">
        <v>10</v>
      </c>
      <c r="D1927" s="192">
        <v>3</v>
      </c>
      <c r="E1927" s="193">
        <v>2400000000</v>
      </c>
      <c r="F1927" s="194"/>
      <c r="G1927" s="195">
        <v>2238</v>
      </c>
      <c r="H1927" s="195">
        <v>1823.7</v>
      </c>
      <c r="I1927" s="157">
        <f t="shared" si="58"/>
        <v>81.48793565683647</v>
      </c>
      <c r="J1927" s="183">
        <f t="shared" si="59"/>
        <v>414.29999999999995</v>
      </c>
    </row>
    <row r="1928" spans="1:10" s="141" customFormat="1" ht="33.75" x14ac:dyDescent="0.2">
      <c r="A1928" s="190" t="s">
        <v>890</v>
      </c>
      <c r="B1928" s="191">
        <v>924</v>
      </c>
      <c r="C1928" s="192">
        <v>10</v>
      </c>
      <c r="D1928" s="192">
        <v>3</v>
      </c>
      <c r="E1928" s="193">
        <v>2410000000</v>
      </c>
      <c r="F1928" s="194"/>
      <c r="G1928" s="195">
        <v>2238</v>
      </c>
      <c r="H1928" s="195">
        <v>1823.7</v>
      </c>
      <c r="I1928" s="157">
        <f t="shared" si="58"/>
        <v>81.48793565683647</v>
      </c>
      <c r="J1928" s="183">
        <f t="shared" si="59"/>
        <v>414.29999999999995</v>
      </c>
    </row>
    <row r="1929" spans="1:10" s="141" customFormat="1" ht="22.5" x14ac:dyDescent="0.2">
      <c r="A1929" s="190" t="s">
        <v>1301</v>
      </c>
      <c r="B1929" s="191">
        <v>924</v>
      </c>
      <c r="C1929" s="192">
        <v>10</v>
      </c>
      <c r="D1929" s="192">
        <v>3</v>
      </c>
      <c r="E1929" s="193">
        <v>2410100000</v>
      </c>
      <c r="F1929" s="194"/>
      <c r="G1929" s="195">
        <v>2238</v>
      </c>
      <c r="H1929" s="195">
        <v>1823.7</v>
      </c>
      <c r="I1929" s="157">
        <f t="shared" si="58"/>
        <v>81.48793565683647</v>
      </c>
      <c r="J1929" s="183">
        <f t="shared" si="59"/>
        <v>414.29999999999995</v>
      </c>
    </row>
    <row r="1930" spans="1:10" s="141" customFormat="1" ht="22.5" x14ac:dyDescent="0.2">
      <c r="A1930" s="190" t="s">
        <v>891</v>
      </c>
      <c r="B1930" s="191">
        <v>924</v>
      </c>
      <c r="C1930" s="192">
        <v>10</v>
      </c>
      <c r="D1930" s="192">
        <v>3</v>
      </c>
      <c r="E1930" s="193">
        <v>2410102250</v>
      </c>
      <c r="F1930" s="194"/>
      <c r="G1930" s="195">
        <v>2238</v>
      </c>
      <c r="H1930" s="195">
        <v>1823.7</v>
      </c>
      <c r="I1930" s="157">
        <f t="shared" si="58"/>
        <v>81.48793565683647</v>
      </c>
      <c r="J1930" s="183">
        <f t="shared" si="59"/>
        <v>414.29999999999995</v>
      </c>
    </row>
    <row r="1931" spans="1:10" s="141" customFormat="1" ht="11.25" x14ac:dyDescent="0.2">
      <c r="A1931" s="190" t="s">
        <v>490</v>
      </c>
      <c r="B1931" s="191">
        <v>924</v>
      </c>
      <c r="C1931" s="192">
        <v>10</v>
      </c>
      <c r="D1931" s="192">
        <v>3</v>
      </c>
      <c r="E1931" s="193">
        <v>2410102250</v>
      </c>
      <c r="F1931" s="194">
        <v>200</v>
      </c>
      <c r="G1931" s="195">
        <v>1238</v>
      </c>
      <c r="H1931" s="195">
        <v>823.7</v>
      </c>
      <c r="I1931" s="157">
        <f t="shared" si="58"/>
        <v>66.534733441033936</v>
      </c>
      <c r="J1931" s="183">
        <f t="shared" si="59"/>
        <v>414.29999999999995</v>
      </c>
    </row>
    <row r="1932" spans="1:10" s="141" customFormat="1" ht="22.5" x14ac:dyDescent="0.2">
      <c r="A1932" s="190" t="s">
        <v>507</v>
      </c>
      <c r="B1932" s="191">
        <v>924</v>
      </c>
      <c r="C1932" s="192">
        <v>10</v>
      </c>
      <c r="D1932" s="192">
        <v>3</v>
      </c>
      <c r="E1932" s="193">
        <v>2410102250</v>
      </c>
      <c r="F1932" s="194">
        <v>600</v>
      </c>
      <c r="G1932" s="195">
        <v>1000</v>
      </c>
      <c r="H1932" s="195">
        <v>1000</v>
      </c>
      <c r="I1932" s="157">
        <f t="shared" si="58"/>
        <v>100</v>
      </c>
      <c r="J1932" s="183">
        <f t="shared" si="59"/>
        <v>0</v>
      </c>
    </row>
    <row r="1933" spans="1:10" s="141" customFormat="1" ht="22.5" x14ac:dyDescent="0.2">
      <c r="A1933" s="190" t="s">
        <v>510</v>
      </c>
      <c r="B1933" s="191">
        <v>924</v>
      </c>
      <c r="C1933" s="192">
        <v>10</v>
      </c>
      <c r="D1933" s="192">
        <v>3</v>
      </c>
      <c r="E1933" s="193">
        <v>9700000000</v>
      </c>
      <c r="F1933" s="194"/>
      <c r="G1933" s="195">
        <v>155821.20000000001</v>
      </c>
      <c r="H1933" s="195">
        <v>155721.20000000001</v>
      </c>
      <c r="I1933" s="157">
        <f t="shared" si="58"/>
        <v>99.935823880190895</v>
      </c>
      <c r="J1933" s="183">
        <f t="shared" si="59"/>
        <v>100</v>
      </c>
    </row>
    <row r="1934" spans="1:10" s="141" customFormat="1" ht="22.5" x14ac:dyDescent="0.2">
      <c r="A1934" s="190" t="s">
        <v>511</v>
      </c>
      <c r="B1934" s="191">
        <v>924</v>
      </c>
      <c r="C1934" s="192">
        <v>10</v>
      </c>
      <c r="D1934" s="192">
        <v>3</v>
      </c>
      <c r="E1934" s="193">
        <v>9700004000</v>
      </c>
      <c r="F1934" s="194"/>
      <c r="G1934" s="195">
        <v>155821.20000000001</v>
      </c>
      <c r="H1934" s="195">
        <v>155721.20000000001</v>
      </c>
      <c r="I1934" s="157">
        <f t="shared" si="58"/>
        <v>99.935823880190895</v>
      </c>
      <c r="J1934" s="183">
        <f t="shared" si="59"/>
        <v>100</v>
      </c>
    </row>
    <row r="1935" spans="1:10" s="141" customFormat="1" ht="11.25" x14ac:dyDescent="0.2">
      <c r="A1935" s="190" t="s">
        <v>501</v>
      </c>
      <c r="B1935" s="191">
        <v>924</v>
      </c>
      <c r="C1935" s="192">
        <v>10</v>
      </c>
      <c r="D1935" s="192">
        <v>3</v>
      </c>
      <c r="E1935" s="193">
        <v>9700004000</v>
      </c>
      <c r="F1935" s="194">
        <v>300</v>
      </c>
      <c r="G1935" s="195">
        <v>155821.20000000001</v>
      </c>
      <c r="H1935" s="195">
        <v>155721.20000000001</v>
      </c>
      <c r="I1935" s="157">
        <f t="shared" ref="I1935:I1998" si="60">+H1935/G1935*100</f>
        <v>99.935823880190895</v>
      </c>
      <c r="J1935" s="183">
        <f t="shared" ref="J1935:J1998" si="61">G1935-H1935</f>
        <v>100</v>
      </c>
    </row>
    <row r="1936" spans="1:10" s="141" customFormat="1" ht="11.25" x14ac:dyDescent="0.2">
      <c r="A1936" s="190" t="s">
        <v>992</v>
      </c>
      <c r="B1936" s="191">
        <v>924</v>
      </c>
      <c r="C1936" s="192">
        <v>10</v>
      </c>
      <c r="D1936" s="192">
        <v>4</v>
      </c>
      <c r="E1936" s="193"/>
      <c r="F1936" s="194"/>
      <c r="G1936" s="195">
        <v>2632704.9</v>
      </c>
      <c r="H1936" s="195">
        <v>2632167.7999999998</v>
      </c>
      <c r="I1936" s="157">
        <f t="shared" si="60"/>
        <v>99.979598928843103</v>
      </c>
      <c r="J1936" s="183">
        <f t="shared" si="61"/>
        <v>537.10000000009313</v>
      </c>
    </row>
    <row r="1937" spans="1:10" s="141" customFormat="1" ht="22.5" x14ac:dyDescent="0.2">
      <c r="A1937" s="190" t="s">
        <v>773</v>
      </c>
      <c r="B1937" s="191">
        <v>924</v>
      </c>
      <c r="C1937" s="192">
        <v>10</v>
      </c>
      <c r="D1937" s="192">
        <v>4</v>
      </c>
      <c r="E1937" s="193">
        <v>100000000</v>
      </c>
      <c r="F1937" s="194"/>
      <c r="G1937" s="195">
        <v>2632604.9</v>
      </c>
      <c r="H1937" s="195">
        <v>2632067.7999999998</v>
      </c>
      <c r="I1937" s="157">
        <f t="shared" si="60"/>
        <v>99.979598153904519</v>
      </c>
      <c r="J1937" s="183">
        <f t="shared" si="61"/>
        <v>537.10000000009313</v>
      </c>
    </row>
    <row r="1938" spans="1:10" s="141" customFormat="1" ht="11.25" x14ac:dyDescent="0.2">
      <c r="A1938" s="190" t="s">
        <v>774</v>
      </c>
      <c r="B1938" s="191">
        <v>924</v>
      </c>
      <c r="C1938" s="192">
        <v>10</v>
      </c>
      <c r="D1938" s="192">
        <v>4</v>
      </c>
      <c r="E1938" s="193">
        <v>150000000</v>
      </c>
      <c r="F1938" s="194"/>
      <c r="G1938" s="195">
        <v>2632604.9</v>
      </c>
      <c r="H1938" s="195">
        <v>2632067.7999999998</v>
      </c>
      <c r="I1938" s="157">
        <f t="shared" si="60"/>
        <v>99.979598153904519</v>
      </c>
      <c r="J1938" s="183">
        <f t="shared" si="61"/>
        <v>537.10000000009313</v>
      </c>
    </row>
    <row r="1939" spans="1:10" s="141" customFormat="1" ht="22.5" x14ac:dyDescent="0.2">
      <c r="A1939" s="190" t="s">
        <v>974</v>
      </c>
      <c r="B1939" s="191">
        <v>924</v>
      </c>
      <c r="C1939" s="192">
        <v>10</v>
      </c>
      <c r="D1939" s="192">
        <v>4</v>
      </c>
      <c r="E1939" s="193">
        <v>150300000</v>
      </c>
      <c r="F1939" s="194"/>
      <c r="G1939" s="195">
        <v>1533784.2</v>
      </c>
      <c r="H1939" s="195">
        <v>1533713.5</v>
      </c>
      <c r="I1939" s="157">
        <f t="shared" si="60"/>
        <v>99.995390485832374</v>
      </c>
      <c r="J1939" s="183">
        <f t="shared" si="61"/>
        <v>70.699999999953434</v>
      </c>
    </row>
    <row r="1940" spans="1:10" s="141" customFormat="1" ht="33.75" x14ac:dyDescent="0.2">
      <c r="A1940" s="190" t="s">
        <v>1689</v>
      </c>
      <c r="B1940" s="191">
        <v>924</v>
      </c>
      <c r="C1940" s="192">
        <v>10</v>
      </c>
      <c r="D1940" s="192">
        <v>4</v>
      </c>
      <c r="E1940" s="193">
        <v>150331440</v>
      </c>
      <c r="F1940" s="194"/>
      <c r="G1940" s="195">
        <v>20259.900000000001</v>
      </c>
      <c r="H1940" s="195">
        <v>20259.900000000001</v>
      </c>
      <c r="I1940" s="157">
        <f t="shared" si="60"/>
        <v>100</v>
      </c>
      <c r="J1940" s="183">
        <f t="shared" si="61"/>
        <v>0</v>
      </c>
    </row>
    <row r="1941" spans="1:10" s="141" customFormat="1" ht="11.25" x14ac:dyDescent="0.2">
      <c r="A1941" s="190" t="s">
        <v>499</v>
      </c>
      <c r="B1941" s="191">
        <v>924</v>
      </c>
      <c r="C1941" s="192">
        <v>10</v>
      </c>
      <c r="D1941" s="192">
        <v>4</v>
      </c>
      <c r="E1941" s="193">
        <v>150331440</v>
      </c>
      <c r="F1941" s="194">
        <v>500</v>
      </c>
      <c r="G1941" s="195">
        <v>20259.900000000001</v>
      </c>
      <c r="H1941" s="195">
        <v>20259.900000000001</v>
      </c>
      <c r="I1941" s="157">
        <f t="shared" si="60"/>
        <v>100</v>
      </c>
      <c r="J1941" s="183">
        <f t="shared" si="61"/>
        <v>0</v>
      </c>
    </row>
    <row r="1942" spans="1:10" s="141" customFormat="1" ht="22.5" x14ac:dyDescent="0.2">
      <c r="A1942" s="190" t="s">
        <v>1690</v>
      </c>
      <c r="B1942" s="191">
        <v>924</v>
      </c>
      <c r="C1942" s="192">
        <v>10</v>
      </c>
      <c r="D1942" s="192">
        <v>4</v>
      </c>
      <c r="E1942" s="193">
        <v>150331460</v>
      </c>
      <c r="F1942" s="194"/>
      <c r="G1942" s="195">
        <v>75867.600000000006</v>
      </c>
      <c r="H1942" s="195">
        <v>75867.600000000006</v>
      </c>
      <c r="I1942" s="157">
        <f t="shared" si="60"/>
        <v>100</v>
      </c>
      <c r="J1942" s="183">
        <f t="shared" si="61"/>
        <v>0</v>
      </c>
    </row>
    <row r="1943" spans="1:10" s="141" customFormat="1" ht="11.25" x14ac:dyDescent="0.2">
      <c r="A1943" s="190" t="s">
        <v>499</v>
      </c>
      <c r="B1943" s="191">
        <v>924</v>
      </c>
      <c r="C1943" s="192">
        <v>10</v>
      </c>
      <c r="D1943" s="192">
        <v>4</v>
      </c>
      <c r="E1943" s="193">
        <v>150331460</v>
      </c>
      <c r="F1943" s="194">
        <v>500</v>
      </c>
      <c r="G1943" s="195">
        <v>75867.600000000006</v>
      </c>
      <c r="H1943" s="195">
        <v>75867.600000000006</v>
      </c>
      <c r="I1943" s="157">
        <f t="shared" si="60"/>
        <v>100</v>
      </c>
      <c r="J1943" s="183">
        <f t="shared" si="61"/>
        <v>0</v>
      </c>
    </row>
    <row r="1944" spans="1:10" s="141" customFormat="1" ht="11.25" x14ac:dyDescent="0.2">
      <c r="A1944" s="190" t="s">
        <v>1692</v>
      </c>
      <c r="B1944" s="191">
        <v>924</v>
      </c>
      <c r="C1944" s="192">
        <v>10</v>
      </c>
      <c r="D1944" s="192">
        <v>4</v>
      </c>
      <c r="E1944" s="193" t="s">
        <v>994</v>
      </c>
      <c r="F1944" s="194"/>
      <c r="G1944" s="195">
        <v>1437656.7</v>
      </c>
      <c r="H1944" s="195">
        <v>1437586</v>
      </c>
      <c r="I1944" s="157">
        <f t="shared" si="60"/>
        <v>99.995082275205206</v>
      </c>
      <c r="J1944" s="183">
        <f t="shared" si="61"/>
        <v>70.699999999953434</v>
      </c>
    </row>
    <row r="1945" spans="1:10" s="141" customFormat="1" ht="11.25" x14ac:dyDescent="0.2">
      <c r="A1945" s="190" t="s">
        <v>499</v>
      </c>
      <c r="B1945" s="191">
        <v>924</v>
      </c>
      <c r="C1945" s="192">
        <v>10</v>
      </c>
      <c r="D1945" s="192">
        <v>4</v>
      </c>
      <c r="E1945" s="193" t="s">
        <v>994</v>
      </c>
      <c r="F1945" s="194">
        <v>500</v>
      </c>
      <c r="G1945" s="195">
        <v>1437656.7</v>
      </c>
      <c r="H1945" s="195">
        <v>1437586</v>
      </c>
      <c r="I1945" s="157">
        <f t="shared" si="60"/>
        <v>99.995082275205206</v>
      </c>
      <c r="J1945" s="183">
        <f t="shared" si="61"/>
        <v>70.699999999953434</v>
      </c>
    </row>
    <row r="1946" spans="1:10" s="141" customFormat="1" ht="11.25" x14ac:dyDescent="0.2">
      <c r="A1946" s="190" t="s">
        <v>976</v>
      </c>
      <c r="B1946" s="191">
        <v>924</v>
      </c>
      <c r="C1946" s="192">
        <v>10</v>
      </c>
      <c r="D1946" s="192">
        <v>4</v>
      </c>
      <c r="E1946" s="193" t="s">
        <v>977</v>
      </c>
      <c r="F1946" s="194"/>
      <c r="G1946" s="195">
        <v>1098820.7</v>
      </c>
      <c r="H1946" s="195">
        <v>1098354.3</v>
      </c>
      <c r="I1946" s="157">
        <f t="shared" si="60"/>
        <v>99.957554494559503</v>
      </c>
      <c r="J1946" s="183">
        <f t="shared" si="61"/>
        <v>466.39999999990687</v>
      </c>
    </row>
    <row r="1947" spans="1:10" s="141" customFormat="1" ht="22.5" x14ac:dyDescent="0.2">
      <c r="A1947" s="190" t="s">
        <v>996</v>
      </c>
      <c r="B1947" s="191">
        <v>924</v>
      </c>
      <c r="C1947" s="192">
        <v>10</v>
      </c>
      <c r="D1947" s="192">
        <v>4</v>
      </c>
      <c r="E1947" s="193" t="s">
        <v>997</v>
      </c>
      <c r="F1947" s="194"/>
      <c r="G1947" s="195">
        <v>1086631.7</v>
      </c>
      <c r="H1947" s="195">
        <v>1086201.3</v>
      </c>
      <c r="I1947" s="157">
        <f t="shared" si="60"/>
        <v>99.960391363513509</v>
      </c>
      <c r="J1947" s="183">
        <f t="shared" si="61"/>
        <v>430.39999999990687</v>
      </c>
    </row>
    <row r="1948" spans="1:10" s="141" customFormat="1" ht="11.25" x14ac:dyDescent="0.2">
      <c r="A1948" s="190" t="s">
        <v>499</v>
      </c>
      <c r="B1948" s="191">
        <v>924</v>
      </c>
      <c r="C1948" s="192">
        <v>10</v>
      </c>
      <c r="D1948" s="192">
        <v>4</v>
      </c>
      <c r="E1948" s="193" t="s">
        <v>997</v>
      </c>
      <c r="F1948" s="194">
        <v>500</v>
      </c>
      <c r="G1948" s="195">
        <v>1086631.7</v>
      </c>
      <c r="H1948" s="195">
        <v>1086201.3</v>
      </c>
      <c r="I1948" s="157">
        <f t="shared" si="60"/>
        <v>99.960391363513509</v>
      </c>
      <c r="J1948" s="183">
        <f t="shared" si="61"/>
        <v>430.39999999990687</v>
      </c>
    </row>
    <row r="1949" spans="1:10" s="141" customFormat="1" ht="33.75" x14ac:dyDescent="0.2">
      <c r="A1949" s="190" t="s">
        <v>998</v>
      </c>
      <c r="B1949" s="191">
        <v>924</v>
      </c>
      <c r="C1949" s="192">
        <v>10</v>
      </c>
      <c r="D1949" s="192">
        <v>4</v>
      </c>
      <c r="E1949" s="193" t="s">
        <v>999</v>
      </c>
      <c r="F1949" s="194"/>
      <c r="G1949" s="195">
        <v>11789</v>
      </c>
      <c r="H1949" s="195">
        <v>11753</v>
      </c>
      <c r="I1949" s="157">
        <f t="shared" si="60"/>
        <v>99.694630587836116</v>
      </c>
      <c r="J1949" s="183">
        <f t="shared" si="61"/>
        <v>36</v>
      </c>
    </row>
    <row r="1950" spans="1:10" s="141" customFormat="1" ht="11.25" x14ac:dyDescent="0.2">
      <c r="A1950" s="190" t="s">
        <v>490</v>
      </c>
      <c r="B1950" s="191">
        <v>924</v>
      </c>
      <c r="C1950" s="192">
        <v>10</v>
      </c>
      <c r="D1950" s="192">
        <v>4</v>
      </c>
      <c r="E1950" s="193" t="s">
        <v>999</v>
      </c>
      <c r="F1950" s="194">
        <v>200</v>
      </c>
      <c r="G1950" s="195">
        <v>16.5</v>
      </c>
      <c r="H1950" s="195">
        <v>16.5</v>
      </c>
      <c r="I1950" s="157">
        <f t="shared" si="60"/>
        <v>100</v>
      </c>
      <c r="J1950" s="183">
        <f t="shared" si="61"/>
        <v>0</v>
      </c>
    </row>
    <row r="1951" spans="1:10" s="141" customFormat="1" ht="11.25" x14ac:dyDescent="0.2">
      <c r="A1951" s="190" t="s">
        <v>501</v>
      </c>
      <c r="B1951" s="191">
        <v>924</v>
      </c>
      <c r="C1951" s="192">
        <v>10</v>
      </c>
      <c r="D1951" s="192">
        <v>4</v>
      </c>
      <c r="E1951" s="193" t="s">
        <v>999</v>
      </c>
      <c r="F1951" s="194">
        <v>300</v>
      </c>
      <c r="G1951" s="195">
        <v>11772.5</v>
      </c>
      <c r="H1951" s="195">
        <v>11736.5</v>
      </c>
      <c r="I1951" s="157">
        <f t="shared" si="60"/>
        <v>99.694202590783604</v>
      </c>
      <c r="J1951" s="183">
        <f t="shared" si="61"/>
        <v>36</v>
      </c>
    </row>
    <row r="1952" spans="1:10" s="141" customFormat="1" ht="11.25" x14ac:dyDescent="0.2">
      <c r="A1952" s="190" t="s">
        <v>1000</v>
      </c>
      <c r="B1952" s="191">
        <v>924</v>
      </c>
      <c r="C1952" s="192">
        <v>10</v>
      </c>
      <c r="D1952" s="192">
        <v>4</v>
      </c>
      <c r="E1952" s="193" t="s">
        <v>1001</v>
      </c>
      <c r="F1952" s="194"/>
      <c r="G1952" s="195">
        <v>400</v>
      </c>
      <c r="H1952" s="195">
        <v>400</v>
      </c>
      <c r="I1952" s="157">
        <f t="shared" si="60"/>
        <v>100</v>
      </c>
      <c r="J1952" s="183">
        <f t="shared" si="61"/>
        <v>0</v>
      </c>
    </row>
    <row r="1953" spans="1:10" s="141" customFormat="1" ht="11.25" x14ac:dyDescent="0.2">
      <c r="A1953" s="190" t="s">
        <v>501</v>
      </c>
      <c r="B1953" s="191">
        <v>924</v>
      </c>
      <c r="C1953" s="192">
        <v>10</v>
      </c>
      <c r="D1953" s="192">
        <v>4</v>
      </c>
      <c r="E1953" s="193" t="s">
        <v>1001</v>
      </c>
      <c r="F1953" s="194">
        <v>300</v>
      </c>
      <c r="G1953" s="195">
        <v>400</v>
      </c>
      <c r="H1953" s="195">
        <v>400</v>
      </c>
      <c r="I1953" s="157">
        <f t="shared" si="60"/>
        <v>100</v>
      </c>
      <c r="J1953" s="183">
        <f t="shared" si="61"/>
        <v>0</v>
      </c>
    </row>
    <row r="1954" spans="1:10" s="141" customFormat="1" ht="22.5" x14ac:dyDescent="0.2">
      <c r="A1954" s="190" t="s">
        <v>510</v>
      </c>
      <c r="B1954" s="191">
        <v>924</v>
      </c>
      <c r="C1954" s="192">
        <v>10</v>
      </c>
      <c r="D1954" s="192">
        <v>4</v>
      </c>
      <c r="E1954" s="193">
        <v>9700000000</v>
      </c>
      <c r="F1954" s="194"/>
      <c r="G1954" s="195">
        <v>100</v>
      </c>
      <c r="H1954" s="195">
        <v>100</v>
      </c>
      <c r="I1954" s="157">
        <f t="shared" si="60"/>
        <v>100</v>
      </c>
      <c r="J1954" s="183">
        <f t="shared" si="61"/>
        <v>0</v>
      </c>
    </row>
    <row r="1955" spans="1:10" s="141" customFormat="1" ht="22.5" x14ac:dyDescent="0.2">
      <c r="A1955" s="190" t="s">
        <v>511</v>
      </c>
      <c r="B1955" s="191">
        <v>924</v>
      </c>
      <c r="C1955" s="192">
        <v>10</v>
      </c>
      <c r="D1955" s="192">
        <v>4</v>
      </c>
      <c r="E1955" s="193">
        <v>9700004000</v>
      </c>
      <c r="F1955" s="194"/>
      <c r="G1955" s="195">
        <v>100</v>
      </c>
      <c r="H1955" s="195">
        <v>100</v>
      </c>
      <c r="I1955" s="157">
        <f t="shared" si="60"/>
        <v>100</v>
      </c>
      <c r="J1955" s="183">
        <f t="shared" si="61"/>
        <v>0</v>
      </c>
    </row>
    <row r="1956" spans="1:10" s="141" customFormat="1" ht="11.25" x14ac:dyDescent="0.2">
      <c r="A1956" s="190" t="s">
        <v>501</v>
      </c>
      <c r="B1956" s="191">
        <v>924</v>
      </c>
      <c r="C1956" s="192">
        <v>10</v>
      </c>
      <c r="D1956" s="192">
        <v>4</v>
      </c>
      <c r="E1956" s="193">
        <v>9700004000</v>
      </c>
      <c r="F1956" s="194">
        <v>300</v>
      </c>
      <c r="G1956" s="195">
        <v>100</v>
      </c>
      <c r="H1956" s="195">
        <v>100</v>
      </c>
      <c r="I1956" s="157">
        <f t="shared" si="60"/>
        <v>100</v>
      </c>
      <c r="J1956" s="183">
        <f t="shared" si="61"/>
        <v>0</v>
      </c>
    </row>
    <row r="1957" spans="1:10" s="141" customFormat="1" ht="11.25" x14ac:dyDescent="0.2">
      <c r="A1957" s="190" t="s">
        <v>1006</v>
      </c>
      <c r="B1957" s="191">
        <v>924</v>
      </c>
      <c r="C1957" s="192">
        <v>10</v>
      </c>
      <c r="D1957" s="192">
        <v>6</v>
      </c>
      <c r="E1957" s="193"/>
      <c r="F1957" s="194"/>
      <c r="G1957" s="195">
        <v>735520.4</v>
      </c>
      <c r="H1957" s="195">
        <v>728206.2</v>
      </c>
      <c r="I1957" s="157">
        <f t="shared" si="60"/>
        <v>99.005574828380006</v>
      </c>
      <c r="J1957" s="183">
        <f t="shared" si="61"/>
        <v>7314.2000000000698</v>
      </c>
    </row>
    <row r="1958" spans="1:10" s="141" customFormat="1" ht="22.5" x14ac:dyDescent="0.2">
      <c r="A1958" s="190" t="s">
        <v>773</v>
      </c>
      <c r="B1958" s="191">
        <v>924</v>
      </c>
      <c r="C1958" s="192">
        <v>10</v>
      </c>
      <c r="D1958" s="192">
        <v>6</v>
      </c>
      <c r="E1958" s="193">
        <v>100000000</v>
      </c>
      <c r="F1958" s="194"/>
      <c r="G1958" s="195">
        <v>598286.6</v>
      </c>
      <c r="H1958" s="195">
        <v>598286.6</v>
      </c>
      <c r="I1958" s="157">
        <f t="shared" si="60"/>
        <v>100</v>
      </c>
      <c r="J1958" s="183">
        <f t="shared" si="61"/>
        <v>0</v>
      </c>
    </row>
    <row r="1959" spans="1:10" s="141" customFormat="1" ht="22.5" x14ac:dyDescent="0.2">
      <c r="A1959" s="190" t="s">
        <v>958</v>
      </c>
      <c r="B1959" s="191">
        <v>924</v>
      </c>
      <c r="C1959" s="192">
        <v>10</v>
      </c>
      <c r="D1959" s="192">
        <v>6</v>
      </c>
      <c r="E1959" s="193">
        <v>120000000</v>
      </c>
      <c r="F1959" s="194"/>
      <c r="G1959" s="195">
        <v>598286.6</v>
      </c>
      <c r="H1959" s="195">
        <v>598286.6</v>
      </c>
      <c r="I1959" s="157">
        <f t="shared" si="60"/>
        <v>100</v>
      </c>
      <c r="J1959" s="183">
        <f t="shared" si="61"/>
        <v>0</v>
      </c>
    </row>
    <row r="1960" spans="1:10" s="141" customFormat="1" ht="22.5" x14ac:dyDescent="0.2">
      <c r="A1960" s="190" t="s">
        <v>1332</v>
      </c>
      <c r="B1960" s="191">
        <v>924</v>
      </c>
      <c r="C1960" s="192">
        <v>10</v>
      </c>
      <c r="D1960" s="192">
        <v>6</v>
      </c>
      <c r="E1960" s="193">
        <v>120500000</v>
      </c>
      <c r="F1960" s="194"/>
      <c r="G1960" s="195">
        <v>13808.1</v>
      </c>
      <c r="H1960" s="195">
        <v>13808.1</v>
      </c>
      <c r="I1960" s="157">
        <f t="shared" si="60"/>
        <v>100</v>
      </c>
      <c r="J1960" s="183">
        <f t="shared" si="61"/>
        <v>0</v>
      </c>
    </row>
    <row r="1961" spans="1:10" s="141" customFormat="1" ht="11.25" x14ac:dyDescent="0.2">
      <c r="A1961" s="190" t="s">
        <v>1254</v>
      </c>
      <c r="B1961" s="191">
        <v>924</v>
      </c>
      <c r="C1961" s="192">
        <v>10</v>
      </c>
      <c r="D1961" s="192">
        <v>6</v>
      </c>
      <c r="E1961" s="193">
        <v>120500330</v>
      </c>
      <c r="F1961" s="194"/>
      <c r="G1961" s="195">
        <v>13808.1</v>
      </c>
      <c r="H1961" s="195">
        <v>13808.1</v>
      </c>
      <c r="I1961" s="157">
        <f t="shared" si="60"/>
        <v>100</v>
      </c>
      <c r="J1961" s="183">
        <f t="shared" si="61"/>
        <v>0</v>
      </c>
    </row>
    <row r="1962" spans="1:10" s="141" customFormat="1" ht="11.25" x14ac:dyDescent="0.2">
      <c r="A1962" s="190" t="s">
        <v>490</v>
      </c>
      <c r="B1962" s="191">
        <v>924</v>
      </c>
      <c r="C1962" s="192">
        <v>10</v>
      </c>
      <c r="D1962" s="192">
        <v>6</v>
      </c>
      <c r="E1962" s="193">
        <v>120500330</v>
      </c>
      <c r="F1962" s="194">
        <v>200</v>
      </c>
      <c r="G1962" s="195">
        <v>13808.1</v>
      </c>
      <c r="H1962" s="195">
        <v>13808.1</v>
      </c>
      <c r="I1962" s="157">
        <f t="shared" si="60"/>
        <v>100</v>
      </c>
      <c r="J1962" s="183">
        <f t="shared" si="61"/>
        <v>0</v>
      </c>
    </row>
    <row r="1963" spans="1:10" s="141" customFormat="1" ht="22.5" x14ac:dyDescent="0.2">
      <c r="A1963" s="190" t="s">
        <v>1340</v>
      </c>
      <c r="B1963" s="191">
        <v>924</v>
      </c>
      <c r="C1963" s="192">
        <v>10</v>
      </c>
      <c r="D1963" s="192">
        <v>6</v>
      </c>
      <c r="E1963" s="193" t="s">
        <v>1007</v>
      </c>
      <c r="F1963" s="194"/>
      <c r="G1963" s="195">
        <v>584478.5</v>
      </c>
      <c r="H1963" s="195">
        <v>584478.5</v>
      </c>
      <c r="I1963" s="157">
        <f t="shared" si="60"/>
        <v>100</v>
      </c>
      <c r="J1963" s="183">
        <f t="shared" si="61"/>
        <v>0</v>
      </c>
    </row>
    <row r="1964" spans="1:10" s="141" customFormat="1" ht="22.5" x14ac:dyDescent="0.2">
      <c r="A1964" s="190" t="s">
        <v>1008</v>
      </c>
      <c r="B1964" s="191">
        <v>924</v>
      </c>
      <c r="C1964" s="192">
        <v>10</v>
      </c>
      <c r="D1964" s="192">
        <v>6</v>
      </c>
      <c r="E1964" s="193" t="s">
        <v>1009</v>
      </c>
      <c r="F1964" s="194"/>
      <c r="G1964" s="195">
        <v>584478.5</v>
      </c>
      <c r="H1964" s="195">
        <v>584478.5</v>
      </c>
      <c r="I1964" s="157">
        <f t="shared" si="60"/>
        <v>100</v>
      </c>
      <c r="J1964" s="183">
        <f t="shared" si="61"/>
        <v>0</v>
      </c>
    </row>
    <row r="1965" spans="1:10" s="141" customFormat="1" ht="11.25" x14ac:dyDescent="0.2">
      <c r="A1965" s="190" t="s">
        <v>490</v>
      </c>
      <c r="B1965" s="191">
        <v>924</v>
      </c>
      <c r="C1965" s="192">
        <v>10</v>
      </c>
      <c r="D1965" s="192">
        <v>6</v>
      </c>
      <c r="E1965" s="193" t="s">
        <v>1009</v>
      </c>
      <c r="F1965" s="194">
        <v>200</v>
      </c>
      <c r="G1965" s="195">
        <v>45639.7</v>
      </c>
      <c r="H1965" s="195">
        <v>45639.7</v>
      </c>
      <c r="I1965" s="157">
        <f t="shared" si="60"/>
        <v>100</v>
      </c>
      <c r="J1965" s="183">
        <f t="shared" si="61"/>
        <v>0</v>
      </c>
    </row>
    <row r="1966" spans="1:10" s="141" customFormat="1" ht="11.25" x14ac:dyDescent="0.2">
      <c r="A1966" s="190" t="s">
        <v>651</v>
      </c>
      <c r="B1966" s="191">
        <v>924</v>
      </c>
      <c r="C1966" s="192">
        <v>10</v>
      </c>
      <c r="D1966" s="192">
        <v>6</v>
      </c>
      <c r="E1966" s="193" t="s">
        <v>1009</v>
      </c>
      <c r="F1966" s="194">
        <v>400</v>
      </c>
      <c r="G1966" s="195">
        <v>538838.80000000005</v>
      </c>
      <c r="H1966" s="195">
        <v>538838.80000000005</v>
      </c>
      <c r="I1966" s="157">
        <f t="shared" si="60"/>
        <v>100</v>
      </c>
      <c r="J1966" s="183">
        <f t="shared" si="61"/>
        <v>0</v>
      </c>
    </row>
    <row r="1967" spans="1:10" s="141" customFormat="1" ht="22.5" x14ac:dyDescent="0.2">
      <c r="A1967" s="190" t="s">
        <v>1495</v>
      </c>
      <c r="B1967" s="191">
        <v>924</v>
      </c>
      <c r="C1967" s="192">
        <v>10</v>
      </c>
      <c r="D1967" s="192">
        <v>6</v>
      </c>
      <c r="E1967" s="193">
        <v>1400000000</v>
      </c>
      <c r="F1967" s="194"/>
      <c r="G1967" s="195">
        <v>500</v>
      </c>
      <c r="H1967" s="195">
        <v>500</v>
      </c>
      <c r="I1967" s="157">
        <f t="shared" si="60"/>
        <v>100</v>
      </c>
      <c r="J1967" s="183">
        <f t="shared" si="61"/>
        <v>0</v>
      </c>
    </row>
    <row r="1968" spans="1:10" s="141" customFormat="1" ht="45" x14ac:dyDescent="0.2">
      <c r="A1968" s="190" t="s">
        <v>951</v>
      </c>
      <c r="B1968" s="191">
        <v>924</v>
      </c>
      <c r="C1968" s="192">
        <v>10</v>
      </c>
      <c r="D1968" s="192">
        <v>6</v>
      </c>
      <c r="E1968" s="193">
        <v>1440000000</v>
      </c>
      <c r="F1968" s="194"/>
      <c r="G1968" s="195">
        <v>500</v>
      </c>
      <c r="H1968" s="195">
        <v>500</v>
      </c>
      <c r="I1968" s="157">
        <f t="shared" si="60"/>
        <v>100</v>
      </c>
      <c r="J1968" s="183">
        <f t="shared" si="61"/>
        <v>0</v>
      </c>
    </row>
    <row r="1969" spans="1:10" s="141" customFormat="1" ht="22.5" x14ac:dyDescent="0.2">
      <c r="A1969" s="190" t="s">
        <v>952</v>
      </c>
      <c r="B1969" s="191">
        <v>924</v>
      </c>
      <c r="C1969" s="192">
        <v>10</v>
      </c>
      <c r="D1969" s="192">
        <v>6</v>
      </c>
      <c r="E1969" s="193">
        <v>1440006000</v>
      </c>
      <c r="F1969" s="194"/>
      <c r="G1969" s="195">
        <v>500</v>
      </c>
      <c r="H1969" s="195">
        <v>500</v>
      </c>
      <c r="I1969" s="157">
        <f t="shared" si="60"/>
        <v>100</v>
      </c>
      <c r="J1969" s="183">
        <f t="shared" si="61"/>
        <v>0</v>
      </c>
    </row>
    <row r="1970" spans="1:10" s="141" customFormat="1" ht="22.5" x14ac:dyDescent="0.2">
      <c r="A1970" s="190" t="s">
        <v>507</v>
      </c>
      <c r="B1970" s="191">
        <v>924</v>
      </c>
      <c r="C1970" s="192">
        <v>10</v>
      </c>
      <c r="D1970" s="192">
        <v>6</v>
      </c>
      <c r="E1970" s="193">
        <v>1440006000</v>
      </c>
      <c r="F1970" s="194">
        <v>600</v>
      </c>
      <c r="G1970" s="195">
        <v>500</v>
      </c>
      <c r="H1970" s="195">
        <v>500</v>
      </c>
      <c r="I1970" s="157">
        <f t="shared" si="60"/>
        <v>100</v>
      </c>
      <c r="J1970" s="183">
        <f t="shared" si="61"/>
        <v>0</v>
      </c>
    </row>
    <row r="1971" spans="1:10" s="141" customFormat="1" ht="11.25" x14ac:dyDescent="0.2">
      <c r="A1971" s="190" t="s">
        <v>955</v>
      </c>
      <c r="B1971" s="191">
        <v>924</v>
      </c>
      <c r="C1971" s="192">
        <v>10</v>
      </c>
      <c r="D1971" s="192">
        <v>6</v>
      </c>
      <c r="E1971" s="193">
        <v>8600000000</v>
      </c>
      <c r="F1971" s="194"/>
      <c r="G1971" s="195">
        <v>91524.800000000003</v>
      </c>
      <c r="H1971" s="195">
        <v>84441.4</v>
      </c>
      <c r="I1971" s="157">
        <f t="shared" si="60"/>
        <v>92.260676887575826</v>
      </c>
      <c r="J1971" s="183">
        <f t="shared" si="61"/>
        <v>7083.4000000000087</v>
      </c>
    </row>
    <row r="1972" spans="1:10" s="141" customFormat="1" ht="11.25" x14ac:dyDescent="0.2">
      <c r="A1972" s="190" t="s">
        <v>1010</v>
      </c>
      <c r="B1972" s="191">
        <v>924</v>
      </c>
      <c r="C1972" s="192">
        <v>10</v>
      </c>
      <c r="D1972" s="192">
        <v>6</v>
      </c>
      <c r="E1972" s="193">
        <v>8600002150</v>
      </c>
      <c r="F1972" s="194"/>
      <c r="G1972" s="195">
        <v>7437.6</v>
      </c>
      <c r="H1972" s="195">
        <v>2305.5</v>
      </c>
      <c r="I1972" s="157">
        <f t="shared" si="60"/>
        <v>30.997902549209421</v>
      </c>
      <c r="J1972" s="183">
        <f t="shared" si="61"/>
        <v>5132.1000000000004</v>
      </c>
    </row>
    <row r="1973" spans="1:10" s="141" customFormat="1" ht="11.25" x14ac:dyDescent="0.2">
      <c r="A1973" s="190" t="s">
        <v>490</v>
      </c>
      <c r="B1973" s="191">
        <v>924</v>
      </c>
      <c r="C1973" s="192">
        <v>10</v>
      </c>
      <c r="D1973" s="192">
        <v>6</v>
      </c>
      <c r="E1973" s="193">
        <v>8600002150</v>
      </c>
      <c r="F1973" s="194">
        <v>200</v>
      </c>
      <c r="G1973" s="195">
        <v>7437.6</v>
      </c>
      <c r="H1973" s="195">
        <v>2305.5</v>
      </c>
      <c r="I1973" s="157">
        <f t="shared" si="60"/>
        <v>30.997902549209421</v>
      </c>
      <c r="J1973" s="183">
        <f t="shared" si="61"/>
        <v>5132.1000000000004</v>
      </c>
    </row>
    <row r="1974" spans="1:10" s="141" customFormat="1" ht="11.25" x14ac:dyDescent="0.2">
      <c r="A1974" s="190" t="s">
        <v>1695</v>
      </c>
      <c r="B1974" s="191">
        <v>924</v>
      </c>
      <c r="C1974" s="192">
        <v>10</v>
      </c>
      <c r="D1974" s="192">
        <v>6</v>
      </c>
      <c r="E1974" s="193">
        <v>8600040550</v>
      </c>
      <c r="F1974" s="194"/>
      <c r="G1974" s="195">
        <v>46226.5</v>
      </c>
      <c r="H1974" s="195">
        <v>45536.7</v>
      </c>
      <c r="I1974" s="157">
        <f t="shared" si="60"/>
        <v>98.507782332644695</v>
      </c>
      <c r="J1974" s="183">
        <f t="shared" si="61"/>
        <v>689.80000000000291</v>
      </c>
    </row>
    <row r="1975" spans="1:10" s="141" customFormat="1" ht="33.75" x14ac:dyDescent="0.2">
      <c r="A1975" s="190" t="s">
        <v>486</v>
      </c>
      <c r="B1975" s="191">
        <v>924</v>
      </c>
      <c r="C1975" s="192">
        <v>10</v>
      </c>
      <c r="D1975" s="192">
        <v>6</v>
      </c>
      <c r="E1975" s="193">
        <v>8600040550</v>
      </c>
      <c r="F1975" s="194">
        <v>100</v>
      </c>
      <c r="G1975" s="195">
        <v>42414.3</v>
      </c>
      <c r="H1975" s="195">
        <v>42362.3</v>
      </c>
      <c r="I1975" s="157">
        <f t="shared" si="60"/>
        <v>99.877399839205168</v>
      </c>
      <c r="J1975" s="183">
        <f t="shared" si="61"/>
        <v>52</v>
      </c>
    </row>
    <row r="1976" spans="1:10" s="141" customFormat="1" ht="11.25" x14ac:dyDescent="0.2">
      <c r="A1976" s="190" t="s">
        <v>490</v>
      </c>
      <c r="B1976" s="191">
        <v>924</v>
      </c>
      <c r="C1976" s="192">
        <v>10</v>
      </c>
      <c r="D1976" s="192">
        <v>6</v>
      </c>
      <c r="E1976" s="193">
        <v>8600040550</v>
      </c>
      <c r="F1976" s="194">
        <v>200</v>
      </c>
      <c r="G1976" s="195">
        <v>3762.4</v>
      </c>
      <c r="H1976" s="195">
        <v>3171.1</v>
      </c>
      <c r="I1976" s="157">
        <f t="shared" si="60"/>
        <v>84.283967680204114</v>
      </c>
      <c r="J1976" s="183">
        <f t="shared" si="61"/>
        <v>591.30000000000018</v>
      </c>
    </row>
    <row r="1977" spans="1:10" s="141" customFormat="1" ht="11.25" x14ac:dyDescent="0.2">
      <c r="A1977" s="190" t="s">
        <v>494</v>
      </c>
      <c r="B1977" s="191">
        <v>924</v>
      </c>
      <c r="C1977" s="192">
        <v>10</v>
      </c>
      <c r="D1977" s="192">
        <v>6</v>
      </c>
      <c r="E1977" s="193">
        <v>8600040550</v>
      </c>
      <c r="F1977" s="194">
        <v>800</v>
      </c>
      <c r="G1977" s="195">
        <v>49.8</v>
      </c>
      <c r="H1977" s="195">
        <v>3.3</v>
      </c>
      <c r="I1977" s="157">
        <f t="shared" si="60"/>
        <v>6.6265060240963862</v>
      </c>
      <c r="J1977" s="183">
        <f t="shared" si="61"/>
        <v>46.5</v>
      </c>
    </row>
    <row r="1978" spans="1:10" s="141" customFormat="1" ht="22.5" x14ac:dyDescent="0.2">
      <c r="A1978" s="190" t="s">
        <v>1011</v>
      </c>
      <c r="B1978" s="191">
        <v>924</v>
      </c>
      <c r="C1978" s="192">
        <v>10</v>
      </c>
      <c r="D1978" s="192">
        <v>6</v>
      </c>
      <c r="E1978" s="193">
        <v>8600040594</v>
      </c>
      <c r="F1978" s="194"/>
      <c r="G1978" s="195">
        <v>37252.9</v>
      </c>
      <c r="H1978" s="195">
        <v>35991.4</v>
      </c>
      <c r="I1978" s="157">
        <f t="shared" si="60"/>
        <v>96.613686451256143</v>
      </c>
      <c r="J1978" s="183">
        <f t="shared" si="61"/>
        <v>1261.5</v>
      </c>
    </row>
    <row r="1979" spans="1:10" s="141" customFormat="1" ht="22.5" x14ac:dyDescent="0.2">
      <c r="A1979" s="190" t="s">
        <v>507</v>
      </c>
      <c r="B1979" s="191">
        <v>924</v>
      </c>
      <c r="C1979" s="192">
        <v>10</v>
      </c>
      <c r="D1979" s="192">
        <v>6</v>
      </c>
      <c r="E1979" s="193">
        <v>8600040594</v>
      </c>
      <c r="F1979" s="194">
        <v>600</v>
      </c>
      <c r="G1979" s="195">
        <v>37252.9</v>
      </c>
      <c r="H1979" s="195">
        <v>35991.4</v>
      </c>
      <c r="I1979" s="157">
        <f t="shared" si="60"/>
        <v>96.613686451256143</v>
      </c>
      <c r="J1979" s="183">
        <f t="shared" si="61"/>
        <v>1261.5</v>
      </c>
    </row>
    <row r="1980" spans="1:10" s="141" customFormat="1" ht="22.5" x14ac:dyDescent="0.2">
      <c r="A1980" s="190" t="s">
        <v>1152</v>
      </c>
      <c r="B1980" s="191">
        <v>924</v>
      </c>
      <c r="C1980" s="192">
        <v>10</v>
      </c>
      <c r="D1980" s="192">
        <v>6</v>
      </c>
      <c r="E1980" s="193">
        <v>8600055490</v>
      </c>
      <c r="F1980" s="194"/>
      <c r="G1980" s="195">
        <v>60</v>
      </c>
      <c r="H1980" s="195">
        <v>60</v>
      </c>
      <c r="I1980" s="157">
        <f t="shared" si="60"/>
        <v>100</v>
      </c>
      <c r="J1980" s="183">
        <f t="shared" si="61"/>
        <v>0</v>
      </c>
    </row>
    <row r="1981" spans="1:10" s="141" customFormat="1" ht="33.75" x14ac:dyDescent="0.2">
      <c r="A1981" s="190" t="s">
        <v>486</v>
      </c>
      <c r="B1981" s="191">
        <v>924</v>
      </c>
      <c r="C1981" s="192">
        <v>10</v>
      </c>
      <c r="D1981" s="192">
        <v>6</v>
      </c>
      <c r="E1981" s="193">
        <v>8600055490</v>
      </c>
      <c r="F1981" s="194">
        <v>100</v>
      </c>
      <c r="G1981" s="195">
        <v>30</v>
      </c>
      <c r="H1981" s="195">
        <v>30</v>
      </c>
      <c r="I1981" s="157">
        <f t="shared" si="60"/>
        <v>100</v>
      </c>
      <c r="J1981" s="183">
        <f t="shared" si="61"/>
        <v>0</v>
      </c>
    </row>
    <row r="1982" spans="1:10" s="141" customFormat="1" ht="22.5" x14ac:dyDescent="0.2">
      <c r="A1982" s="190" t="s">
        <v>507</v>
      </c>
      <c r="B1982" s="191">
        <v>924</v>
      </c>
      <c r="C1982" s="192">
        <v>10</v>
      </c>
      <c r="D1982" s="192">
        <v>6</v>
      </c>
      <c r="E1982" s="193">
        <v>8600055490</v>
      </c>
      <c r="F1982" s="194">
        <v>600</v>
      </c>
      <c r="G1982" s="195">
        <v>30</v>
      </c>
      <c r="H1982" s="195">
        <v>30</v>
      </c>
      <c r="I1982" s="157">
        <f t="shared" si="60"/>
        <v>100</v>
      </c>
      <c r="J1982" s="183">
        <f t="shared" si="61"/>
        <v>0</v>
      </c>
    </row>
    <row r="1983" spans="1:10" s="141" customFormat="1" ht="22.5" x14ac:dyDescent="0.2">
      <c r="A1983" s="190" t="s">
        <v>1696</v>
      </c>
      <c r="B1983" s="191">
        <v>924</v>
      </c>
      <c r="C1983" s="192">
        <v>10</v>
      </c>
      <c r="D1983" s="192">
        <v>6</v>
      </c>
      <c r="E1983" s="193" t="s">
        <v>1012</v>
      </c>
      <c r="F1983" s="194"/>
      <c r="G1983" s="195">
        <v>547.79999999999995</v>
      </c>
      <c r="H1983" s="195">
        <v>547.79999999999995</v>
      </c>
      <c r="I1983" s="157">
        <f t="shared" si="60"/>
        <v>100</v>
      </c>
      <c r="J1983" s="183">
        <f t="shared" si="61"/>
        <v>0</v>
      </c>
    </row>
    <row r="1984" spans="1:10" s="141" customFormat="1" ht="11.25" x14ac:dyDescent="0.2">
      <c r="A1984" s="190" t="s">
        <v>499</v>
      </c>
      <c r="B1984" s="191">
        <v>924</v>
      </c>
      <c r="C1984" s="192">
        <v>10</v>
      </c>
      <c r="D1984" s="192">
        <v>6</v>
      </c>
      <c r="E1984" s="193" t="s">
        <v>1012</v>
      </c>
      <c r="F1984" s="194">
        <v>500</v>
      </c>
      <c r="G1984" s="195">
        <v>547.79999999999995</v>
      </c>
      <c r="H1984" s="195">
        <v>547.79999999999995</v>
      </c>
      <c r="I1984" s="157">
        <f t="shared" si="60"/>
        <v>100</v>
      </c>
      <c r="J1984" s="183">
        <f t="shared" si="61"/>
        <v>0</v>
      </c>
    </row>
    <row r="1985" spans="1:10" s="141" customFormat="1" ht="11.25" x14ac:dyDescent="0.2">
      <c r="A1985" s="190" t="s">
        <v>487</v>
      </c>
      <c r="B1985" s="191">
        <v>924</v>
      </c>
      <c r="C1985" s="192">
        <v>10</v>
      </c>
      <c r="D1985" s="192">
        <v>6</v>
      </c>
      <c r="E1985" s="193">
        <v>8900000000</v>
      </c>
      <c r="F1985" s="194"/>
      <c r="G1985" s="195">
        <v>45209</v>
      </c>
      <c r="H1985" s="195">
        <v>44978.2</v>
      </c>
      <c r="I1985" s="157">
        <f t="shared" si="60"/>
        <v>99.489482182751217</v>
      </c>
      <c r="J1985" s="183">
        <f t="shared" si="61"/>
        <v>230.80000000000291</v>
      </c>
    </row>
    <row r="1986" spans="1:10" s="141" customFormat="1" ht="11.25" x14ac:dyDescent="0.2">
      <c r="A1986" s="190" t="s">
        <v>487</v>
      </c>
      <c r="B1986" s="191">
        <v>924</v>
      </c>
      <c r="C1986" s="192">
        <v>10</v>
      </c>
      <c r="D1986" s="192">
        <v>6</v>
      </c>
      <c r="E1986" s="193">
        <v>8900000110</v>
      </c>
      <c r="F1986" s="194"/>
      <c r="G1986" s="195">
        <v>32592.400000000001</v>
      </c>
      <c r="H1986" s="195">
        <v>32592.400000000001</v>
      </c>
      <c r="I1986" s="157">
        <f t="shared" si="60"/>
        <v>100</v>
      </c>
      <c r="J1986" s="183">
        <f t="shared" si="61"/>
        <v>0</v>
      </c>
    </row>
    <row r="1987" spans="1:10" s="141" customFormat="1" ht="33.75" x14ac:dyDescent="0.2">
      <c r="A1987" s="190" t="s">
        <v>486</v>
      </c>
      <c r="B1987" s="191">
        <v>924</v>
      </c>
      <c r="C1987" s="192">
        <v>10</v>
      </c>
      <c r="D1987" s="192">
        <v>6</v>
      </c>
      <c r="E1987" s="193">
        <v>8900000110</v>
      </c>
      <c r="F1987" s="194">
        <v>100</v>
      </c>
      <c r="G1987" s="195">
        <v>32592.400000000001</v>
      </c>
      <c r="H1987" s="195">
        <v>32592.400000000001</v>
      </c>
      <c r="I1987" s="157">
        <f t="shared" si="60"/>
        <v>100</v>
      </c>
      <c r="J1987" s="183">
        <f t="shared" si="61"/>
        <v>0</v>
      </c>
    </row>
    <row r="1988" spans="1:10" s="141" customFormat="1" ht="11.25" x14ac:dyDescent="0.2">
      <c r="A1988" s="190" t="s">
        <v>487</v>
      </c>
      <c r="B1988" s="191">
        <v>924</v>
      </c>
      <c r="C1988" s="192">
        <v>10</v>
      </c>
      <c r="D1988" s="192">
        <v>6</v>
      </c>
      <c r="E1988" s="193">
        <v>8900000190</v>
      </c>
      <c r="F1988" s="194"/>
      <c r="G1988" s="195">
        <v>10792.9</v>
      </c>
      <c r="H1988" s="195">
        <v>10562.1</v>
      </c>
      <c r="I1988" s="157">
        <f t="shared" si="60"/>
        <v>97.861557134783055</v>
      </c>
      <c r="J1988" s="183">
        <f t="shared" si="61"/>
        <v>230.79999999999927</v>
      </c>
    </row>
    <row r="1989" spans="1:10" s="141" customFormat="1" ht="33.75" x14ac:dyDescent="0.2">
      <c r="A1989" s="190" t="s">
        <v>486</v>
      </c>
      <c r="B1989" s="191">
        <v>924</v>
      </c>
      <c r="C1989" s="192">
        <v>10</v>
      </c>
      <c r="D1989" s="192">
        <v>6</v>
      </c>
      <c r="E1989" s="193">
        <v>8900000190</v>
      </c>
      <c r="F1989" s="194">
        <v>100</v>
      </c>
      <c r="G1989" s="195">
        <v>1346.8</v>
      </c>
      <c r="H1989" s="195">
        <v>1303.9000000000001</v>
      </c>
      <c r="I1989" s="157">
        <f t="shared" si="60"/>
        <v>96.814671814671826</v>
      </c>
      <c r="J1989" s="183">
        <f t="shared" si="61"/>
        <v>42.899999999999864</v>
      </c>
    </row>
    <row r="1990" spans="1:10" s="141" customFormat="1" ht="11.25" x14ac:dyDescent="0.2">
      <c r="A1990" s="190" t="s">
        <v>490</v>
      </c>
      <c r="B1990" s="191">
        <v>924</v>
      </c>
      <c r="C1990" s="192">
        <v>10</v>
      </c>
      <c r="D1990" s="192">
        <v>6</v>
      </c>
      <c r="E1990" s="193">
        <v>8900000190</v>
      </c>
      <c r="F1990" s="194">
        <v>200</v>
      </c>
      <c r="G1990" s="195">
        <v>1394.4</v>
      </c>
      <c r="H1990" s="195">
        <v>1245.4000000000001</v>
      </c>
      <c r="I1990" s="157">
        <f t="shared" si="60"/>
        <v>89.314400458978767</v>
      </c>
      <c r="J1990" s="183">
        <f t="shared" si="61"/>
        <v>149</v>
      </c>
    </row>
    <row r="1991" spans="1:10" s="141" customFormat="1" ht="11.25" x14ac:dyDescent="0.2">
      <c r="A1991" s="190" t="s">
        <v>651</v>
      </c>
      <c r="B1991" s="191">
        <v>924</v>
      </c>
      <c r="C1991" s="192">
        <v>10</v>
      </c>
      <c r="D1991" s="192">
        <v>6</v>
      </c>
      <c r="E1991" s="193">
        <v>8900000190</v>
      </c>
      <c r="F1991" s="194">
        <v>400</v>
      </c>
      <c r="G1991" s="195">
        <v>8000</v>
      </c>
      <c r="H1991" s="195">
        <v>8000</v>
      </c>
      <c r="I1991" s="157">
        <f t="shared" si="60"/>
        <v>100</v>
      </c>
      <c r="J1991" s="183">
        <f t="shared" si="61"/>
        <v>0</v>
      </c>
    </row>
    <row r="1992" spans="1:10" s="141" customFormat="1" ht="11.25" x14ac:dyDescent="0.2">
      <c r="A1992" s="190" t="s">
        <v>494</v>
      </c>
      <c r="B1992" s="191">
        <v>924</v>
      </c>
      <c r="C1992" s="192">
        <v>10</v>
      </c>
      <c r="D1992" s="192">
        <v>6</v>
      </c>
      <c r="E1992" s="193">
        <v>8900000190</v>
      </c>
      <c r="F1992" s="194">
        <v>800</v>
      </c>
      <c r="G1992" s="195">
        <v>51.7</v>
      </c>
      <c r="H1992" s="195">
        <v>12.8</v>
      </c>
      <c r="I1992" s="157">
        <f t="shared" si="60"/>
        <v>24.758220502901356</v>
      </c>
      <c r="J1992" s="183">
        <f t="shared" si="61"/>
        <v>38.900000000000006</v>
      </c>
    </row>
    <row r="1993" spans="1:10" s="141" customFormat="1" ht="22.5" x14ac:dyDescent="0.2">
      <c r="A1993" s="190" t="s">
        <v>1451</v>
      </c>
      <c r="B1993" s="191">
        <v>924</v>
      </c>
      <c r="C1993" s="192">
        <v>10</v>
      </c>
      <c r="D1993" s="192">
        <v>6</v>
      </c>
      <c r="E1993" s="193">
        <v>8900000870</v>
      </c>
      <c r="F1993" s="194"/>
      <c r="G1993" s="195">
        <v>387.7</v>
      </c>
      <c r="H1993" s="195">
        <v>387.7</v>
      </c>
      <c r="I1993" s="157">
        <f t="shared" si="60"/>
        <v>100</v>
      </c>
      <c r="J1993" s="183">
        <f t="shared" si="61"/>
        <v>0</v>
      </c>
    </row>
    <row r="1994" spans="1:10" s="141" customFormat="1" ht="33.75" x14ac:dyDescent="0.2">
      <c r="A1994" s="190" t="s">
        <v>486</v>
      </c>
      <c r="B1994" s="191">
        <v>924</v>
      </c>
      <c r="C1994" s="192">
        <v>10</v>
      </c>
      <c r="D1994" s="192">
        <v>6</v>
      </c>
      <c r="E1994" s="193">
        <v>8900000870</v>
      </c>
      <c r="F1994" s="194">
        <v>100</v>
      </c>
      <c r="G1994" s="195">
        <v>387.7</v>
      </c>
      <c r="H1994" s="195">
        <v>387.7</v>
      </c>
      <c r="I1994" s="157">
        <f t="shared" si="60"/>
        <v>100</v>
      </c>
      <c r="J1994" s="183">
        <f t="shared" si="61"/>
        <v>0</v>
      </c>
    </row>
    <row r="1995" spans="1:10" s="141" customFormat="1" ht="22.5" x14ac:dyDescent="0.2">
      <c r="A1995" s="190" t="s">
        <v>1152</v>
      </c>
      <c r="B1995" s="191">
        <v>924</v>
      </c>
      <c r="C1995" s="192">
        <v>10</v>
      </c>
      <c r="D1995" s="192">
        <v>6</v>
      </c>
      <c r="E1995" s="193">
        <v>8900055490</v>
      </c>
      <c r="F1995" s="194"/>
      <c r="G1995" s="195">
        <v>1436</v>
      </c>
      <c r="H1995" s="195">
        <v>1436</v>
      </c>
      <c r="I1995" s="157">
        <f t="shared" si="60"/>
        <v>100</v>
      </c>
      <c r="J1995" s="183">
        <f t="shared" si="61"/>
        <v>0</v>
      </c>
    </row>
    <row r="1996" spans="1:10" s="141" customFormat="1" ht="33.75" x14ac:dyDescent="0.2">
      <c r="A1996" s="190" t="s">
        <v>486</v>
      </c>
      <c r="B1996" s="191">
        <v>924</v>
      </c>
      <c r="C1996" s="192">
        <v>10</v>
      </c>
      <c r="D1996" s="192">
        <v>6</v>
      </c>
      <c r="E1996" s="193">
        <v>8900055490</v>
      </c>
      <c r="F1996" s="194">
        <v>100</v>
      </c>
      <c r="G1996" s="195">
        <v>1436</v>
      </c>
      <c r="H1996" s="195">
        <v>1436</v>
      </c>
      <c r="I1996" s="157">
        <f t="shared" si="60"/>
        <v>100</v>
      </c>
      <c r="J1996" s="183">
        <f t="shared" si="61"/>
        <v>0</v>
      </c>
    </row>
    <row r="1997" spans="1:10" s="141" customFormat="1" ht="11.25" x14ac:dyDescent="0.2">
      <c r="A1997" s="184" t="s">
        <v>1354</v>
      </c>
      <c r="B1997" s="185">
        <v>925</v>
      </c>
      <c r="C1997" s="186"/>
      <c r="D1997" s="186"/>
      <c r="E1997" s="187"/>
      <c r="F1997" s="188"/>
      <c r="G1997" s="189">
        <v>232082</v>
      </c>
      <c r="H1997" s="189">
        <v>231751.9</v>
      </c>
      <c r="I1997" s="151">
        <f t="shared" si="60"/>
        <v>99.857765789677785</v>
      </c>
      <c r="J1997" s="183">
        <f t="shared" si="61"/>
        <v>330.10000000000582</v>
      </c>
    </row>
    <row r="1998" spans="1:10" s="141" customFormat="1" ht="11.25" x14ac:dyDescent="0.2">
      <c r="A1998" s="190" t="s">
        <v>572</v>
      </c>
      <c r="B1998" s="191">
        <v>925</v>
      </c>
      <c r="C1998" s="192">
        <v>4</v>
      </c>
      <c r="D1998" s="192"/>
      <c r="E1998" s="193"/>
      <c r="F1998" s="194"/>
      <c r="G1998" s="195">
        <v>232082</v>
      </c>
      <c r="H1998" s="195">
        <v>231751.9</v>
      </c>
      <c r="I1998" s="157">
        <f t="shared" si="60"/>
        <v>99.857765789677785</v>
      </c>
      <c r="J1998" s="183">
        <f t="shared" si="61"/>
        <v>330.10000000000582</v>
      </c>
    </row>
    <row r="1999" spans="1:10" s="141" customFormat="1" ht="11.25" x14ac:dyDescent="0.2">
      <c r="A1999" s="190" t="s">
        <v>598</v>
      </c>
      <c r="B1999" s="191">
        <v>925</v>
      </c>
      <c r="C1999" s="192">
        <v>4</v>
      </c>
      <c r="D1999" s="192">
        <v>5</v>
      </c>
      <c r="E1999" s="193"/>
      <c r="F1999" s="194"/>
      <c r="G1999" s="195">
        <v>232082</v>
      </c>
      <c r="H1999" s="195">
        <v>231751.9</v>
      </c>
      <c r="I1999" s="157">
        <f t="shared" ref="I1999:I2062" si="62">+H1999/G1999*100</f>
        <v>99.857765789677785</v>
      </c>
      <c r="J1999" s="183">
        <f t="shared" ref="J1999:J2062" si="63">G1999-H1999</f>
        <v>330.10000000000582</v>
      </c>
    </row>
    <row r="2000" spans="1:10" s="141" customFormat="1" ht="33.75" x14ac:dyDescent="0.2">
      <c r="A2000" s="190" t="s">
        <v>599</v>
      </c>
      <c r="B2000" s="191">
        <v>925</v>
      </c>
      <c r="C2000" s="192">
        <v>4</v>
      </c>
      <c r="D2000" s="192">
        <v>5</v>
      </c>
      <c r="E2000" s="193">
        <v>1800000000</v>
      </c>
      <c r="F2000" s="194"/>
      <c r="G2000" s="195">
        <v>213907.20000000001</v>
      </c>
      <c r="H2000" s="195">
        <v>213756.3</v>
      </c>
      <c r="I2000" s="157">
        <f t="shared" si="62"/>
        <v>99.929455390000882</v>
      </c>
      <c r="J2000" s="183">
        <f t="shared" si="63"/>
        <v>150.90000000002328</v>
      </c>
    </row>
    <row r="2001" spans="1:10" s="141" customFormat="1" ht="22.5" x14ac:dyDescent="0.2">
      <c r="A2001" s="190" t="s">
        <v>628</v>
      </c>
      <c r="B2001" s="191">
        <v>925</v>
      </c>
      <c r="C2001" s="192">
        <v>4</v>
      </c>
      <c r="D2001" s="192">
        <v>5</v>
      </c>
      <c r="E2001" s="193" t="s">
        <v>629</v>
      </c>
      <c r="F2001" s="194"/>
      <c r="G2001" s="195">
        <v>213907.20000000001</v>
      </c>
      <c r="H2001" s="195">
        <v>213756.3</v>
      </c>
      <c r="I2001" s="157">
        <f t="shared" si="62"/>
        <v>99.929455390000882</v>
      </c>
      <c r="J2001" s="183">
        <f t="shared" si="63"/>
        <v>150.90000000002328</v>
      </c>
    </row>
    <row r="2002" spans="1:10" s="141" customFormat="1" ht="22.5" x14ac:dyDescent="0.2">
      <c r="A2002" s="190" t="s">
        <v>630</v>
      </c>
      <c r="B2002" s="191">
        <v>925</v>
      </c>
      <c r="C2002" s="192">
        <v>4</v>
      </c>
      <c r="D2002" s="192">
        <v>5</v>
      </c>
      <c r="E2002" s="193" t="s">
        <v>1525</v>
      </c>
      <c r="F2002" s="194"/>
      <c r="G2002" s="195">
        <v>205727.2</v>
      </c>
      <c r="H2002" s="195">
        <v>205576.3</v>
      </c>
      <c r="I2002" s="157">
        <f t="shared" si="62"/>
        <v>99.926650438055816</v>
      </c>
      <c r="J2002" s="183">
        <f t="shared" si="63"/>
        <v>150.90000000002328</v>
      </c>
    </row>
    <row r="2003" spans="1:10" s="141" customFormat="1" ht="22.5" x14ac:dyDescent="0.2">
      <c r="A2003" s="190" t="s">
        <v>507</v>
      </c>
      <c r="B2003" s="191">
        <v>925</v>
      </c>
      <c r="C2003" s="192">
        <v>4</v>
      </c>
      <c r="D2003" s="192">
        <v>5</v>
      </c>
      <c r="E2003" s="193" t="s">
        <v>1525</v>
      </c>
      <c r="F2003" s="194">
        <v>600</v>
      </c>
      <c r="G2003" s="195">
        <v>205727.2</v>
      </c>
      <c r="H2003" s="195">
        <v>205576.3</v>
      </c>
      <c r="I2003" s="157">
        <f t="shared" si="62"/>
        <v>99.926650438055816</v>
      </c>
      <c r="J2003" s="183">
        <f t="shared" si="63"/>
        <v>150.90000000002328</v>
      </c>
    </row>
    <row r="2004" spans="1:10" s="141" customFormat="1" ht="33.75" x14ac:dyDescent="0.2">
      <c r="A2004" s="190" t="s">
        <v>1178</v>
      </c>
      <c r="B2004" s="191">
        <v>925</v>
      </c>
      <c r="C2004" s="192">
        <v>4</v>
      </c>
      <c r="D2004" s="192">
        <v>5</v>
      </c>
      <c r="E2004" s="193" t="s">
        <v>631</v>
      </c>
      <c r="F2004" s="194"/>
      <c r="G2004" s="195">
        <v>8180</v>
      </c>
      <c r="H2004" s="195">
        <v>8180</v>
      </c>
      <c r="I2004" s="157">
        <f t="shared" si="62"/>
        <v>100</v>
      </c>
      <c r="J2004" s="183">
        <f t="shared" si="63"/>
        <v>0</v>
      </c>
    </row>
    <row r="2005" spans="1:10" s="141" customFormat="1" ht="11.25" x14ac:dyDescent="0.2">
      <c r="A2005" s="190" t="s">
        <v>499</v>
      </c>
      <c r="B2005" s="191">
        <v>925</v>
      </c>
      <c r="C2005" s="192">
        <v>4</v>
      </c>
      <c r="D2005" s="192">
        <v>5</v>
      </c>
      <c r="E2005" s="193" t="s">
        <v>631</v>
      </c>
      <c r="F2005" s="194">
        <v>500</v>
      </c>
      <c r="G2005" s="195">
        <v>8180</v>
      </c>
      <c r="H2005" s="195">
        <v>8180</v>
      </c>
      <c r="I2005" s="157">
        <f t="shared" si="62"/>
        <v>100</v>
      </c>
      <c r="J2005" s="183">
        <f t="shared" si="63"/>
        <v>0</v>
      </c>
    </row>
    <row r="2006" spans="1:10" s="141" customFormat="1" ht="11.25" x14ac:dyDescent="0.2">
      <c r="A2006" s="190" t="s">
        <v>632</v>
      </c>
      <c r="B2006" s="191">
        <v>925</v>
      </c>
      <c r="C2006" s="192">
        <v>4</v>
      </c>
      <c r="D2006" s="192">
        <v>5</v>
      </c>
      <c r="E2006" s="193">
        <v>8200000000</v>
      </c>
      <c r="F2006" s="194"/>
      <c r="G2006" s="195">
        <v>30</v>
      </c>
      <c r="H2006" s="195">
        <v>0</v>
      </c>
      <c r="I2006" s="157">
        <f t="shared" si="62"/>
        <v>0</v>
      </c>
      <c r="J2006" s="183">
        <f t="shared" si="63"/>
        <v>30</v>
      </c>
    </row>
    <row r="2007" spans="1:10" s="141" customFormat="1" ht="22.5" x14ac:dyDescent="0.2">
      <c r="A2007" s="190" t="s">
        <v>1152</v>
      </c>
      <c r="B2007" s="191">
        <v>925</v>
      </c>
      <c r="C2007" s="192">
        <v>4</v>
      </c>
      <c r="D2007" s="192">
        <v>5</v>
      </c>
      <c r="E2007" s="193">
        <v>8200055490</v>
      </c>
      <c r="F2007" s="194"/>
      <c r="G2007" s="195">
        <v>30</v>
      </c>
      <c r="H2007" s="195">
        <v>0</v>
      </c>
      <c r="I2007" s="157">
        <f t="shared" si="62"/>
        <v>0</v>
      </c>
      <c r="J2007" s="183">
        <f t="shared" si="63"/>
        <v>30</v>
      </c>
    </row>
    <row r="2008" spans="1:10" s="141" customFormat="1" ht="22.5" x14ac:dyDescent="0.2">
      <c r="A2008" s="190" t="s">
        <v>507</v>
      </c>
      <c r="B2008" s="191">
        <v>925</v>
      </c>
      <c r="C2008" s="192">
        <v>4</v>
      </c>
      <c r="D2008" s="192">
        <v>5</v>
      </c>
      <c r="E2008" s="193">
        <v>8200055490</v>
      </c>
      <c r="F2008" s="194">
        <v>600</v>
      </c>
      <c r="G2008" s="195">
        <v>30</v>
      </c>
      <c r="H2008" s="195">
        <v>0</v>
      </c>
      <c r="I2008" s="157">
        <f t="shared" si="62"/>
        <v>0</v>
      </c>
      <c r="J2008" s="183">
        <f t="shared" si="63"/>
        <v>30</v>
      </c>
    </row>
    <row r="2009" spans="1:10" s="141" customFormat="1" ht="11.25" x14ac:dyDescent="0.2">
      <c r="A2009" s="190" t="s">
        <v>487</v>
      </c>
      <c r="B2009" s="191">
        <v>925</v>
      </c>
      <c r="C2009" s="192">
        <v>4</v>
      </c>
      <c r="D2009" s="192">
        <v>5</v>
      </c>
      <c r="E2009" s="193">
        <v>8900000000</v>
      </c>
      <c r="F2009" s="194"/>
      <c r="G2009" s="195">
        <v>4402.1000000000004</v>
      </c>
      <c r="H2009" s="195">
        <v>4252.8999999999996</v>
      </c>
      <c r="I2009" s="157">
        <f t="shared" si="62"/>
        <v>96.610708525476468</v>
      </c>
      <c r="J2009" s="183">
        <f t="shared" si="63"/>
        <v>149.20000000000073</v>
      </c>
    </row>
    <row r="2010" spans="1:10" s="141" customFormat="1" ht="11.25" x14ac:dyDescent="0.2">
      <c r="A2010" s="190" t="s">
        <v>487</v>
      </c>
      <c r="B2010" s="191">
        <v>925</v>
      </c>
      <c r="C2010" s="192">
        <v>4</v>
      </c>
      <c r="D2010" s="192">
        <v>5</v>
      </c>
      <c r="E2010" s="193">
        <v>8900000110</v>
      </c>
      <c r="F2010" s="194"/>
      <c r="G2010" s="195">
        <v>3861.1</v>
      </c>
      <c r="H2010" s="195">
        <v>3861.1</v>
      </c>
      <c r="I2010" s="157">
        <f t="shared" si="62"/>
        <v>100</v>
      </c>
      <c r="J2010" s="183">
        <f t="shared" si="63"/>
        <v>0</v>
      </c>
    </row>
    <row r="2011" spans="1:10" s="141" customFormat="1" ht="33.75" x14ac:dyDescent="0.2">
      <c r="A2011" s="190" t="s">
        <v>486</v>
      </c>
      <c r="B2011" s="191">
        <v>925</v>
      </c>
      <c r="C2011" s="192">
        <v>4</v>
      </c>
      <c r="D2011" s="192">
        <v>5</v>
      </c>
      <c r="E2011" s="193">
        <v>8900000110</v>
      </c>
      <c r="F2011" s="194">
        <v>100</v>
      </c>
      <c r="G2011" s="195">
        <v>3861.1</v>
      </c>
      <c r="H2011" s="195">
        <v>3861.1</v>
      </c>
      <c r="I2011" s="157">
        <f t="shared" si="62"/>
        <v>100</v>
      </c>
      <c r="J2011" s="183">
        <f t="shared" si="63"/>
        <v>0</v>
      </c>
    </row>
    <row r="2012" spans="1:10" s="141" customFormat="1" ht="11.25" x14ac:dyDescent="0.2">
      <c r="A2012" s="190" t="s">
        <v>487</v>
      </c>
      <c r="B2012" s="191">
        <v>925</v>
      </c>
      <c r="C2012" s="192">
        <v>4</v>
      </c>
      <c r="D2012" s="192">
        <v>5</v>
      </c>
      <c r="E2012" s="193">
        <v>8900000190</v>
      </c>
      <c r="F2012" s="194"/>
      <c r="G2012" s="195">
        <v>461</v>
      </c>
      <c r="H2012" s="195">
        <v>311.8</v>
      </c>
      <c r="I2012" s="157">
        <f t="shared" si="62"/>
        <v>67.635574837310202</v>
      </c>
      <c r="J2012" s="183">
        <f t="shared" si="63"/>
        <v>149.19999999999999</v>
      </c>
    </row>
    <row r="2013" spans="1:10" s="141" customFormat="1" ht="33.75" x14ac:dyDescent="0.2">
      <c r="A2013" s="190" t="s">
        <v>486</v>
      </c>
      <c r="B2013" s="191">
        <v>925</v>
      </c>
      <c r="C2013" s="192">
        <v>4</v>
      </c>
      <c r="D2013" s="192">
        <v>5</v>
      </c>
      <c r="E2013" s="193">
        <v>8900000190</v>
      </c>
      <c r="F2013" s="194">
        <v>100</v>
      </c>
      <c r="G2013" s="195">
        <v>33</v>
      </c>
      <c r="H2013" s="195">
        <v>25.7</v>
      </c>
      <c r="I2013" s="157">
        <f t="shared" si="62"/>
        <v>77.878787878787875</v>
      </c>
      <c r="J2013" s="183">
        <f t="shared" si="63"/>
        <v>7.3000000000000007</v>
      </c>
    </row>
    <row r="2014" spans="1:10" s="141" customFormat="1" ht="11.25" x14ac:dyDescent="0.2">
      <c r="A2014" s="190" t="s">
        <v>490</v>
      </c>
      <c r="B2014" s="191">
        <v>925</v>
      </c>
      <c r="C2014" s="192">
        <v>4</v>
      </c>
      <c r="D2014" s="192">
        <v>5</v>
      </c>
      <c r="E2014" s="193">
        <v>8900000190</v>
      </c>
      <c r="F2014" s="194">
        <v>200</v>
      </c>
      <c r="G2014" s="195">
        <v>420</v>
      </c>
      <c r="H2014" s="195">
        <v>282.10000000000002</v>
      </c>
      <c r="I2014" s="157">
        <f t="shared" si="62"/>
        <v>67.166666666666671</v>
      </c>
      <c r="J2014" s="183">
        <f t="shared" si="63"/>
        <v>137.89999999999998</v>
      </c>
    </row>
    <row r="2015" spans="1:10" s="141" customFormat="1" ht="11.25" x14ac:dyDescent="0.2">
      <c r="A2015" s="190" t="s">
        <v>494</v>
      </c>
      <c r="B2015" s="191">
        <v>925</v>
      </c>
      <c r="C2015" s="192">
        <v>4</v>
      </c>
      <c r="D2015" s="192">
        <v>5</v>
      </c>
      <c r="E2015" s="193">
        <v>8900000190</v>
      </c>
      <c r="F2015" s="194">
        <v>800</v>
      </c>
      <c r="G2015" s="195">
        <v>8</v>
      </c>
      <c r="H2015" s="195">
        <v>4</v>
      </c>
      <c r="I2015" s="157">
        <f t="shared" si="62"/>
        <v>50</v>
      </c>
      <c r="J2015" s="183">
        <f t="shared" si="63"/>
        <v>4</v>
      </c>
    </row>
    <row r="2016" spans="1:10" s="141" customFormat="1" ht="22.5" x14ac:dyDescent="0.2">
      <c r="A2016" s="190" t="s">
        <v>1152</v>
      </c>
      <c r="B2016" s="191">
        <v>925</v>
      </c>
      <c r="C2016" s="192">
        <v>4</v>
      </c>
      <c r="D2016" s="192">
        <v>5</v>
      </c>
      <c r="E2016" s="193">
        <v>8900055490</v>
      </c>
      <c r="F2016" s="194"/>
      <c r="G2016" s="195">
        <v>80</v>
      </c>
      <c r="H2016" s="195">
        <v>80</v>
      </c>
      <c r="I2016" s="157">
        <f t="shared" si="62"/>
        <v>100</v>
      </c>
      <c r="J2016" s="183">
        <f t="shared" si="63"/>
        <v>0</v>
      </c>
    </row>
    <row r="2017" spans="1:10" s="141" customFormat="1" ht="33.75" x14ac:dyDescent="0.2">
      <c r="A2017" s="190" t="s">
        <v>486</v>
      </c>
      <c r="B2017" s="191">
        <v>925</v>
      </c>
      <c r="C2017" s="192">
        <v>4</v>
      </c>
      <c r="D2017" s="192">
        <v>5</v>
      </c>
      <c r="E2017" s="193">
        <v>8900055490</v>
      </c>
      <c r="F2017" s="194">
        <v>100</v>
      </c>
      <c r="G2017" s="195">
        <v>80</v>
      </c>
      <c r="H2017" s="195">
        <v>80</v>
      </c>
      <c r="I2017" s="157">
        <f t="shared" si="62"/>
        <v>100</v>
      </c>
      <c r="J2017" s="183">
        <f t="shared" si="63"/>
        <v>0</v>
      </c>
    </row>
    <row r="2018" spans="1:10" s="141" customFormat="1" ht="22.5" x14ac:dyDescent="0.2">
      <c r="A2018" s="190" t="s">
        <v>510</v>
      </c>
      <c r="B2018" s="191">
        <v>925</v>
      </c>
      <c r="C2018" s="192">
        <v>4</v>
      </c>
      <c r="D2018" s="192">
        <v>5</v>
      </c>
      <c r="E2018" s="193">
        <v>9700000000</v>
      </c>
      <c r="F2018" s="194"/>
      <c r="G2018" s="195">
        <v>13742.7</v>
      </c>
      <c r="H2018" s="195">
        <v>13742.7</v>
      </c>
      <c r="I2018" s="157">
        <f t="shared" si="62"/>
        <v>100</v>
      </c>
      <c r="J2018" s="183">
        <f t="shared" si="63"/>
        <v>0</v>
      </c>
    </row>
    <row r="2019" spans="1:10" s="141" customFormat="1" ht="22.5" x14ac:dyDescent="0.2">
      <c r="A2019" s="190" t="s">
        <v>511</v>
      </c>
      <c r="B2019" s="191">
        <v>925</v>
      </c>
      <c r="C2019" s="192">
        <v>4</v>
      </c>
      <c r="D2019" s="192">
        <v>5</v>
      </c>
      <c r="E2019" s="193">
        <v>9700004000</v>
      </c>
      <c r="F2019" s="194"/>
      <c r="G2019" s="195">
        <v>13742.7</v>
      </c>
      <c r="H2019" s="195">
        <v>13742.7</v>
      </c>
      <c r="I2019" s="157">
        <f t="shared" si="62"/>
        <v>100</v>
      </c>
      <c r="J2019" s="183">
        <f t="shared" si="63"/>
        <v>0</v>
      </c>
    </row>
    <row r="2020" spans="1:10" s="141" customFormat="1" ht="22.5" x14ac:dyDescent="0.2">
      <c r="A2020" s="190" t="s">
        <v>507</v>
      </c>
      <c r="B2020" s="191">
        <v>925</v>
      </c>
      <c r="C2020" s="192">
        <v>4</v>
      </c>
      <c r="D2020" s="192">
        <v>5</v>
      </c>
      <c r="E2020" s="193">
        <v>9700004000</v>
      </c>
      <c r="F2020" s="194">
        <v>600</v>
      </c>
      <c r="G2020" s="195">
        <v>8640.7999999999993</v>
      </c>
      <c r="H2020" s="195">
        <v>8640.7999999999993</v>
      </c>
      <c r="I2020" s="157">
        <f t="shared" si="62"/>
        <v>100</v>
      </c>
      <c r="J2020" s="183">
        <f t="shared" si="63"/>
        <v>0</v>
      </c>
    </row>
    <row r="2021" spans="1:10" s="141" customFormat="1" ht="11.25" x14ac:dyDescent="0.2">
      <c r="A2021" s="190" t="s">
        <v>494</v>
      </c>
      <c r="B2021" s="191">
        <v>925</v>
      </c>
      <c r="C2021" s="192">
        <v>4</v>
      </c>
      <c r="D2021" s="192">
        <v>5</v>
      </c>
      <c r="E2021" s="193">
        <v>9700004000</v>
      </c>
      <c r="F2021" s="194">
        <v>800</v>
      </c>
      <c r="G2021" s="195">
        <v>5101.8999999999996</v>
      </c>
      <c r="H2021" s="195">
        <v>5101.8999999999996</v>
      </c>
      <c r="I2021" s="157">
        <f t="shared" si="62"/>
        <v>100</v>
      </c>
      <c r="J2021" s="183">
        <f t="shared" si="63"/>
        <v>0</v>
      </c>
    </row>
    <row r="2022" spans="1:10" s="141" customFormat="1" ht="11.25" x14ac:dyDescent="0.2">
      <c r="A2022" s="184" t="s">
        <v>439</v>
      </c>
      <c r="B2022" s="185">
        <v>926</v>
      </c>
      <c r="C2022" s="186"/>
      <c r="D2022" s="186"/>
      <c r="E2022" s="187"/>
      <c r="F2022" s="188"/>
      <c r="G2022" s="189">
        <v>84340.7</v>
      </c>
      <c r="H2022" s="189">
        <v>82868.2</v>
      </c>
      <c r="I2022" s="151">
        <f t="shared" si="62"/>
        <v>98.254105076196893</v>
      </c>
      <c r="J2022" s="183">
        <f t="shared" si="63"/>
        <v>1472.5</v>
      </c>
    </row>
    <row r="2023" spans="1:10" s="141" customFormat="1" ht="11.25" x14ac:dyDescent="0.2">
      <c r="A2023" s="190" t="s">
        <v>484</v>
      </c>
      <c r="B2023" s="191">
        <v>926</v>
      </c>
      <c r="C2023" s="192">
        <v>1</v>
      </c>
      <c r="D2023" s="192"/>
      <c r="E2023" s="193"/>
      <c r="F2023" s="194"/>
      <c r="G2023" s="195">
        <v>45598.8</v>
      </c>
      <c r="H2023" s="195">
        <v>45053.3</v>
      </c>
      <c r="I2023" s="157">
        <f t="shared" si="62"/>
        <v>98.80369658850671</v>
      </c>
      <c r="J2023" s="183">
        <f t="shared" si="63"/>
        <v>545.5</v>
      </c>
    </row>
    <row r="2024" spans="1:10" s="141" customFormat="1" ht="11.25" x14ac:dyDescent="0.2">
      <c r="A2024" s="190" t="s">
        <v>512</v>
      </c>
      <c r="B2024" s="191">
        <v>926</v>
      </c>
      <c r="C2024" s="192">
        <v>1</v>
      </c>
      <c r="D2024" s="192">
        <v>13</v>
      </c>
      <c r="E2024" s="193"/>
      <c r="F2024" s="194"/>
      <c r="G2024" s="195">
        <v>45598.8</v>
      </c>
      <c r="H2024" s="195">
        <v>45053.3</v>
      </c>
      <c r="I2024" s="157">
        <f t="shared" si="62"/>
        <v>98.80369658850671</v>
      </c>
      <c r="J2024" s="183">
        <f t="shared" si="63"/>
        <v>545.5</v>
      </c>
    </row>
    <row r="2025" spans="1:10" s="141" customFormat="1" ht="11.25" x14ac:dyDescent="0.2">
      <c r="A2025" s="190" t="s">
        <v>487</v>
      </c>
      <c r="B2025" s="191">
        <v>926</v>
      </c>
      <c r="C2025" s="192">
        <v>1</v>
      </c>
      <c r="D2025" s="192">
        <v>13</v>
      </c>
      <c r="E2025" s="193">
        <v>8900000000</v>
      </c>
      <c r="F2025" s="194"/>
      <c r="G2025" s="195">
        <v>38900.800000000003</v>
      </c>
      <c r="H2025" s="195">
        <v>38640</v>
      </c>
      <c r="I2025" s="157">
        <f t="shared" si="62"/>
        <v>99.329576769629412</v>
      </c>
      <c r="J2025" s="183">
        <f t="shared" si="63"/>
        <v>260.80000000000291</v>
      </c>
    </row>
    <row r="2026" spans="1:10" s="141" customFormat="1" ht="11.25" x14ac:dyDescent="0.2">
      <c r="A2026" s="190" t="s">
        <v>487</v>
      </c>
      <c r="B2026" s="191">
        <v>926</v>
      </c>
      <c r="C2026" s="192">
        <v>1</v>
      </c>
      <c r="D2026" s="192">
        <v>13</v>
      </c>
      <c r="E2026" s="193">
        <v>8900000110</v>
      </c>
      <c r="F2026" s="194"/>
      <c r="G2026" s="195">
        <v>22870</v>
      </c>
      <c r="H2026" s="195">
        <v>22870</v>
      </c>
      <c r="I2026" s="157">
        <f t="shared" si="62"/>
        <v>100</v>
      </c>
      <c r="J2026" s="183">
        <f t="shared" si="63"/>
        <v>0</v>
      </c>
    </row>
    <row r="2027" spans="1:10" s="141" customFormat="1" ht="33.75" x14ac:dyDescent="0.2">
      <c r="A2027" s="190" t="s">
        <v>486</v>
      </c>
      <c r="B2027" s="191">
        <v>926</v>
      </c>
      <c r="C2027" s="192">
        <v>1</v>
      </c>
      <c r="D2027" s="192">
        <v>13</v>
      </c>
      <c r="E2027" s="193">
        <v>8900000110</v>
      </c>
      <c r="F2027" s="194">
        <v>100</v>
      </c>
      <c r="G2027" s="195">
        <v>22870</v>
      </c>
      <c r="H2027" s="195">
        <v>22870</v>
      </c>
      <c r="I2027" s="157">
        <f t="shared" si="62"/>
        <v>100</v>
      </c>
      <c r="J2027" s="183">
        <f t="shared" si="63"/>
        <v>0</v>
      </c>
    </row>
    <row r="2028" spans="1:10" s="141" customFormat="1" ht="11.25" x14ac:dyDescent="0.2">
      <c r="A2028" s="190" t="s">
        <v>487</v>
      </c>
      <c r="B2028" s="191">
        <v>926</v>
      </c>
      <c r="C2028" s="192">
        <v>1</v>
      </c>
      <c r="D2028" s="192">
        <v>13</v>
      </c>
      <c r="E2028" s="193">
        <v>8900000190</v>
      </c>
      <c r="F2028" s="194"/>
      <c r="G2028" s="195">
        <v>5248.2</v>
      </c>
      <c r="H2028" s="195">
        <v>5049.1000000000004</v>
      </c>
      <c r="I2028" s="157">
        <f t="shared" si="62"/>
        <v>96.206318356769955</v>
      </c>
      <c r="J2028" s="183">
        <f t="shared" si="63"/>
        <v>199.09999999999945</v>
      </c>
    </row>
    <row r="2029" spans="1:10" s="141" customFormat="1" ht="33.75" x14ac:dyDescent="0.2">
      <c r="A2029" s="190" t="s">
        <v>486</v>
      </c>
      <c r="B2029" s="191">
        <v>926</v>
      </c>
      <c r="C2029" s="192">
        <v>1</v>
      </c>
      <c r="D2029" s="192">
        <v>13</v>
      </c>
      <c r="E2029" s="193">
        <v>8900000190</v>
      </c>
      <c r="F2029" s="194">
        <v>100</v>
      </c>
      <c r="G2029" s="195">
        <v>174</v>
      </c>
      <c r="H2029" s="195">
        <v>153.5</v>
      </c>
      <c r="I2029" s="157">
        <f t="shared" si="62"/>
        <v>88.218390804597703</v>
      </c>
      <c r="J2029" s="183">
        <f t="shared" si="63"/>
        <v>20.5</v>
      </c>
    </row>
    <row r="2030" spans="1:10" s="141" customFormat="1" ht="11.25" x14ac:dyDescent="0.2">
      <c r="A2030" s="190" t="s">
        <v>490</v>
      </c>
      <c r="B2030" s="191">
        <v>926</v>
      </c>
      <c r="C2030" s="192">
        <v>1</v>
      </c>
      <c r="D2030" s="192">
        <v>13</v>
      </c>
      <c r="E2030" s="193">
        <v>8900000190</v>
      </c>
      <c r="F2030" s="194">
        <v>200</v>
      </c>
      <c r="G2030" s="195">
        <v>4346.6000000000004</v>
      </c>
      <c r="H2030" s="195">
        <v>4213.8</v>
      </c>
      <c r="I2030" s="157">
        <f t="shared" si="62"/>
        <v>96.944738416233378</v>
      </c>
      <c r="J2030" s="183">
        <f t="shared" si="63"/>
        <v>132.80000000000018</v>
      </c>
    </row>
    <row r="2031" spans="1:10" s="141" customFormat="1" ht="11.25" x14ac:dyDescent="0.2">
      <c r="A2031" s="190" t="s">
        <v>494</v>
      </c>
      <c r="B2031" s="191">
        <v>926</v>
      </c>
      <c r="C2031" s="192">
        <v>1</v>
      </c>
      <c r="D2031" s="192">
        <v>13</v>
      </c>
      <c r="E2031" s="193">
        <v>8900000190</v>
      </c>
      <c r="F2031" s="194">
        <v>800</v>
      </c>
      <c r="G2031" s="195">
        <v>727.6</v>
      </c>
      <c r="H2031" s="195">
        <v>681.8</v>
      </c>
      <c r="I2031" s="157">
        <f t="shared" si="62"/>
        <v>93.705332600329839</v>
      </c>
      <c r="J2031" s="183">
        <f t="shared" si="63"/>
        <v>45.800000000000068</v>
      </c>
    </row>
    <row r="2032" spans="1:10" s="141" customFormat="1" ht="22.5" x14ac:dyDescent="0.2">
      <c r="A2032" s="190" t="s">
        <v>1451</v>
      </c>
      <c r="B2032" s="191">
        <v>926</v>
      </c>
      <c r="C2032" s="192">
        <v>1</v>
      </c>
      <c r="D2032" s="192">
        <v>13</v>
      </c>
      <c r="E2032" s="193">
        <v>8900000870</v>
      </c>
      <c r="F2032" s="194"/>
      <c r="G2032" s="195">
        <v>250</v>
      </c>
      <c r="H2032" s="195">
        <v>250</v>
      </c>
      <c r="I2032" s="157">
        <f t="shared" si="62"/>
        <v>100</v>
      </c>
      <c r="J2032" s="183">
        <f t="shared" si="63"/>
        <v>0</v>
      </c>
    </row>
    <row r="2033" spans="1:10" s="141" customFormat="1" ht="33.75" x14ac:dyDescent="0.2">
      <c r="A2033" s="190" t="s">
        <v>486</v>
      </c>
      <c r="B2033" s="191">
        <v>926</v>
      </c>
      <c r="C2033" s="192">
        <v>1</v>
      </c>
      <c r="D2033" s="192">
        <v>13</v>
      </c>
      <c r="E2033" s="193">
        <v>8900000870</v>
      </c>
      <c r="F2033" s="194">
        <v>100</v>
      </c>
      <c r="G2033" s="195">
        <v>250</v>
      </c>
      <c r="H2033" s="195">
        <v>250</v>
      </c>
      <c r="I2033" s="157">
        <f t="shared" si="62"/>
        <v>100</v>
      </c>
      <c r="J2033" s="183">
        <f t="shared" si="63"/>
        <v>0</v>
      </c>
    </row>
    <row r="2034" spans="1:10" s="141" customFormat="1" ht="22.5" x14ac:dyDescent="0.2">
      <c r="A2034" s="190" t="s">
        <v>1152</v>
      </c>
      <c r="B2034" s="191">
        <v>926</v>
      </c>
      <c r="C2034" s="192">
        <v>1</v>
      </c>
      <c r="D2034" s="192">
        <v>13</v>
      </c>
      <c r="E2034" s="193">
        <v>8900055490</v>
      </c>
      <c r="F2034" s="194"/>
      <c r="G2034" s="195">
        <v>745</v>
      </c>
      <c r="H2034" s="195">
        <v>744</v>
      </c>
      <c r="I2034" s="157">
        <f t="shared" si="62"/>
        <v>99.865771812080538</v>
      </c>
      <c r="J2034" s="183">
        <f t="shared" si="63"/>
        <v>1</v>
      </c>
    </row>
    <row r="2035" spans="1:10" s="141" customFormat="1" ht="33.75" x14ac:dyDescent="0.2">
      <c r="A2035" s="190" t="s">
        <v>486</v>
      </c>
      <c r="B2035" s="191">
        <v>926</v>
      </c>
      <c r="C2035" s="192">
        <v>1</v>
      </c>
      <c r="D2035" s="192">
        <v>13</v>
      </c>
      <c r="E2035" s="193">
        <v>8900055490</v>
      </c>
      <c r="F2035" s="194">
        <v>100</v>
      </c>
      <c r="G2035" s="195">
        <v>745</v>
      </c>
      <c r="H2035" s="195">
        <v>744</v>
      </c>
      <c r="I2035" s="157">
        <f t="shared" si="62"/>
        <v>99.865771812080538</v>
      </c>
      <c r="J2035" s="183">
        <f t="shared" si="63"/>
        <v>1</v>
      </c>
    </row>
    <row r="2036" spans="1:10" s="141" customFormat="1" ht="11.25" x14ac:dyDescent="0.2">
      <c r="A2036" s="190" t="s">
        <v>516</v>
      </c>
      <c r="B2036" s="191">
        <v>926</v>
      </c>
      <c r="C2036" s="192">
        <v>1</v>
      </c>
      <c r="D2036" s="192">
        <v>13</v>
      </c>
      <c r="E2036" s="193">
        <v>8900099990</v>
      </c>
      <c r="F2036" s="194"/>
      <c r="G2036" s="195">
        <v>9787.6</v>
      </c>
      <c r="H2036" s="195">
        <v>9726.9</v>
      </c>
      <c r="I2036" s="157">
        <f t="shared" si="62"/>
        <v>99.379827536883397</v>
      </c>
      <c r="J2036" s="183">
        <f t="shared" si="63"/>
        <v>60.700000000000728</v>
      </c>
    </row>
    <row r="2037" spans="1:10" s="141" customFormat="1" ht="11.25" x14ac:dyDescent="0.2">
      <c r="A2037" s="190" t="s">
        <v>490</v>
      </c>
      <c r="B2037" s="191">
        <v>926</v>
      </c>
      <c r="C2037" s="192">
        <v>1</v>
      </c>
      <c r="D2037" s="192">
        <v>13</v>
      </c>
      <c r="E2037" s="193">
        <v>8900099990</v>
      </c>
      <c r="F2037" s="194">
        <v>200</v>
      </c>
      <c r="G2037" s="195">
        <v>9787.6</v>
      </c>
      <c r="H2037" s="195">
        <v>9726.9</v>
      </c>
      <c r="I2037" s="157">
        <f t="shared" si="62"/>
        <v>99.379827536883397</v>
      </c>
      <c r="J2037" s="183">
        <f t="shared" si="63"/>
        <v>60.700000000000728</v>
      </c>
    </row>
    <row r="2038" spans="1:10" s="141" customFormat="1" ht="11.25" x14ac:dyDescent="0.2">
      <c r="A2038" s="190" t="s">
        <v>517</v>
      </c>
      <c r="B2038" s="191">
        <v>926</v>
      </c>
      <c r="C2038" s="192">
        <v>1</v>
      </c>
      <c r="D2038" s="192">
        <v>13</v>
      </c>
      <c r="E2038" s="193">
        <v>9600000000</v>
      </c>
      <c r="F2038" s="194"/>
      <c r="G2038" s="195">
        <v>6698</v>
      </c>
      <c r="H2038" s="195">
        <v>6413.3</v>
      </c>
      <c r="I2038" s="157">
        <f t="shared" si="62"/>
        <v>95.749477455957006</v>
      </c>
      <c r="J2038" s="183">
        <f t="shared" si="63"/>
        <v>284.69999999999982</v>
      </c>
    </row>
    <row r="2039" spans="1:10" s="141" customFormat="1" ht="11.25" x14ac:dyDescent="0.2">
      <c r="A2039" s="190" t="s">
        <v>518</v>
      </c>
      <c r="B2039" s="191">
        <v>926</v>
      </c>
      <c r="C2039" s="192">
        <v>1</v>
      </c>
      <c r="D2039" s="192">
        <v>13</v>
      </c>
      <c r="E2039" s="193">
        <v>9600040420</v>
      </c>
      <c r="F2039" s="194"/>
      <c r="G2039" s="195">
        <v>6698</v>
      </c>
      <c r="H2039" s="195">
        <v>6413.3</v>
      </c>
      <c r="I2039" s="157">
        <f t="shared" si="62"/>
        <v>95.749477455957006</v>
      </c>
      <c r="J2039" s="183">
        <f t="shared" si="63"/>
        <v>284.69999999999982</v>
      </c>
    </row>
    <row r="2040" spans="1:10" s="141" customFormat="1" ht="33.75" x14ac:dyDescent="0.2">
      <c r="A2040" s="190" t="s">
        <v>486</v>
      </c>
      <c r="B2040" s="191">
        <v>926</v>
      </c>
      <c r="C2040" s="192">
        <v>1</v>
      </c>
      <c r="D2040" s="192">
        <v>13</v>
      </c>
      <c r="E2040" s="193">
        <v>9600040420</v>
      </c>
      <c r="F2040" s="194">
        <v>100</v>
      </c>
      <c r="G2040" s="195">
        <v>4437.6000000000004</v>
      </c>
      <c r="H2040" s="195">
        <v>4276.3999999999996</v>
      </c>
      <c r="I2040" s="157">
        <f t="shared" si="62"/>
        <v>96.367405804939594</v>
      </c>
      <c r="J2040" s="183">
        <f t="shared" si="63"/>
        <v>161.20000000000073</v>
      </c>
    </row>
    <row r="2041" spans="1:10" s="141" customFormat="1" ht="11.25" x14ac:dyDescent="0.2">
      <c r="A2041" s="190" t="s">
        <v>490</v>
      </c>
      <c r="B2041" s="191">
        <v>926</v>
      </c>
      <c r="C2041" s="192">
        <v>1</v>
      </c>
      <c r="D2041" s="192">
        <v>13</v>
      </c>
      <c r="E2041" s="193">
        <v>9600040420</v>
      </c>
      <c r="F2041" s="194">
        <v>200</v>
      </c>
      <c r="G2041" s="195">
        <v>2260.4</v>
      </c>
      <c r="H2041" s="195">
        <v>2136.9</v>
      </c>
      <c r="I2041" s="157">
        <f t="shared" si="62"/>
        <v>94.536365245089357</v>
      </c>
      <c r="J2041" s="183">
        <f t="shared" si="63"/>
        <v>123.5</v>
      </c>
    </row>
    <row r="2042" spans="1:10" s="141" customFormat="1" ht="11.25" x14ac:dyDescent="0.2">
      <c r="A2042" s="190" t="s">
        <v>572</v>
      </c>
      <c r="B2042" s="191">
        <v>926</v>
      </c>
      <c r="C2042" s="192">
        <v>4</v>
      </c>
      <c r="D2042" s="192"/>
      <c r="E2042" s="193"/>
      <c r="F2042" s="194"/>
      <c r="G2042" s="195">
        <v>38741.9</v>
      </c>
      <c r="H2042" s="195">
        <v>37814.9</v>
      </c>
      <c r="I2042" s="157">
        <f t="shared" si="62"/>
        <v>97.607241771828441</v>
      </c>
      <c r="J2042" s="183">
        <f t="shared" si="63"/>
        <v>927</v>
      </c>
    </row>
    <row r="2043" spans="1:10" s="141" customFormat="1" ht="11.25" x14ac:dyDescent="0.2">
      <c r="A2043" s="190" t="s">
        <v>683</v>
      </c>
      <c r="B2043" s="191">
        <v>926</v>
      </c>
      <c r="C2043" s="192">
        <v>4</v>
      </c>
      <c r="D2043" s="192">
        <v>10</v>
      </c>
      <c r="E2043" s="193"/>
      <c r="F2043" s="194"/>
      <c r="G2043" s="195">
        <v>494</v>
      </c>
      <c r="H2043" s="195">
        <v>472.2</v>
      </c>
      <c r="I2043" s="157">
        <f t="shared" si="62"/>
        <v>95.587044534412954</v>
      </c>
      <c r="J2043" s="183">
        <f t="shared" si="63"/>
        <v>21.800000000000011</v>
      </c>
    </row>
    <row r="2044" spans="1:10" s="141" customFormat="1" ht="22.5" x14ac:dyDescent="0.2">
      <c r="A2044" s="190" t="s">
        <v>584</v>
      </c>
      <c r="B2044" s="191">
        <v>926</v>
      </c>
      <c r="C2044" s="192">
        <v>4</v>
      </c>
      <c r="D2044" s="192">
        <v>10</v>
      </c>
      <c r="E2044" s="193">
        <v>1200000000</v>
      </c>
      <c r="F2044" s="194"/>
      <c r="G2044" s="195">
        <v>494</v>
      </c>
      <c r="H2044" s="195">
        <v>472.2</v>
      </c>
      <c r="I2044" s="157">
        <f t="shared" si="62"/>
        <v>95.587044534412954</v>
      </c>
      <c r="J2044" s="183">
        <f t="shared" si="63"/>
        <v>21.800000000000011</v>
      </c>
    </row>
    <row r="2045" spans="1:10" s="141" customFormat="1" ht="22.5" x14ac:dyDescent="0.2">
      <c r="A2045" s="190" t="s">
        <v>684</v>
      </c>
      <c r="B2045" s="191">
        <v>926</v>
      </c>
      <c r="C2045" s="192">
        <v>4</v>
      </c>
      <c r="D2045" s="192">
        <v>10</v>
      </c>
      <c r="E2045" s="193">
        <v>1210000000</v>
      </c>
      <c r="F2045" s="194"/>
      <c r="G2045" s="195">
        <v>494</v>
      </c>
      <c r="H2045" s="195">
        <v>472.2</v>
      </c>
      <c r="I2045" s="157">
        <f t="shared" si="62"/>
        <v>95.587044534412954</v>
      </c>
      <c r="J2045" s="183">
        <f t="shared" si="63"/>
        <v>21.800000000000011</v>
      </c>
    </row>
    <row r="2046" spans="1:10" s="141" customFormat="1" ht="11.25" x14ac:dyDescent="0.2">
      <c r="A2046" s="190" t="s">
        <v>685</v>
      </c>
      <c r="B2046" s="191">
        <v>926</v>
      </c>
      <c r="C2046" s="192">
        <v>4</v>
      </c>
      <c r="D2046" s="192">
        <v>10</v>
      </c>
      <c r="E2046" s="193">
        <v>1210100000</v>
      </c>
      <c r="F2046" s="194"/>
      <c r="G2046" s="195">
        <v>494</v>
      </c>
      <c r="H2046" s="195">
        <v>472.2</v>
      </c>
      <c r="I2046" s="157">
        <f t="shared" si="62"/>
        <v>95.587044534412954</v>
      </c>
      <c r="J2046" s="183">
        <f t="shared" si="63"/>
        <v>21.800000000000011</v>
      </c>
    </row>
    <row r="2047" spans="1:10" s="141" customFormat="1" ht="22.5" x14ac:dyDescent="0.2">
      <c r="A2047" s="190" t="s">
        <v>692</v>
      </c>
      <c r="B2047" s="191">
        <v>926</v>
      </c>
      <c r="C2047" s="192">
        <v>4</v>
      </c>
      <c r="D2047" s="192">
        <v>10</v>
      </c>
      <c r="E2047" s="193">
        <v>1210100071</v>
      </c>
      <c r="F2047" s="194"/>
      <c r="G2047" s="195">
        <v>494</v>
      </c>
      <c r="H2047" s="195">
        <v>472.2</v>
      </c>
      <c r="I2047" s="157">
        <f t="shared" si="62"/>
        <v>95.587044534412954</v>
      </c>
      <c r="J2047" s="183">
        <f t="shared" si="63"/>
        <v>21.800000000000011</v>
      </c>
    </row>
    <row r="2048" spans="1:10" s="141" customFormat="1" ht="11.25" x14ac:dyDescent="0.2">
      <c r="A2048" s="190" t="s">
        <v>490</v>
      </c>
      <c r="B2048" s="191">
        <v>926</v>
      </c>
      <c r="C2048" s="192">
        <v>4</v>
      </c>
      <c r="D2048" s="192">
        <v>10</v>
      </c>
      <c r="E2048" s="193">
        <v>1210100071</v>
      </c>
      <c r="F2048" s="194">
        <v>200</v>
      </c>
      <c r="G2048" s="195">
        <v>494</v>
      </c>
      <c r="H2048" s="195">
        <v>472.2</v>
      </c>
      <c r="I2048" s="157">
        <f t="shared" si="62"/>
        <v>95.587044534412954</v>
      </c>
      <c r="J2048" s="183">
        <f t="shared" si="63"/>
        <v>21.800000000000011</v>
      </c>
    </row>
    <row r="2049" spans="1:10" s="141" customFormat="1" ht="11.25" x14ac:dyDescent="0.2">
      <c r="A2049" s="190" t="s">
        <v>703</v>
      </c>
      <c r="B2049" s="191">
        <v>926</v>
      </c>
      <c r="C2049" s="192">
        <v>4</v>
      </c>
      <c r="D2049" s="192">
        <v>12</v>
      </c>
      <c r="E2049" s="193"/>
      <c r="F2049" s="194"/>
      <c r="G2049" s="195">
        <v>38247.9</v>
      </c>
      <c r="H2049" s="195">
        <v>37342.699999999997</v>
      </c>
      <c r="I2049" s="157">
        <f t="shared" si="62"/>
        <v>97.633334117690111</v>
      </c>
      <c r="J2049" s="183">
        <f t="shared" si="63"/>
        <v>905.20000000000437</v>
      </c>
    </row>
    <row r="2050" spans="1:10" s="141" customFormat="1" ht="22.5" x14ac:dyDescent="0.2">
      <c r="A2050" s="190" t="s">
        <v>558</v>
      </c>
      <c r="B2050" s="191">
        <v>926</v>
      </c>
      <c r="C2050" s="192">
        <v>4</v>
      </c>
      <c r="D2050" s="192">
        <v>12</v>
      </c>
      <c r="E2050" s="193">
        <v>200000000</v>
      </c>
      <c r="F2050" s="194"/>
      <c r="G2050" s="195">
        <v>420</v>
      </c>
      <c r="H2050" s="195">
        <v>420</v>
      </c>
      <c r="I2050" s="157">
        <f t="shared" si="62"/>
        <v>100</v>
      </c>
      <c r="J2050" s="183">
        <f t="shared" si="63"/>
        <v>0</v>
      </c>
    </row>
    <row r="2051" spans="1:10" s="141" customFormat="1" ht="11.25" x14ac:dyDescent="0.2">
      <c r="A2051" s="190" t="s">
        <v>564</v>
      </c>
      <c r="B2051" s="191">
        <v>926</v>
      </c>
      <c r="C2051" s="192">
        <v>4</v>
      </c>
      <c r="D2051" s="192">
        <v>12</v>
      </c>
      <c r="E2051" s="193">
        <v>200300000</v>
      </c>
      <c r="F2051" s="194"/>
      <c r="G2051" s="195">
        <v>420</v>
      </c>
      <c r="H2051" s="195">
        <v>420</v>
      </c>
      <c r="I2051" s="157">
        <f t="shared" si="62"/>
        <v>100</v>
      </c>
      <c r="J2051" s="183">
        <f t="shared" si="63"/>
        <v>0</v>
      </c>
    </row>
    <row r="2052" spans="1:10" s="141" customFormat="1" ht="11.25" x14ac:dyDescent="0.2">
      <c r="A2052" s="190" t="s">
        <v>565</v>
      </c>
      <c r="B2052" s="191">
        <v>926</v>
      </c>
      <c r="C2052" s="192">
        <v>4</v>
      </c>
      <c r="D2052" s="192">
        <v>12</v>
      </c>
      <c r="E2052" s="193">
        <v>200303100</v>
      </c>
      <c r="F2052" s="194"/>
      <c r="G2052" s="195">
        <v>420</v>
      </c>
      <c r="H2052" s="195">
        <v>420</v>
      </c>
      <c r="I2052" s="157">
        <f t="shared" si="62"/>
        <v>100</v>
      </c>
      <c r="J2052" s="183">
        <f t="shared" si="63"/>
        <v>0</v>
      </c>
    </row>
    <row r="2053" spans="1:10" s="141" customFormat="1" ht="11.25" x14ac:dyDescent="0.2">
      <c r="A2053" s="190" t="s">
        <v>490</v>
      </c>
      <c r="B2053" s="191">
        <v>926</v>
      </c>
      <c r="C2053" s="192">
        <v>4</v>
      </c>
      <c r="D2053" s="192">
        <v>12</v>
      </c>
      <c r="E2053" s="193">
        <v>200303100</v>
      </c>
      <c r="F2053" s="194">
        <v>200</v>
      </c>
      <c r="G2053" s="195">
        <v>420</v>
      </c>
      <c r="H2053" s="195">
        <v>420</v>
      </c>
      <c r="I2053" s="157">
        <f t="shared" si="62"/>
        <v>100</v>
      </c>
      <c r="J2053" s="183">
        <f t="shared" si="63"/>
        <v>0</v>
      </c>
    </row>
    <row r="2054" spans="1:10" s="141" customFormat="1" ht="22.5" x14ac:dyDescent="0.2">
      <c r="A2054" s="190" t="s">
        <v>1220</v>
      </c>
      <c r="B2054" s="191">
        <v>926</v>
      </c>
      <c r="C2054" s="192">
        <v>4</v>
      </c>
      <c r="D2054" s="192">
        <v>12</v>
      </c>
      <c r="E2054" s="193">
        <v>2600000000</v>
      </c>
      <c r="F2054" s="194"/>
      <c r="G2054" s="195">
        <v>11329.3</v>
      </c>
      <c r="H2054" s="195">
        <v>11167</v>
      </c>
      <c r="I2054" s="157">
        <f t="shared" si="62"/>
        <v>98.567431350568896</v>
      </c>
      <c r="J2054" s="183">
        <f t="shared" si="63"/>
        <v>162.29999999999927</v>
      </c>
    </row>
    <row r="2055" spans="1:10" s="141" customFormat="1" ht="33.75" x14ac:dyDescent="0.2">
      <c r="A2055" s="190" t="s">
        <v>716</v>
      </c>
      <c r="B2055" s="191">
        <v>926</v>
      </c>
      <c r="C2055" s="192">
        <v>4</v>
      </c>
      <c r="D2055" s="192">
        <v>12</v>
      </c>
      <c r="E2055" s="193">
        <v>2600200000</v>
      </c>
      <c r="F2055" s="194"/>
      <c r="G2055" s="195">
        <v>11329.3</v>
      </c>
      <c r="H2055" s="195">
        <v>11167</v>
      </c>
      <c r="I2055" s="157">
        <f t="shared" si="62"/>
        <v>98.567431350568896</v>
      </c>
      <c r="J2055" s="183">
        <f t="shared" si="63"/>
        <v>162.29999999999927</v>
      </c>
    </row>
    <row r="2056" spans="1:10" s="141" customFormat="1" ht="33.75" x14ac:dyDescent="0.2">
      <c r="A2056" s="190" t="s">
        <v>717</v>
      </c>
      <c r="B2056" s="191">
        <v>926</v>
      </c>
      <c r="C2056" s="192">
        <v>4</v>
      </c>
      <c r="D2056" s="192">
        <v>12</v>
      </c>
      <c r="E2056" s="193">
        <v>2600242603</v>
      </c>
      <c r="F2056" s="194"/>
      <c r="G2056" s="195">
        <v>11329.3</v>
      </c>
      <c r="H2056" s="195">
        <v>11167</v>
      </c>
      <c r="I2056" s="157">
        <f t="shared" si="62"/>
        <v>98.567431350568896</v>
      </c>
      <c r="J2056" s="183">
        <f t="shared" si="63"/>
        <v>162.29999999999927</v>
      </c>
    </row>
    <row r="2057" spans="1:10" s="141" customFormat="1" ht="22.5" x14ac:dyDescent="0.2">
      <c r="A2057" s="190" t="s">
        <v>507</v>
      </c>
      <c r="B2057" s="191">
        <v>926</v>
      </c>
      <c r="C2057" s="192">
        <v>4</v>
      </c>
      <c r="D2057" s="192">
        <v>12</v>
      </c>
      <c r="E2057" s="193">
        <v>2600242603</v>
      </c>
      <c r="F2057" s="194">
        <v>600</v>
      </c>
      <c r="G2057" s="195">
        <v>11329.3</v>
      </c>
      <c r="H2057" s="195">
        <v>11167</v>
      </c>
      <c r="I2057" s="157">
        <f t="shared" si="62"/>
        <v>98.567431350568896</v>
      </c>
      <c r="J2057" s="183">
        <f t="shared" si="63"/>
        <v>162.29999999999927</v>
      </c>
    </row>
    <row r="2058" spans="1:10" s="141" customFormat="1" ht="11.25" x14ac:dyDescent="0.2">
      <c r="A2058" s="190" t="s">
        <v>487</v>
      </c>
      <c r="B2058" s="191">
        <v>926</v>
      </c>
      <c r="C2058" s="192">
        <v>4</v>
      </c>
      <c r="D2058" s="192">
        <v>12</v>
      </c>
      <c r="E2058" s="193">
        <v>8900000000</v>
      </c>
      <c r="F2058" s="194"/>
      <c r="G2058" s="195">
        <v>26498.6</v>
      </c>
      <c r="H2058" s="195">
        <v>25755.7</v>
      </c>
      <c r="I2058" s="157">
        <f t="shared" si="62"/>
        <v>97.196455661808557</v>
      </c>
      <c r="J2058" s="183">
        <f t="shared" si="63"/>
        <v>742.89999999999782</v>
      </c>
    </row>
    <row r="2059" spans="1:10" s="141" customFormat="1" ht="11.25" x14ac:dyDescent="0.2">
      <c r="A2059" s="190" t="s">
        <v>658</v>
      </c>
      <c r="B2059" s="191">
        <v>926</v>
      </c>
      <c r="C2059" s="192">
        <v>4</v>
      </c>
      <c r="D2059" s="192">
        <v>12</v>
      </c>
      <c r="E2059" s="193">
        <v>8900040410</v>
      </c>
      <c r="F2059" s="194"/>
      <c r="G2059" s="195">
        <v>26498.6</v>
      </c>
      <c r="H2059" s="195">
        <v>25755.7</v>
      </c>
      <c r="I2059" s="157">
        <f t="shared" si="62"/>
        <v>97.196455661808557</v>
      </c>
      <c r="J2059" s="183">
        <f t="shared" si="63"/>
        <v>742.89999999999782</v>
      </c>
    </row>
    <row r="2060" spans="1:10" s="141" customFormat="1" ht="22.5" x14ac:dyDescent="0.2">
      <c r="A2060" s="190" t="s">
        <v>507</v>
      </c>
      <c r="B2060" s="191">
        <v>926</v>
      </c>
      <c r="C2060" s="192">
        <v>4</v>
      </c>
      <c r="D2060" s="192">
        <v>12</v>
      </c>
      <c r="E2060" s="193">
        <v>8900040410</v>
      </c>
      <c r="F2060" s="194">
        <v>600</v>
      </c>
      <c r="G2060" s="195">
        <v>26498.6</v>
      </c>
      <c r="H2060" s="195">
        <v>25755.7</v>
      </c>
      <c r="I2060" s="157">
        <f t="shared" si="62"/>
        <v>97.196455661808557</v>
      </c>
      <c r="J2060" s="183">
        <f t="shared" si="63"/>
        <v>742.89999999999782</v>
      </c>
    </row>
    <row r="2061" spans="1:10" s="141" customFormat="1" ht="11.25" x14ac:dyDescent="0.2">
      <c r="A2061" s="184" t="s">
        <v>1355</v>
      </c>
      <c r="B2061" s="185">
        <v>927</v>
      </c>
      <c r="C2061" s="186"/>
      <c r="D2061" s="186"/>
      <c r="E2061" s="187"/>
      <c r="F2061" s="188"/>
      <c r="G2061" s="189">
        <v>86079.2</v>
      </c>
      <c r="H2061" s="189">
        <v>85450.5</v>
      </c>
      <c r="I2061" s="151">
        <f t="shared" si="62"/>
        <v>99.26962611176684</v>
      </c>
      <c r="J2061" s="183">
        <f t="shared" si="63"/>
        <v>628.69999999999709</v>
      </c>
    </row>
    <row r="2062" spans="1:10" s="141" customFormat="1" ht="11.25" x14ac:dyDescent="0.2">
      <c r="A2062" s="190" t="s">
        <v>484</v>
      </c>
      <c r="B2062" s="191">
        <v>927</v>
      </c>
      <c r="C2062" s="192">
        <v>1</v>
      </c>
      <c r="D2062" s="192"/>
      <c r="E2062" s="193"/>
      <c r="F2062" s="194"/>
      <c r="G2062" s="195">
        <v>9272.1</v>
      </c>
      <c r="H2062" s="195">
        <v>9093.4</v>
      </c>
      <c r="I2062" s="157">
        <f t="shared" si="62"/>
        <v>98.07271276194173</v>
      </c>
      <c r="J2062" s="183">
        <f t="shared" si="63"/>
        <v>178.70000000000073</v>
      </c>
    </row>
    <row r="2063" spans="1:10" s="141" customFormat="1" ht="11.25" x14ac:dyDescent="0.2">
      <c r="A2063" s="190" t="s">
        <v>512</v>
      </c>
      <c r="B2063" s="191">
        <v>927</v>
      </c>
      <c r="C2063" s="192">
        <v>1</v>
      </c>
      <c r="D2063" s="192">
        <v>13</v>
      </c>
      <c r="E2063" s="193"/>
      <c r="F2063" s="194"/>
      <c r="G2063" s="195">
        <v>9272.1</v>
      </c>
      <c r="H2063" s="195">
        <v>9093.4</v>
      </c>
      <c r="I2063" s="157">
        <f t="shared" ref="I2063:I2126" si="64">+H2063/G2063*100</f>
        <v>98.07271276194173</v>
      </c>
      <c r="J2063" s="183">
        <f t="shared" ref="J2063:J2126" si="65">G2063-H2063</f>
        <v>178.70000000000073</v>
      </c>
    </row>
    <row r="2064" spans="1:10" s="141" customFormat="1" ht="11.25" x14ac:dyDescent="0.2">
      <c r="A2064" s="190" t="s">
        <v>487</v>
      </c>
      <c r="B2064" s="191">
        <v>927</v>
      </c>
      <c r="C2064" s="192">
        <v>1</v>
      </c>
      <c r="D2064" s="192">
        <v>13</v>
      </c>
      <c r="E2064" s="193">
        <v>8900000000</v>
      </c>
      <c r="F2064" s="194"/>
      <c r="G2064" s="195">
        <v>9272.1</v>
      </c>
      <c r="H2064" s="195">
        <v>9093.4</v>
      </c>
      <c r="I2064" s="157">
        <f t="shared" si="64"/>
        <v>98.07271276194173</v>
      </c>
      <c r="J2064" s="183">
        <f t="shared" si="65"/>
        <v>178.70000000000073</v>
      </c>
    </row>
    <row r="2065" spans="1:10" s="141" customFormat="1" ht="11.25" x14ac:dyDescent="0.2">
      <c r="A2065" s="190" t="s">
        <v>487</v>
      </c>
      <c r="B2065" s="191">
        <v>927</v>
      </c>
      <c r="C2065" s="192">
        <v>1</v>
      </c>
      <c r="D2065" s="192">
        <v>13</v>
      </c>
      <c r="E2065" s="193">
        <v>8900000110</v>
      </c>
      <c r="F2065" s="194"/>
      <c r="G2065" s="195">
        <v>7740</v>
      </c>
      <c r="H2065" s="195">
        <v>7668.8</v>
      </c>
      <c r="I2065" s="157">
        <f t="shared" si="64"/>
        <v>99.080103359173137</v>
      </c>
      <c r="J2065" s="183">
        <f t="shared" si="65"/>
        <v>71.199999999999818</v>
      </c>
    </row>
    <row r="2066" spans="1:10" s="141" customFormat="1" ht="33.75" x14ac:dyDescent="0.2">
      <c r="A2066" s="190" t="s">
        <v>486</v>
      </c>
      <c r="B2066" s="191">
        <v>927</v>
      </c>
      <c r="C2066" s="192">
        <v>1</v>
      </c>
      <c r="D2066" s="192">
        <v>13</v>
      </c>
      <c r="E2066" s="193">
        <v>8900000110</v>
      </c>
      <c r="F2066" s="194">
        <v>100</v>
      </c>
      <c r="G2066" s="195">
        <v>7740</v>
      </c>
      <c r="H2066" s="195">
        <v>7668.8</v>
      </c>
      <c r="I2066" s="157">
        <f t="shared" si="64"/>
        <v>99.080103359173137</v>
      </c>
      <c r="J2066" s="183">
        <f t="shared" si="65"/>
        <v>71.199999999999818</v>
      </c>
    </row>
    <row r="2067" spans="1:10" s="141" customFormat="1" ht="11.25" x14ac:dyDescent="0.2">
      <c r="A2067" s="190" t="s">
        <v>487</v>
      </c>
      <c r="B2067" s="191">
        <v>927</v>
      </c>
      <c r="C2067" s="192">
        <v>1</v>
      </c>
      <c r="D2067" s="192">
        <v>13</v>
      </c>
      <c r="E2067" s="193">
        <v>8900000190</v>
      </c>
      <c r="F2067" s="194"/>
      <c r="G2067" s="195">
        <v>1157.0999999999999</v>
      </c>
      <c r="H2067" s="195">
        <v>1049.5999999999999</v>
      </c>
      <c r="I2067" s="157">
        <f t="shared" si="64"/>
        <v>90.7095324518192</v>
      </c>
      <c r="J2067" s="183">
        <f t="shared" si="65"/>
        <v>107.5</v>
      </c>
    </row>
    <row r="2068" spans="1:10" s="141" customFormat="1" ht="33.75" x14ac:dyDescent="0.2">
      <c r="A2068" s="190" t="s">
        <v>486</v>
      </c>
      <c r="B2068" s="191">
        <v>927</v>
      </c>
      <c r="C2068" s="192">
        <v>1</v>
      </c>
      <c r="D2068" s="192">
        <v>13</v>
      </c>
      <c r="E2068" s="193">
        <v>8900000190</v>
      </c>
      <c r="F2068" s="194">
        <v>100</v>
      </c>
      <c r="G2068" s="195">
        <v>192</v>
      </c>
      <c r="H2068" s="195">
        <v>134.19999999999999</v>
      </c>
      <c r="I2068" s="157">
        <f t="shared" si="64"/>
        <v>69.895833333333329</v>
      </c>
      <c r="J2068" s="183">
        <f t="shared" si="65"/>
        <v>57.800000000000011</v>
      </c>
    </row>
    <row r="2069" spans="1:10" s="141" customFormat="1" ht="11.25" x14ac:dyDescent="0.2">
      <c r="A2069" s="190" t="s">
        <v>490</v>
      </c>
      <c r="B2069" s="191">
        <v>927</v>
      </c>
      <c r="C2069" s="192">
        <v>1</v>
      </c>
      <c r="D2069" s="192">
        <v>13</v>
      </c>
      <c r="E2069" s="193">
        <v>8900000190</v>
      </c>
      <c r="F2069" s="194">
        <v>200</v>
      </c>
      <c r="G2069" s="195">
        <v>965.1</v>
      </c>
      <c r="H2069" s="195">
        <v>915.4</v>
      </c>
      <c r="I2069" s="157">
        <f t="shared" si="64"/>
        <v>94.850274582944778</v>
      </c>
      <c r="J2069" s="183">
        <f t="shared" si="65"/>
        <v>49.700000000000045</v>
      </c>
    </row>
    <row r="2070" spans="1:10" s="141" customFormat="1" ht="22.5" x14ac:dyDescent="0.2">
      <c r="A2070" s="190" t="s">
        <v>1152</v>
      </c>
      <c r="B2070" s="191">
        <v>927</v>
      </c>
      <c r="C2070" s="192">
        <v>1</v>
      </c>
      <c r="D2070" s="192">
        <v>13</v>
      </c>
      <c r="E2070" s="193">
        <v>8900055490</v>
      </c>
      <c r="F2070" s="194"/>
      <c r="G2070" s="195">
        <v>375</v>
      </c>
      <c r="H2070" s="195">
        <v>375</v>
      </c>
      <c r="I2070" s="157">
        <f t="shared" si="64"/>
        <v>100</v>
      </c>
      <c r="J2070" s="183">
        <f t="shared" si="65"/>
        <v>0</v>
      </c>
    </row>
    <row r="2071" spans="1:10" s="141" customFormat="1" ht="33.75" x14ac:dyDescent="0.2">
      <c r="A2071" s="190" t="s">
        <v>486</v>
      </c>
      <c r="B2071" s="191">
        <v>927</v>
      </c>
      <c r="C2071" s="192">
        <v>1</v>
      </c>
      <c r="D2071" s="192">
        <v>13</v>
      </c>
      <c r="E2071" s="193">
        <v>8900055490</v>
      </c>
      <c r="F2071" s="194">
        <v>100</v>
      </c>
      <c r="G2071" s="195">
        <v>375</v>
      </c>
      <c r="H2071" s="195">
        <v>375</v>
      </c>
      <c r="I2071" s="157">
        <f t="shared" si="64"/>
        <v>100</v>
      </c>
      <c r="J2071" s="183">
        <f t="shared" si="65"/>
        <v>0</v>
      </c>
    </row>
    <row r="2072" spans="1:10" s="141" customFormat="1" ht="11.25" x14ac:dyDescent="0.2">
      <c r="A2072" s="190" t="s">
        <v>764</v>
      </c>
      <c r="B2072" s="191">
        <v>927</v>
      </c>
      <c r="C2072" s="192">
        <v>7</v>
      </c>
      <c r="D2072" s="192"/>
      <c r="E2072" s="193"/>
      <c r="F2072" s="194"/>
      <c r="G2072" s="195">
        <v>70973.100000000006</v>
      </c>
      <c r="H2072" s="195">
        <v>70523.100000000006</v>
      </c>
      <c r="I2072" s="157">
        <f t="shared" si="64"/>
        <v>99.365956961158517</v>
      </c>
      <c r="J2072" s="183">
        <f t="shared" si="65"/>
        <v>450</v>
      </c>
    </row>
    <row r="2073" spans="1:10" s="141" customFormat="1" ht="11.25" x14ac:dyDescent="0.2">
      <c r="A2073" s="190" t="s">
        <v>820</v>
      </c>
      <c r="B2073" s="191">
        <v>927</v>
      </c>
      <c r="C2073" s="192">
        <v>7</v>
      </c>
      <c r="D2073" s="192">
        <v>7</v>
      </c>
      <c r="E2073" s="193"/>
      <c r="F2073" s="194"/>
      <c r="G2073" s="195">
        <v>70973.100000000006</v>
      </c>
      <c r="H2073" s="195">
        <v>70523.100000000006</v>
      </c>
      <c r="I2073" s="157">
        <f t="shared" si="64"/>
        <v>99.365956961158517</v>
      </c>
      <c r="J2073" s="183">
        <f t="shared" si="65"/>
        <v>450</v>
      </c>
    </row>
    <row r="2074" spans="1:10" s="141" customFormat="1" ht="22.5" x14ac:dyDescent="0.2">
      <c r="A2074" s="190" t="s">
        <v>1276</v>
      </c>
      <c r="B2074" s="191">
        <v>927</v>
      </c>
      <c r="C2074" s="192">
        <v>7</v>
      </c>
      <c r="D2074" s="192">
        <v>7</v>
      </c>
      <c r="E2074" s="193">
        <v>2200000000</v>
      </c>
      <c r="F2074" s="194"/>
      <c r="G2074" s="195">
        <v>70973.100000000006</v>
      </c>
      <c r="H2074" s="195">
        <v>70523.100000000006</v>
      </c>
      <c r="I2074" s="157">
        <f t="shared" si="64"/>
        <v>99.365956961158517</v>
      </c>
      <c r="J2074" s="183">
        <f t="shared" si="65"/>
        <v>450</v>
      </c>
    </row>
    <row r="2075" spans="1:10" s="141" customFormat="1" ht="11.25" x14ac:dyDescent="0.2">
      <c r="A2075" s="190" t="s">
        <v>1277</v>
      </c>
      <c r="B2075" s="191">
        <v>927</v>
      </c>
      <c r="C2075" s="192">
        <v>7</v>
      </c>
      <c r="D2075" s="192">
        <v>7</v>
      </c>
      <c r="E2075" s="193">
        <v>2220000000</v>
      </c>
      <c r="F2075" s="194"/>
      <c r="G2075" s="195">
        <v>70973.100000000006</v>
      </c>
      <c r="H2075" s="195">
        <v>70523.100000000006</v>
      </c>
      <c r="I2075" s="157">
        <f t="shared" si="64"/>
        <v>99.365956961158517</v>
      </c>
      <c r="J2075" s="183">
        <f t="shared" si="65"/>
        <v>450</v>
      </c>
    </row>
    <row r="2076" spans="1:10" s="141" customFormat="1" ht="11.25" x14ac:dyDescent="0.2">
      <c r="A2076" s="190" t="s">
        <v>1278</v>
      </c>
      <c r="B2076" s="191">
        <v>927</v>
      </c>
      <c r="C2076" s="192">
        <v>7</v>
      </c>
      <c r="D2076" s="192">
        <v>7</v>
      </c>
      <c r="E2076" s="193">
        <v>2220100000</v>
      </c>
      <c r="F2076" s="194"/>
      <c r="G2076" s="195">
        <v>5879.8</v>
      </c>
      <c r="H2076" s="195">
        <v>5429.9</v>
      </c>
      <c r="I2076" s="157">
        <f t="shared" si="64"/>
        <v>92.348379196571301</v>
      </c>
      <c r="J2076" s="183">
        <f t="shared" si="65"/>
        <v>449.90000000000055</v>
      </c>
    </row>
    <row r="2077" spans="1:10" s="141" customFormat="1" ht="11.25" x14ac:dyDescent="0.2">
      <c r="A2077" s="190" t="s">
        <v>826</v>
      </c>
      <c r="B2077" s="191">
        <v>927</v>
      </c>
      <c r="C2077" s="192">
        <v>7</v>
      </c>
      <c r="D2077" s="192">
        <v>7</v>
      </c>
      <c r="E2077" s="193">
        <v>2220143400</v>
      </c>
      <c r="F2077" s="194"/>
      <c r="G2077" s="195">
        <v>2381.6999999999998</v>
      </c>
      <c r="H2077" s="195">
        <v>2261.6</v>
      </c>
      <c r="I2077" s="157">
        <f t="shared" si="64"/>
        <v>94.957383381618172</v>
      </c>
      <c r="J2077" s="183">
        <f t="shared" si="65"/>
        <v>120.09999999999991</v>
      </c>
    </row>
    <row r="2078" spans="1:10" s="141" customFormat="1" ht="11.25" x14ac:dyDescent="0.2">
      <c r="A2078" s="190" t="s">
        <v>490</v>
      </c>
      <c r="B2078" s="191">
        <v>927</v>
      </c>
      <c r="C2078" s="192">
        <v>7</v>
      </c>
      <c r="D2078" s="192">
        <v>7</v>
      </c>
      <c r="E2078" s="193">
        <v>2220143400</v>
      </c>
      <c r="F2078" s="194">
        <v>200</v>
      </c>
      <c r="G2078" s="195">
        <v>2381.6999999999998</v>
      </c>
      <c r="H2078" s="195">
        <v>2261.6</v>
      </c>
      <c r="I2078" s="157">
        <f t="shared" si="64"/>
        <v>94.957383381618172</v>
      </c>
      <c r="J2078" s="183">
        <f t="shared" si="65"/>
        <v>120.09999999999991</v>
      </c>
    </row>
    <row r="2079" spans="1:10" s="141" customFormat="1" ht="11.25" x14ac:dyDescent="0.2">
      <c r="A2079" s="190" t="s">
        <v>1630</v>
      </c>
      <c r="B2079" s="191">
        <v>927</v>
      </c>
      <c r="C2079" s="192">
        <v>7</v>
      </c>
      <c r="D2079" s="192">
        <v>7</v>
      </c>
      <c r="E2079" s="193">
        <v>2220143700</v>
      </c>
      <c r="F2079" s="194"/>
      <c r="G2079" s="195">
        <v>998.1</v>
      </c>
      <c r="H2079" s="195">
        <v>668.3</v>
      </c>
      <c r="I2079" s="157">
        <f t="shared" si="64"/>
        <v>66.957218715559549</v>
      </c>
      <c r="J2079" s="183">
        <f t="shared" si="65"/>
        <v>329.80000000000007</v>
      </c>
    </row>
    <row r="2080" spans="1:10" s="141" customFormat="1" ht="22.5" x14ac:dyDescent="0.2">
      <c r="A2080" s="190" t="s">
        <v>507</v>
      </c>
      <c r="B2080" s="191">
        <v>927</v>
      </c>
      <c r="C2080" s="192">
        <v>7</v>
      </c>
      <c r="D2080" s="192">
        <v>7</v>
      </c>
      <c r="E2080" s="193">
        <v>2220143700</v>
      </c>
      <c r="F2080" s="194">
        <v>600</v>
      </c>
      <c r="G2080" s="195">
        <v>998.1</v>
      </c>
      <c r="H2080" s="195">
        <v>668.3</v>
      </c>
      <c r="I2080" s="157">
        <f t="shared" si="64"/>
        <v>66.957218715559549</v>
      </c>
      <c r="J2080" s="183">
        <f t="shared" si="65"/>
        <v>329.80000000000007</v>
      </c>
    </row>
    <row r="2081" spans="1:10" s="141" customFormat="1" ht="11.25" x14ac:dyDescent="0.2">
      <c r="A2081" s="190" t="s">
        <v>827</v>
      </c>
      <c r="B2081" s="191">
        <v>927</v>
      </c>
      <c r="C2081" s="192">
        <v>7</v>
      </c>
      <c r="D2081" s="192">
        <v>7</v>
      </c>
      <c r="E2081" s="193">
        <v>2220160930</v>
      </c>
      <c r="F2081" s="194"/>
      <c r="G2081" s="195">
        <v>2500</v>
      </c>
      <c r="H2081" s="195">
        <v>2500</v>
      </c>
      <c r="I2081" s="157">
        <f t="shared" si="64"/>
        <v>100</v>
      </c>
      <c r="J2081" s="183">
        <f t="shared" si="65"/>
        <v>0</v>
      </c>
    </row>
    <row r="2082" spans="1:10" s="141" customFormat="1" ht="11.25" x14ac:dyDescent="0.2">
      <c r="A2082" s="190" t="s">
        <v>501</v>
      </c>
      <c r="B2082" s="191">
        <v>927</v>
      </c>
      <c r="C2082" s="192">
        <v>7</v>
      </c>
      <c r="D2082" s="192">
        <v>7</v>
      </c>
      <c r="E2082" s="193">
        <v>2220160930</v>
      </c>
      <c r="F2082" s="194">
        <v>300</v>
      </c>
      <c r="G2082" s="195">
        <v>1100</v>
      </c>
      <c r="H2082" s="195">
        <v>1100</v>
      </c>
      <c r="I2082" s="157">
        <f t="shared" si="64"/>
        <v>100</v>
      </c>
      <c r="J2082" s="183">
        <f t="shared" si="65"/>
        <v>0</v>
      </c>
    </row>
    <row r="2083" spans="1:10" s="141" customFormat="1" ht="11.25" x14ac:dyDescent="0.2">
      <c r="A2083" s="190" t="s">
        <v>494</v>
      </c>
      <c r="B2083" s="191">
        <v>927</v>
      </c>
      <c r="C2083" s="192">
        <v>7</v>
      </c>
      <c r="D2083" s="192">
        <v>7</v>
      </c>
      <c r="E2083" s="193">
        <v>2220160930</v>
      </c>
      <c r="F2083" s="194">
        <v>800</v>
      </c>
      <c r="G2083" s="195">
        <v>1400</v>
      </c>
      <c r="H2083" s="195">
        <v>1400</v>
      </c>
      <c r="I2083" s="157">
        <f t="shared" si="64"/>
        <v>100</v>
      </c>
      <c r="J2083" s="183">
        <f t="shared" si="65"/>
        <v>0</v>
      </c>
    </row>
    <row r="2084" spans="1:10" s="141" customFormat="1" ht="22.5" x14ac:dyDescent="0.2">
      <c r="A2084" s="190" t="s">
        <v>1631</v>
      </c>
      <c r="B2084" s="191">
        <v>927</v>
      </c>
      <c r="C2084" s="192">
        <v>7</v>
      </c>
      <c r="D2084" s="192">
        <v>7</v>
      </c>
      <c r="E2084" s="193" t="s">
        <v>1632</v>
      </c>
      <c r="F2084" s="194"/>
      <c r="G2084" s="195">
        <v>65093.3</v>
      </c>
      <c r="H2084" s="195">
        <v>65093.2</v>
      </c>
      <c r="I2084" s="157">
        <f t="shared" si="64"/>
        <v>99.999846374358029</v>
      </c>
      <c r="J2084" s="183">
        <f t="shared" si="65"/>
        <v>0.10000000000582077</v>
      </c>
    </row>
    <row r="2085" spans="1:10" s="141" customFormat="1" ht="11.25" x14ac:dyDescent="0.2">
      <c r="A2085" s="190" t="s">
        <v>1633</v>
      </c>
      <c r="B2085" s="191">
        <v>927</v>
      </c>
      <c r="C2085" s="192">
        <v>7</v>
      </c>
      <c r="D2085" s="192">
        <v>7</v>
      </c>
      <c r="E2085" s="193" t="s">
        <v>1634</v>
      </c>
      <c r="F2085" s="194"/>
      <c r="G2085" s="195">
        <v>65093.3</v>
      </c>
      <c r="H2085" s="195">
        <v>65093.2</v>
      </c>
      <c r="I2085" s="157">
        <f t="shared" si="64"/>
        <v>99.999846374358029</v>
      </c>
      <c r="J2085" s="183">
        <f t="shared" si="65"/>
        <v>0.10000000000582077</v>
      </c>
    </row>
    <row r="2086" spans="1:10" s="141" customFormat="1" ht="11.25" x14ac:dyDescent="0.2">
      <c r="A2086" s="190" t="s">
        <v>490</v>
      </c>
      <c r="B2086" s="191">
        <v>927</v>
      </c>
      <c r="C2086" s="192">
        <v>7</v>
      </c>
      <c r="D2086" s="192">
        <v>7</v>
      </c>
      <c r="E2086" s="193" t="s">
        <v>1634</v>
      </c>
      <c r="F2086" s="194">
        <v>200</v>
      </c>
      <c r="G2086" s="195">
        <v>65093.3</v>
      </c>
      <c r="H2086" s="195">
        <v>65093.2</v>
      </c>
      <c r="I2086" s="157">
        <f t="shared" si="64"/>
        <v>99.999846374358029</v>
      </c>
      <c r="J2086" s="183">
        <f t="shared" si="65"/>
        <v>0.10000000000582077</v>
      </c>
    </row>
    <row r="2087" spans="1:10" s="141" customFormat="1" ht="11.25" x14ac:dyDescent="0.2">
      <c r="A2087" s="190" t="s">
        <v>953</v>
      </c>
      <c r="B2087" s="191">
        <v>927</v>
      </c>
      <c r="C2087" s="192">
        <v>10</v>
      </c>
      <c r="D2087" s="192"/>
      <c r="E2087" s="193"/>
      <c r="F2087" s="194"/>
      <c r="G2087" s="195">
        <v>5834</v>
      </c>
      <c r="H2087" s="195">
        <v>5834</v>
      </c>
      <c r="I2087" s="157">
        <f t="shared" si="64"/>
        <v>100</v>
      </c>
      <c r="J2087" s="183">
        <f t="shared" si="65"/>
        <v>0</v>
      </c>
    </row>
    <row r="2088" spans="1:10" s="141" customFormat="1" ht="11.25" x14ac:dyDescent="0.2">
      <c r="A2088" s="190" t="s">
        <v>962</v>
      </c>
      <c r="B2088" s="191">
        <v>927</v>
      </c>
      <c r="C2088" s="192">
        <v>10</v>
      </c>
      <c r="D2088" s="192">
        <v>3</v>
      </c>
      <c r="E2088" s="193"/>
      <c r="F2088" s="194"/>
      <c r="G2088" s="195">
        <v>5834</v>
      </c>
      <c r="H2088" s="195">
        <v>5834</v>
      </c>
      <c r="I2088" s="157">
        <f t="shared" si="64"/>
        <v>100</v>
      </c>
      <c r="J2088" s="183">
        <f t="shared" si="65"/>
        <v>0</v>
      </c>
    </row>
    <row r="2089" spans="1:10" s="141" customFormat="1" ht="22.5" x14ac:dyDescent="0.2">
      <c r="A2089" s="190" t="s">
        <v>706</v>
      </c>
      <c r="B2089" s="191">
        <v>927</v>
      </c>
      <c r="C2089" s="192">
        <v>10</v>
      </c>
      <c r="D2089" s="192">
        <v>3</v>
      </c>
      <c r="E2089" s="193">
        <v>1600000000</v>
      </c>
      <c r="F2089" s="194"/>
      <c r="G2089" s="195">
        <v>5834</v>
      </c>
      <c r="H2089" s="195">
        <v>5834</v>
      </c>
      <c r="I2089" s="157">
        <f t="shared" si="64"/>
        <v>100</v>
      </c>
      <c r="J2089" s="183">
        <f t="shared" si="65"/>
        <v>0</v>
      </c>
    </row>
    <row r="2090" spans="1:10" s="141" customFormat="1" ht="11.25" x14ac:dyDescent="0.2">
      <c r="A2090" s="190" t="s">
        <v>989</v>
      </c>
      <c r="B2090" s="191">
        <v>927</v>
      </c>
      <c r="C2090" s="192">
        <v>10</v>
      </c>
      <c r="D2090" s="192">
        <v>3</v>
      </c>
      <c r="E2090" s="193">
        <v>1640000000</v>
      </c>
      <c r="F2090" s="194"/>
      <c r="G2090" s="195">
        <v>5834</v>
      </c>
      <c r="H2090" s="195">
        <v>5834</v>
      </c>
      <c r="I2090" s="157">
        <f t="shared" si="64"/>
        <v>100</v>
      </c>
      <c r="J2090" s="183">
        <f t="shared" si="65"/>
        <v>0</v>
      </c>
    </row>
    <row r="2091" spans="1:10" s="141" customFormat="1" ht="11.25" x14ac:dyDescent="0.2">
      <c r="A2091" s="190" t="s">
        <v>1572</v>
      </c>
      <c r="B2091" s="191">
        <v>927</v>
      </c>
      <c r="C2091" s="192">
        <v>10</v>
      </c>
      <c r="D2091" s="192">
        <v>3</v>
      </c>
      <c r="E2091" s="193">
        <v>1640100000</v>
      </c>
      <c r="F2091" s="194"/>
      <c r="G2091" s="195">
        <v>5834</v>
      </c>
      <c r="H2091" s="195">
        <v>5834</v>
      </c>
      <c r="I2091" s="157">
        <f t="shared" si="64"/>
        <v>100</v>
      </c>
      <c r="J2091" s="183">
        <f t="shared" si="65"/>
        <v>0</v>
      </c>
    </row>
    <row r="2092" spans="1:10" s="141" customFormat="1" ht="11.25" x14ac:dyDescent="0.2">
      <c r="A2092" s="190" t="s">
        <v>990</v>
      </c>
      <c r="B2092" s="191">
        <v>927</v>
      </c>
      <c r="C2092" s="192">
        <v>10</v>
      </c>
      <c r="D2092" s="192">
        <v>3</v>
      </c>
      <c r="E2092" s="193">
        <v>1640182010</v>
      </c>
      <c r="F2092" s="194"/>
      <c r="G2092" s="195">
        <v>5834</v>
      </c>
      <c r="H2092" s="195">
        <v>5834</v>
      </c>
      <c r="I2092" s="157">
        <f t="shared" si="64"/>
        <v>100</v>
      </c>
      <c r="J2092" s="183">
        <f t="shared" si="65"/>
        <v>0</v>
      </c>
    </row>
    <row r="2093" spans="1:10" s="141" customFormat="1" ht="11.25" x14ac:dyDescent="0.2">
      <c r="A2093" s="190" t="s">
        <v>501</v>
      </c>
      <c r="B2093" s="191">
        <v>927</v>
      </c>
      <c r="C2093" s="192">
        <v>10</v>
      </c>
      <c r="D2093" s="192">
        <v>3</v>
      </c>
      <c r="E2093" s="193">
        <v>1640182010</v>
      </c>
      <c r="F2093" s="194">
        <v>300</v>
      </c>
      <c r="G2093" s="195">
        <v>5834</v>
      </c>
      <c r="H2093" s="195">
        <v>5834</v>
      </c>
      <c r="I2093" s="157">
        <f t="shared" si="64"/>
        <v>100</v>
      </c>
      <c r="J2093" s="183">
        <f t="shared" si="65"/>
        <v>0</v>
      </c>
    </row>
    <row r="2094" spans="1:10" s="141" customFormat="1" ht="11.25" x14ac:dyDescent="0.2">
      <c r="A2094" s="184" t="s">
        <v>1356</v>
      </c>
      <c r="B2094" s="185">
        <v>928</v>
      </c>
      <c r="C2094" s="186"/>
      <c r="D2094" s="186"/>
      <c r="E2094" s="187"/>
      <c r="F2094" s="188"/>
      <c r="G2094" s="189">
        <v>369412.7</v>
      </c>
      <c r="H2094" s="189">
        <v>368166.7</v>
      </c>
      <c r="I2094" s="151">
        <f t="shared" si="64"/>
        <v>99.662707860341555</v>
      </c>
      <c r="J2094" s="183">
        <f t="shared" si="65"/>
        <v>1246</v>
      </c>
    </row>
    <row r="2095" spans="1:10" s="141" customFormat="1" ht="11.25" x14ac:dyDescent="0.2">
      <c r="A2095" s="190" t="s">
        <v>572</v>
      </c>
      <c r="B2095" s="191">
        <v>928</v>
      </c>
      <c r="C2095" s="192">
        <v>4</v>
      </c>
      <c r="D2095" s="192"/>
      <c r="E2095" s="193"/>
      <c r="F2095" s="194"/>
      <c r="G2095" s="195">
        <v>369412.7</v>
      </c>
      <c r="H2095" s="195">
        <v>368166.7</v>
      </c>
      <c r="I2095" s="157">
        <f t="shared" si="64"/>
        <v>99.662707860341555</v>
      </c>
      <c r="J2095" s="183">
        <f t="shared" si="65"/>
        <v>1246</v>
      </c>
    </row>
    <row r="2096" spans="1:10" s="141" customFormat="1" ht="11.25" x14ac:dyDescent="0.2">
      <c r="A2096" s="190" t="s">
        <v>573</v>
      </c>
      <c r="B2096" s="191">
        <v>928</v>
      </c>
      <c r="C2096" s="192">
        <v>4</v>
      </c>
      <c r="D2096" s="192">
        <v>1</v>
      </c>
      <c r="E2096" s="193"/>
      <c r="F2096" s="194"/>
      <c r="G2096" s="195">
        <v>24</v>
      </c>
      <c r="H2096" s="195">
        <v>24</v>
      </c>
      <c r="I2096" s="157">
        <f t="shared" si="64"/>
        <v>100</v>
      </c>
      <c r="J2096" s="183">
        <f t="shared" si="65"/>
        <v>0</v>
      </c>
    </row>
    <row r="2097" spans="1:10" s="141" customFormat="1" ht="22.5" x14ac:dyDescent="0.2">
      <c r="A2097" s="190" t="s">
        <v>1163</v>
      </c>
      <c r="B2097" s="191">
        <v>928</v>
      </c>
      <c r="C2097" s="192">
        <v>4</v>
      </c>
      <c r="D2097" s="192">
        <v>1</v>
      </c>
      <c r="E2097" s="193">
        <v>400000000</v>
      </c>
      <c r="F2097" s="194"/>
      <c r="G2097" s="195">
        <v>24</v>
      </c>
      <c r="H2097" s="195">
        <v>24</v>
      </c>
      <c r="I2097" s="157">
        <f t="shared" si="64"/>
        <v>100</v>
      </c>
      <c r="J2097" s="183">
        <f t="shared" si="65"/>
        <v>0</v>
      </c>
    </row>
    <row r="2098" spans="1:10" s="141" customFormat="1" ht="11.25" x14ac:dyDescent="0.2">
      <c r="A2098" s="190" t="s">
        <v>574</v>
      </c>
      <c r="B2098" s="191">
        <v>928</v>
      </c>
      <c r="C2098" s="192">
        <v>4</v>
      </c>
      <c r="D2098" s="192">
        <v>1</v>
      </c>
      <c r="E2098" s="193">
        <v>420000000</v>
      </c>
      <c r="F2098" s="194"/>
      <c r="G2098" s="195">
        <v>24</v>
      </c>
      <c r="H2098" s="195">
        <v>24</v>
      </c>
      <c r="I2098" s="157">
        <f t="shared" si="64"/>
        <v>100</v>
      </c>
      <c r="J2098" s="183">
        <f t="shared" si="65"/>
        <v>0</v>
      </c>
    </row>
    <row r="2099" spans="1:10" s="141" customFormat="1" ht="11.25" x14ac:dyDescent="0.2">
      <c r="A2099" s="190" t="s">
        <v>575</v>
      </c>
      <c r="B2099" s="191">
        <v>928</v>
      </c>
      <c r="C2099" s="192">
        <v>4</v>
      </c>
      <c r="D2099" s="192">
        <v>1</v>
      </c>
      <c r="E2099" s="193">
        <v>420042260</v>
      </c>
      <c r="F2099" s="194"/>
      <c r="G2099" s="195">
        <v>24</v>
      </c>
      <c r="H2099" s="195">
        <v>24</v>
      </c>
      <c r="I2099" s="157">
        <f t="shared" si="64"/>
        <v>100</v>
      </c>
      <c r="J2099" s="183">
        <f t="shared" si="65"/>
        <v>0</v>
      </c>
    </row>
    <row r="2100" spans="1:10" s="141" customFormat="1" ht="11.25" x14ac:dyDescent="0.2">
      <c r="A2100" s="190" t="s">
        <v>490</v>
      </c>
      <c r="B2100" s="191">
        <v>928</v>
      </c>
      <c r="C2100" s="192">
        <v>4</v>
      </c>
      <c r="D2100" s="192">
        <v>1</v>
      </c>
      <c r="E2100" s="193">
        <v>420042260</v>
      </c>
      <c r="F2100" s="194">
        <v>200</v>
      </c>
      <c r="G2100" s="195">
        <v>24</v>
      </c>
      <c r="H2100" s="195">
        <v>24</v>
      </c>
      <c r="I2100" s="157">
        <f t="shared" si="64"/>
        <v>100</v>
      </c>
      <c r="J2100" s="183">
        <f t="shared" si="65"/>
        <v>0</v>
      </c>
    </row>
    <row r="2101" spans="1:10" s="141" customFormat="1" ht="11.25" x14ac:dyDescent="0.2">
      <c r="A2101" s="190" t="s">
        <v>703</v>
      </c>
      <c r="B2101" s="191">
        <v>928</v>
      </c>
      <c r="C2101" s="192">
        <v>4</v>
      </c>
      <c r="D2101" s="192">
        <v>12</v>
      </c>
      <c r="E2101" s="193"/>
      <c r="F2101" s="194"/>
      <c r="G2101" s="195">
        <v>369388.7</v>
      </c>
      <c r="H2101" s="195">
        <v>368142.7</v>
      </c>
      <c r="I2101" s="157">
        <f t="shared" si="64"/>
        <v>99.662685945725997</v>
      </c>
      <c r="J2101" s="183">
        <f t="shared" si="65"/>
        <v>1246</v>
      </c>
    </row>
    <row r="2102" spans="1:10" s="141" customFormat="1" ht="22.5" x14ac:dyDescent="0.2">
      <c r="A2102" s="190" t="s">
        <v>1559</v>
      </c>
      <c r="B2102" s="191">
        <v>928</v>
      </c>
      <c r="C2102" s="192">
        <v>4</v>
      </c>
      <c r="D2102" s="192">
        <v>12</v>
      </c>
      <c r="E2102" s="193">
        <v>3600000000</v>
      </c>
      <c r="F2102" s="194"/>
      <c r="G2102" s="195">
        <v>360161.2</v>
      </c>
      <c r="H2102" s="195">
        <v>359024</v>
      </c>
      <c r="I2102" s="157">
        <f t="shared" si="64"/>
        <v>99.684252495826868</v>
      </c>
      <c r="J2102" s="183">
        <f t="shared" si="65"/>
        <v>1137.2000000000116</v>
      </c>
    </row>
    <row r="2103" spans="1:10" s="141" customFormat="1" ht="11.25" x14ac:dyDescent="0.2">
      <c r="A2103" s="190" t="s">
        <v>1560</v>
      </c>
      <c r="B2103" s="191">
        <v>928</v>
      </c>
      <c r="C2103" s="192">
        <v>4</v>
      </c>
      <c r="D2103" s="192">
        <v>12</v>
      </c>
      <c r="E2103" s="193">
        <v>3600045450</v>
      </c>
      <c r="F2103" s="194"/>
      <c r="G2103" s="195">
        <v>30483.9</v>
      </c>
      <c r="H2103" s="195">
        <v>29951.200000000001</v>
      </c>
      <c r="I2103" s="157">
        <f t="shared" si="64"/>
        <v>98.252520182785005</v>
      </c>
      <c r="J2103" s="183">
        <f t="shared" si="65"/>
        <v>532.70000000000073</v>
      </c>
    </row>
    <row r="2104" spans="1:10" s="141" customFormat="1" ht="22.5" x14ac:dyDescent="0.2">
      <c r="A2104" s="190" t="s">
        <v>507</v>
      </c>
      <c r="B2104" s="191">
        <v>928</v>
      </c>
      <c r="C2104" s="192">
        <v>4</v>
      </c>
      <c r="D2104" s="192">
        <v>12</v>
      </c>
      <c r="E2104" s="193">
        <v>3600045450</v>
      </c>
      <c r="F2104" s="194">
        <v>600</v>
      </c>
      <c r="G2104" s="195">
        <v>30483.9</v>
      </c>
      <c r="H2104" s="195">
        <v>29951.200000000001</v>
      </c>
      <c r="I2104" s="157">
        <f t="shared" si="64"/>
        <v>98.252520182785005</v>
      </c>
      <c r="J2104" s="183">
        <f t="shared" si="65"/>
        <v>532.70000000000073</v>
      </c>
    </row>
    <row r="2105" spans="1:10" s="141" customFormat="1" ht="22.5" x14ac:dyDescent="0.2">
      <c r="A2105" s="190" t="s">
        <v>1561</v>
      </c>
      <c r="B2105" s="191">
        <v>928</v>
      </c>
      <c r="C2105" s="192">
        <v>4</v>
      </c>
      <c r="D2105" s="192">
        <v>12</v>
      </c>
      <c r="E2105" s="193">
        <v>3600100000</v>
      </c>
      <c r="F2105" s="194"/>
      <c r="G2105" s="195">
        <v>285480</v>
      </c>
      <c r="H2105" s="195">
        <v>285480</v>
      </c>
      <c r="I2105" s="157">
        <f t="shared" si="64"/>
        <v>100</v>
      </c>
      <c r="J2105" s="183">
        <f t="shared" si="65"/>
        <v>0</v>
      </c>
    </row>
    <row r="2106" spans="1:10" s="141" customFormat="1" ht="22.5" x14ac:dyDescent="0.2">
      <c r="A2106" s="190" t="s">
        <v>1562</v>
      </c>
      <c r="B2106" s="191">
        <v>928</v>
      </c>
      <c r="C2106" s="192">
        <v>4</v>
      </c>
      <c r="D2106" s="192">
        <v>12</v>
      </c>
      <c r="E2106" s="193" t="s">
        <v>1563</v>
      </c>
      <c r="F2106" s="194"/>
      <c r="G2106" s="195">
        <v>173960</v>
      </c>
      <c r="H2106" s="195">
        <v>173960</v>
      </c>
      <c r="I2106" s="157">
        <f t="shared" si="64"/>
        <v>100</v>
      </c>
      <c r="J2106" s="183">
        <f t="shared" si="65"/>
        <v>0</v>
      </c>
    </row>
    <row r="2107" spans="1:10" s="141" customFormat="1" ht="11.25" x14ac:dyDescent="0.2">
      <c r="A2107" s="190" t="s">
        <v>494</v>
      </c>
      <c r="B2107" s="191">
        <v>928</v>
      </c>
      <c r="C2107" s="192">
        <v>4</v>
      </c>
      <c r="D2107" s="192">
        <v>12</v>
      </c>
      <c r="E2107" s="193" t="s">
        <v>1563</v>
      </c>
      <c r="F2107" s="194">
        <v>800</v>
      </c>
      <c r="G2107" s="195">
        <v>173960</v>
      </c>
      <c r="H2107" s="195">
        <v>173960</v>
      </c>
      <c r="I2107" s="157">
        <f t="shared" si="64"/>
        <v>100</v>
      </c>
      <c r="J2107" s="183">
        <f t="shared" si="65"/>
        <v>0</v>
      </c>
    </row>
    <row r="2108" spans="1:10" s="141" customFormat="1" ht="11.25" x14ac:dyDescent="0.2">
      <c r="A2108" s="190" t="s">
        <v>1564</v>
      </c>
      <c r="B2108" s="191">
        <v>928</v>
      </c>
      <c r="C2108" s="192">
        <v>4</v>
      </c>
      <c r="D2108" s="192">
        <v>12</v>
      </c>
      <c r="E2108" s="193" t="s">
        <v>1565</v>
      </c>
      <c r="F2108" s="194"/>
      <c r="G2108" s="195">
        <v>111520</v>
      </c>
      <c r="H2108" s="195">
        <v>111520</v>
      </c>
      <c r="I2108" s="157">
        <f t="shared" si="64"/>
        <v>100</v>
      </c>
      <c r="J2108" s="183">
        <f t="shared" si="65"/>
        <v>0</v>
      </c>
    </row>
    <row r="2109" spans="1:10" s="141" customFormat="1" ht="11.25" x14ac:dyDescent="0.2">
      <c r="A2109" s="190" t="s">
        <v>494</v>
      </c>
      <c r="B2109" s="191">
        <v>928</v>
      </c>
      <c r="C2109" s="192">
        <v>4</v>
      </c>
      <c r="D2109" s="192">
        <v>12</v>
      </c>
      <c r="E2109" s="193" t="s">
        <v>1565</v>
      </c>
      <c r="F2109" s="194">
        <v>800</v>
      </c>
      <c r="G2109" s="195">
        <v>111520</v>
      </c>
      <c r="H2109" s="195">
        <v>111520</v>
      </c>
      <c r="I2109" s="157">
        <f t="shared" si="64"/>
        <v>100</v>
      </c>
      <c r="J2109" s="183">
        <f t="shared" si="65"/>
        <v>0</v>
      </c>
    </row>
    <row r="2110" spans="1:10" s="141" customFormat="1" ht="11.25" x14ac:dyDescent="0.2">
      <c r="A2110" s="190" t="s">
        <v>1566</v>
      </c>
      <c r="B2110" s="191">
        <v>928</v>
      </c>
      <c r="C2110" s="192">
        <v>4</v>
      </c>
      <c r="D2110" s="192">
        <v>12</v>
      </c>
      <c r="E2110" s="193" t="s">
        <v>1567</v>
      </c>
      <c r="F2110" s="194"/>
      <c r="G2110" s="195">
        <v>44197.3</v>
      </c>
      <c r="H2110" s="195">
        <v>43592.800000000003</v>
      </c>
      <c r="I2110" s="157">
        <f t="shared" si="64"/>
        <v>98.632269392021684</v>
      </c>
      <c r="J2110" s="183">
        <f t="shared" si="65"/>
        <v>604.5</v>
      </c>
    </row>
    <row r="2111" spans="1:10" s="141" customFormat="1" ht="22.5" x14ac:dyDescent="0.2">
      <c r="A2111" s="190" t="s">
        <v>1568</v>
      </c>
      <c r="B2111" s="191">
        <v>928</v>
      </c>
      <c r="C2111" s="192">
        <v>4</v>
      </c>
      <c r="D2111" s="192">
        <v>12</v>
      </c>
      <c r="E2111" s="193" t="s">
        <v>1569</v>
      </c>
      <c r="F2111" s="194"/>
      <c r="G2111" s="195">
        <v>43592.9</v>
      </c>
      <c r="H2111" s="195">
        <v>43592.800000000003</v>
      </c>
      <c r="I2111" s="157">
        <f t="shared" si="64"/>
        <v>99.999770604846205</v>
      </c>
      <c r="J2111" s="183">
        <f t="shared" si="65"/>
        <v>9.9999999998544808E-2</v>
      </c>
    </row>
    <row r="2112" spans="1:10" s="141" customFormat="1" ht="11.25" x14ac:dyDescent="0.2">
      <c r="A2112" s="190" t="s">
        <v>494</v>
      </c>
      <c r="B2112" s="191">
        <v>928</v>
      </c>
      <c r="C2112" s="192">
        <v>4</v>
      </c>
      <c r="D2112" s="192">
        <v>12</v>
      </c>
      <c r="E2112" s="193" t="s">
        <v>1569</v>
      </c>
      <c r="F2112" s="194">
        <v>800</v>
      </c>
      <c r="G2112" s="195">
        <v>43592.9</v>
      </c>
      <c r="H2112" s="195">
        <v>43592.800000000003</v>
      </c>
      <c r="I2112" s="157">
        <f t="shared" si="64"/>
        <v>99.999770604846205</v>
      </c>
      <c r="J2112" s="183">
        <f t="shared" si="65"/>
        <v>9.9999999998544808E-2</v>
      </c>
    </row>
    <row r="2113" spans="1:10" s="141" customFormat="1" ht="22.5" x14ac:dyDescent="0.2">
      <c r="A2113" s="190" t="s">
        <v>1570</v>
      </c>
      <c r="B2113" s="191">
        <v>928</v>
      </c>
      <c r="C2113" s="192">
        <v>4</v>
      </c>
      <c r="D2113" s="192">
        <v>12</v>
      </c>
      <c r="E2113" s="193" t="s">
        <v>1571</v>
      </c>
      <c r="F2113" s="194"/>
      <c r="G2113" s="195">
        <v>604.4</v>
      </c>
      <c r="H2113" s="195">
        <v>0</v>
      </c>
      <c r="I2113" s="157">
        <f t="shared" si="64"/>
        <v>0</v>
      </c>
      <c r="J2113" s="183">
        <f t="shared" si="65"/>
        <v>604.4</v>
      </c>
    </row>
    <row r="2114" spans="1:10" s="141" customFormat="1" ht="11.25" x14ac:dyDescent="0.2">
      <c r="A2114" s="190" t="s">
        <v>494</v>
      </c>
      <c r="B2114" s="191">
        <v>928</v>
      </c>
      <c r="C2114" s="192">
        <v>4</v>
      </c>
      <c r="D2114" s="192">
        <v>12</v>
      </c>
      <c r="E2114" s="193" t="s">
        <v>1571</v>
      </c>
      <c r="F2114" s="194">
        <v>800</v>
      </c>
      <c r="G2114" s="195">
        <v>604.4</v>
      </c>
      <c r="H2114" s="195">
        <v>0</v>
      </c>
      <c r="I2114" s="157">
        <f t="shared" si="64"/>
        <v>0</v>
      </c>
      <c r="J2114" s="183">
        <f t="shared" si="65"/>
        <v>604.4</v>
      </c>
    </row>
    <row r="2115" spans="1:10" s="141" customFormat="1" ht="11.25" x14ac:dyDescent="0.2">
      <c r="A2115" s="190" t="s">
        <v>487</v>
      </c>
      <c r="B2115" s="191">
        <v>928</v>
      </c>
      <c r="C2115" s="192">
        <v>4</v>
      </c>
      <c r="D2115" s="192">
        <v>12</v>
      </c>
      <c r="E2115" s="193">
        <v>8900000000</v>
      </c>
      <c r="F2115" s="194"/>
      <c r="G2115" s="195">
        <v>9227.5</v>
      </c>
      <c r="H2115" s="195">
        <v>9118.7000000000007</v>
      </c>
      <c r="I2115" s="157">
        <f t="shared" si="64"/>
        <v>98.820915740991609</v>
      </c>
      <c r="J2115" s="183">
        <f t="shared" si="65"/>
        <v>108.79999999999927</v>
      </c>
    </row>
    <row r="2116" spans="1:10" s="141" customFormat="1" ht="11.25" x14ac:dyDescent="0.2">
      <c r="A2116" s="190" t="s">
        <v>487</v>
      </c>
      <c r="B2116" s="191">
        <v>928</v>
      </c>
      <c r="C2116" s="192">
        <v>4</v>
      </c>
      <c r="D2116" s="192">
        <v>12</v>
      </c>
      <c r="E2116" s="193">
        <v>8900000110</v>
      </c>
      <c r="F2116" s="194"/>
      <c r="G2116" s="195">
        <v>6378.8</v>
      </c>
      <c r="H2116" s="195">
        <v>6378.8</v>
      </c>
      <c r="I2116" s="157">
        <f t="shared" si="64"/>
        <v>100</v>
      </c>
      <c r="J2116" s="183">
        <f t="shared" si="65"/>
        <v>0</v>
      </c>
    </row>
    <row r="2117" spans="1:10" s="141" customFormat="1" ht="33.75" x14ac:dyDescent="0.2">
      <c r="A2117" s="190" t="s">
        <v>486</v>
      </c>
      <c r="B2117" s="191">
        <v>928</v>
      </c>
      <c r="C2117" s="192">
        <v>4</v>
      </c>
      <c r="D2117" s="192">
        <v>12</v>
      </c>
      <c r="E2117" s="193">
        <v>8900000110</v>
      </c>
      <c r="F2117" s="194">
        <v>100</v>
      </c>
      <c r="G2117" s="195">
        <v>6378.8</v>
      </c>
      <c r="H2117" s="195">
        <v>6378.8</v>
      </c>
      <c r="I2117" s="157">
        <f t="shared" si="64"/>
        <v>100</v>
      </c>
      <c r="J2117" s="183">
        <f t="shared" si="65"/>
        <v>0</v>
      </c>
    </row>
    <row r="2118" spans="1:10" s="141" customFormat="1" ht="11.25" x14ac:dyDescent="0.2">
      <c r="A2118" s="190" t="s">
        <v>487</v>
      </c>
      <c r="B2118" s="191">
        <v>928</v>
      </c>
      <c r="C2118" s="192">
        <v>4</v>
      </c>
      <c r="D2118" s="192">
        <v>12</v>
      </c>
      <c r="E2118" s="193">
        <v>8900000190</v>
      </c>
      <c r="F2118" s="194"/>
      <c r="G2118" s="195">
        <v>2593.8000000000002</v>
      </c>
      <c r="H2118" s="195">
        <v>2484.9</v>
      </c>
      <c r="I2118" s="157">
        <f t="shared" si="64"/>
        <v>95.801526717557252</v>
      </c>
      <c r="J2118" s="183">
        <f t="shared" si="65"/>
        <v>108.90000000000009</v>
      </c>
    </row>
    <row r="2119" spans="1:10" s="141" customFormat="1" ht="33.75" x14ac:dyDescent="0.2">
      <c r="A2119" s="190" t="s">
        <v>486</v>
      </c>
      <c r="B2119" s="191">
        <v>928</v>
      </c>
      <c r="C2119" s="192">
        <v>4</v>
      </c>
      <c r="D2119" s="192">
        <v>12</v>
      </c>
      <c r="E2119" s="193">
        <v>8900000190</v>
      </c>
      <c r="F2119" s="194">
        <v>100</v>
      </c>
      <c r="G2119" s="195">
        <v>679.3</v>
      </c>
      <c r="H2119" s="195">
        <v>611.9</v>
      </c>
      <c r="I2119" s="157">
        <f t="shared" si="64"/>
        <v>90.078021492713091</v>
      </c>
      <c r="J2119" s="183">
        <f t="shared" si="65"/>
        <v>67.399999999999977</v>
      </c>
    </row>
    <row r="2120" spans="1:10" s="141" customFormat="1" ht="11.25" x14ac:dyDescent="0.2">
      <c r="A2120" s="190" t="s">
        <v>490</v>
      </c>
      <c r="B2120" s="191">
        <v>928</v>
      </c>
      <c r="C2120" s="192">
        <v>4</v>
      </c>
      <c r="D2120" s="192">
        <v>12</v>
      </c>
      <c r="E2120" s="193">
        <v>8900000190</v>
      </c>
      <c r="F2120" s="194">
        <v>200</v>
      </c>
      <c r="G2120" s="195">
        <v>1914.5</v>
      </c>
      <c r="H2120" s="195">
        <v>1873</v>
      </c>
      <c r="I2120" s="157">
        <f t="shared" si="64"/>
        <v>97.832332201619224</v>
      </c>
      <c r="J2120" s="183">
        <f t="shared" si="65"/>
        <v>41.5</v>
      </c>
    </row>
    <row r="2121" spans="1:10" s="141" customFormat="1" ht="22.5" x14ac:dyDescent="0.2">
      <c r="A2121" s="190" t="s">
        <v>1152</v>
      </c>
      <c r="B2121" s="191">
        <v>928</v>
      </c>
      <c r="C2121" s="192">
        <v>4</v>
      </c>
      <c r="D2121" s="192">
        <v>12</v>
      </c>
      <c r="E2121" s="193">
        <v>8900055490</v>
      </c>
      <c r="F2121" s="194"/>
      <c r="G2121" s="195">
        <v>255</v>
      </c>
      <c r="H2121" s="195">
        <v>255</v>
      </c>
      <c r="I2121" s="157">
        <f t="shared" si="64"/>
        <v>100</v>
      </c>
      <c r="J2121" s="183">
        <f t="shared" si="65"/>
        <v>0</v>
      </c>
    </row>
    <row r="2122" spans="1:10" s="141" customFormat="1" ht="33.75" x14ac:dyDescent="0.2">
      <c r="A2122" s="190" t="s">
        <v>486</v>
      </c>
      <c r="B2122" s="191">
        <v>928</v>
      </c>
      <c r="C2122" s="192">
        <v>4</v>
      </c>
      <c r="D2122" s="192">
        <v>12</v>
      </c>
      <c r="E2122" s="193">
        <v>8900055490</v>
      </c>
      <c r="F2122" s="194">
        <v>100</v>
      </c>
      <c r="G2122" s="195">
        <v>255</v>
      </c>
      <c r="H2122" s="195">
        <v>255</v>
      </c>
      <c r="I2122" s="157">
        <f t="shared" si="64"/>
        <v>100</v>
      </c>
      <c r="J2122" s="183">
        <f t="shared" si="65"/>
        <v>0</v>
      </c>
    </row>
    <row r="2123" spans="1:10" s="141" customFormat="1" ht="11.25" x14ac:dyDescent="0.2">
      <c r="A2123" s="184" t="s">
        <v>448</v>
      </c>
      <c r="B2123" s="185">
        <v>929</v>
      </c>
      <c r="C2123" s="186"/>
      <c r="D2123" s="186"/>
      <c r="E2123" s="187"/>
      <c r="F2123" s="188"/>
      <c r="G2123" s="189">
        <v>896848.4</v>
      </c>
      <c r="H2123" s="189">
        <v>886532.1</v>
      </c>
      <c r="I2123" s="151">
        <f t="shared" si="64"/>
        <v>98.849716406920052</v>
      </c>
      <c r="J2123" s="183">
        <f t="shared" si="65"/>
        <v>10316.300000000047</v>
      </c>
    </row>
    <row r="2124" spans="1:10" s="141" customFormat="1" ht="11.25" x14ac:dyDescent="0.2">
      <c r="A2124" s="190" t="s">
        <v>572</v>
      </c>
      <c r="B2124" s="191">
        <v>929</v>
      </c>
      <c r="C2124" s="192">
        <v>4</v>
      </c>
      <c r="D2124" s="192"/>
      <c r="E2124" s="193"/>
      <c r="F2124" s="194"/>
      <c r="G2124" s="195">
        <v>259</v>
      </c>
      <c r="H2124" s="195">
        <v>211.7</v>
      </c>
      <c r="I2124" s="157">
        <f t="shared" si="64"/>
        <v>81.737451737451735</v>
      </c>
      <c r="J2124" s="183">
        <f t="shared" si="65"/>
        <v>47.300000000000011</v>
      </c>
    </row>
    <row r="2125" spans="1:10" s="141" customFormat="1" ht="11.25" x14ac:dyDescent="0.2">
      <c r="A2125" s="190" t="s">
        <v>683</v>
      </c>
      <c r="B2125" s="191">
        <v>929</v>
      </c>
      <c r="C2125" s="192">
        <v>4</v>
      </c>
      <c r="D2125" s="192">
        <v>10</v>
      </c>
      <c r="E2125" s="193"/>
      <c r="F2125" s="194"/>
      <c r="G2125" s="195">
        <v>259</v>
      </c>
      <c r="H2125" s="195">
        <v>211.7</v>
      </c>
      <c r="I2125" s="157">
        <f t="shared" si="64"/>
        <v>81.737451737451735</v>
      </c>
      <c r="J2125" s="183">
        <f t="shared" si="65"/>
        <v>47.300000000000011</v>
      </c>
    </row>
    <row r="2126" spans="1:10" s="141" customFormat="1" ht="22.5" x14ac:dyDescent="0.2">
      <c r="A2126" s="190" t="s">
        <v>584</v>
      </c>
      <c r="B2126" s="191">
        <v>929</v>
      </c>
      <c r="C2126" s="192">
        <v>4</v>
      </c>
      <c r="D2126" s="192">
        <v>10</v>
      </c>
      <c r="E2126" s="193">
        <v>1200000000</v>
      </c>
      <c r="F2126" s="194"/>
      <c r="G2126" s="195">
        <v>259</v>
      </c>
      <c r="H2126" s="195">
        <v>211.7</v>
      </c>
      <c r="I2126" s="157">
        <f t="shared" si="64"/>
        <v>81.737451737451735</v>
      </c>
      <c r="J2126" s="183">
        <f t="shared" si="65"/>
        <v>47.300000000000011</v>
      </c>
    </row>
    <row r="2127" spans="1:10" s="141" customFormat="1" ht="22.5" x14ac:dyDescent="0.2">
      <c r="A2127" s="190" t="s">
        <v>684</v>
      </c>
      <c r="B2127" s="191">
        <v>929</v>
      </c>
      <c r="C2127" s="192">
        <v>4</v>
      </c>
      <c r="D2127" s="192">
        <v>10</v>
      </c>
      <c r="E2127" s="193">
        <v>1210000000</v>
      </c>
      <c r="F2127" s="194"/>
      <c r="G2127" s="195">
        <v>259</v>
      </c>
      <c r="H2127" s="195">
        <v>211.7</v>
      </c>
      <c r="I2127" s="157">
        <f t="shared" ref="I2127:I2190" si="66">+H2127/G2127*100</f>
        <v>81.737451737451735</v>
      </c>
      <c r="J2127" s="183">
        <f t="shared" ref="J2127:J2190" si="67">G2127-H2127</f>
        <v>47.300000000000011</v>
      </c>
    </row>
    <row r="2128" spans="1:10" s="141" customFormat="1" ht="11.25" x14ac:dyDescent="0.2">
      <c r="A2128" s="190" t="s">
        <v>685</v>
      </c>
      <c r="B2128" s="191">
        <v>929</v>
      </c>
      <c r="C2128" s="192">
        <v>4</v>
      </c>
      <c r="D2128" s="192">
        <v>10</v>
      </c>
      <c r="E2128" s="193">
        <v>1210100000</v>
      </c>
      <c r="F2128" s="194"/>
      <c r="G2128" s="195">
        <v>259</v>
      </c>
      <c r="H2128" s="195">
        <v>211.7</v>
      </c>
      <c r="I2128" s="157">
        <f t="shared" si="66"/>
        <v>81.737451737451735</v>
      </c>
      <c r="J2128" s="183">
        <f t="shared" si="67"/>
        <v>47.300000000000011</v>
      </c>
    </row>
    <row r="2129" spans="1:10" s="141" customFormat="1" ht="22.5" x14ac:dyDescent="0.2">
      <c r="A2129" s="190" t="s">
        <v>692</v>
      </c>
      <c r="B2129" s="191">
        <v>929</v>
      </c>
      <c r="C2129" s="192">
        <v>4</v>
      </c>
      <c r="D2129" s="192">
        <v>10</v>
      </c>
      <c r="E2129" s="193">
        <v>1210100071</v>
      </c>
      <c r="F2129" s="194"/>
      <c r="G2129" s="195">
        <v>259</v>
      </c>
      <c r="H2129" s="195">
        <v>211.7</v>
      </c>
      <c r="I2129" s="157">
        <f t="shared" si="66"/>
        <v>81.737451737451735</v>
      </c>
      <c r="J2129" s="183">
        <f t="shared" si="67"/>
        <v>47.300000000000011</v>
      </c>
    </row>
    <row r="2130" spans="1:10" s="141" customFormat="1" ht="11.25" x14ac:dyDescent="0.2">
      <c r="A2130" s="190" t="s">
        <v>490</v>
      </c>
      <c r="B2130" s="191">
        <v>929</v>
      </c>
      <c r="C2130" s="192">
        <v>4</v>
      </c>
      <c r="D2130" s="192">
        <v>10</v>
      </c>
      <c r="E2130" s="193">
        <v>1210100071</v>
      </c>
      <c r="F2130" s="194">
        <v>200</v>
      </c>
      <c r="G2130" s="195">
        <v>259</v>
      </c>
      <c r="H2130" s="195">
        <v>211.7</v>
      </c>
      <c r="I2130" s="157">
        <f t="shared" si="66"/>
        <v>81.737451737451735</v>
      </c>
      <c r="J2130" s="183">
        <f t="shared" si="67"/>
        <v>47.300000000000011</v>
      </c>
    </row>
    <row r="2131" spans="1:10" s="141" customFormat="1" ht="11.25" x14ac:dyDescent="0.2">
      <c r="A2131" s="190" t="s">
        <v>764</v>
      </c>
      <c r="B2131" s="191">
        <v>929</v>
      </c>
      <c r="C2131" s="192">
        <v>7</v>
      </c>
      <c r="D2131" s="192"/>
      <c r="E2131" s="193"/>
      <c r="F2131" s="194"/>
      <c r="G2131" s="195">
        <v>25144</v>
      </c>
      <c r="H2131" s="195">
        <v>24974</v>
      </c>
      <c r="I2131" s="157">
        <f t="shared" si="66"/>
        <v>99.323894368437792</v>
      </c>
      <c r="J2131" s="183">
        <f t="shared" si="67"/>
        <v>170</v>
      </c>
    </row>
    <row r="2132" spans="1:10" s="141" customFormat="1" ht="11.25" x14ac:dyDescent="0.2">
      <c r="A2132" s="190" t="s">
        <v>804</v>
      </c>
      <c r="B2132" s="191">
        <v>929</v>
      </c>
      <c r="C2132" s="192">
        <v>7</v>
      </c>
      <c r="D2132" s="192">
        <v>4</v>
      </c>
      <c r="E2132" s="193"/>
      <c r="F2132" s="194"/>
      <c r="G2132" s="195">
        <v>25144</v>
      </c>
      <c r="H2132" s="195">
        <v>24974</v>
      </c>
      <c r="I2132" s="157">
        <f t="shared" si="66"/>
        <v>99.323894368437792</v>
      </c>
      <c r="J2132" s="183">
        <f t="shared" si="67"/>
        <v>170</v>
      </c>
    </row>
    <row r="2133" spans="1:10" s="141" customFormat="1" ht="22.5" x14ac:dyDescent="0.2">
      <c r="A2133" s="190" t="s">
        <v>506</v>
      </c>
      <c r="B2133" s="191">
        <v>929</v>
      </c>
      <c r="C2133" s="192">
        <v>7</v>
      </c>
      <c r="D2133" s="192">
        <v>4</v>
      </c>
      <c r="E2133" s="193">
        <v>700000000</v>
      </c>
      <c r="F2133" s="194"/>
      <c r="G2133" s="195">
        <v>1708</v>
      </c>
      <c r="H2133" s="195">
        <v>1708</v>
      </c>
      <c r="I2133" s="157">
        <f t="shared" si="66"/>
        <v>100</v>
      </c>
      <c r="J2133" s="183">
        <f t="shared" si="67"/>
        <v>0</v>
      </c>
    </row>
    <row r="2134" spans="1:10" s="141" customFormat="1" ht="11.25" x14ac:dyDescent="0.2">
      <c r="A2134" s="190" t="s">
        <v>805</v>
      </c>
      <c r="B2134" s="191">
        <v>929</v>
      </c>
      <c r="C2134" s="192">
        <v>7</v>
      </c>
      <c r="D2134" s="192">
        <v>4</v>
      </c>
      <c r="E2134" s="193">
        <v>740000000</v>
      </c>
      <c r="F2134" s="194"/>
      <c r="G2134" s="195">
        <v>1708</v>
      </c>
      <c r="H2134" s="195">
        <v>1708</v>
      </c>
      <c r="I2134" s="157">
        <f t="shared" si="66"/>
        <v>100</v>
      </c>
      <c r="J2134" s="183">
        <f t="shared" si="67"/>
        <v>0</v>
      </c>
    </row>
    <row r="2135" spans="1:10" s="141" customFormat="1" ht="22.5" x14ac:dyDescent="0.2">
      <c r="A2135" s="190" t="s">
        <v>808</v>
      </c>
      <c r="B2135" s="191">
        <v>929</v>
      </c>
      <c r="C2135" s="192">
        <v>7</v>
      </c>
      <c r="D2135" s="192">
        <v>4</v>
      </c>
      <c r="E2135" s="193">
        <v>740800000</v>
      </c>
      <c r="F2135" s="194"/>
      <c r="G2135" s="195">
        <v>1708</v>
      </c>
      <c r="H2135" s="195">
        <v>1708</v>
      </c>
      <c r="I2135" s="157">
        <f t="shared" si="66"/>
        <v>100</v>
      </c>
      <c r="J2135" s="183">
        <f t="shared" si="67"/>
        <v>0</v>
      </c>
    </row>
    <row r="2136" spans="1:10" s="141" customFormat="1" ht="67.5" x14ac:dyDescent="0.2">
      <c r="A2136" s="190" t="s">
        <v>1270</v>
      </c>
      <c r="B2136" s="191">
        <v>929</v>
      </c>
      <c r="C2136" s="192">
        <v>7</v>
      </c>
      <c r="D2136" s="192">
        <v>4</v>
      </c>
      <c r="E2136" s="193" t="s">
        <v>1271</v>
      </c>
      <c r="F2136" s="194"/>
      <c r="G2136" s="195">
        <v>1708</v>
      </c>
      <c r="H2136" s="195">
        <v>1708</v>
      </c>
      <c r="I2136" s="157">
        <f t="shared" si="66"/>
        <v>100</v>
      </c>
      <c r="J2136" s="183">
        <f t="shared" si="67"/>
        <v>0</v>
      </c>
    </row>
    <row r="2137" spans="1:10" s="141" customFormat="1" ht="22.5" x14ac:dyDescent="0.2">
      <c r="A2137" s="190" t="s">
        <v>507</v>
      </c>
      <c r="B2137" s="191">
        <v>929</v>
      </c>
      <c r="C2137" s="192">
        <v>7</v>
      </c>
      <c r="D2137" s="192">
        <v>4</v>
      </c>
      <c r="E2137" s="193" t="s">
        <v>1271</v>
      </c>
      <c r="F2137" s="194">
        <v>600</v>
      </c>
      <c r="G2137" s="195">
        <v>1708</v>
      </c>
      <c r="H2137" s="195">
        <v>1708</v>
      </c>
      <c r="I2137" s="157">
        <f t="shared" si="66"/>
        <v>100</v>
      </c>
      <c r="J2137" s="183">
        <f t="shared" si="67"/>
        <v>0</v>
      </c>
    </row>
    <row r="2138" spans="1:10" s="141" customFormat="1" ht="22.5" x14ac:dyDescent="0.2">
      <c r="A2138" s="190" t="s">
        <v>813</v>
      </c>
      <c r="B2138" s="191">
        <v>929</v>
      </c>
      <c r="C2138" s="192">
        <v>7</v>
      </c>
      <c r="D2138" s="192">
        <v>4</v>
      </c>
      <c r="E2138" s="193">
        <v>1100000000</v>
      </c>
      <c r="F2138" s="194"/>
      <c r="G2138" s="195">
        <v>23436</v>
      </c>
      <c r="H2138" s="195">
        <v>23266</v>
      </c>
      <c r="I2138" s="157">
        <f t="shared" si="66"/>
        <v>99.274620242362175</v>
      </c>
      <c r="J2138" s="183">
        <f t="shared" si="67"/>
        <v>170</v>
      </c>
    </row>
    <row r="2139" spans="1:10" s="141" customFormat="1" ht="22.5" x14ac:dyDescent="0.2">
      <c r="A2139" s="190" t="s">
        <v>1625</v>
      </c>
      <c r="B2139" s="191">
        <v>929</v>
      </c>
      <c r="C2139" s="192">
        <v>7</v>
      </c>
      <c r="D2139" s="192">
        <v>4</v>
      </c>
      <c r="E2139" s="193">
        <v>1140000000</v>
      </c>
      <c r="F2139" s="194"/>
      <c r="G2139" s="195">
        <v>23436</v>
      </c>
      <c r="H2139" s="195">
        <v>23266</v>
      </c>
      <c r="I2139" s="157">
        <f t="shared" si="66"/>
        <v>99.274620242362175</v>
      </c>
      <c r="J2139" s="183">
        <f t="shared" si="67"/>
        <v>170</v>
      </c>
    </row>
    <row r="2140" spans="1:10" s="141" customFormat="1" ht="22.5" x14ac:dyDescent="0.2">
      <c r="A2140" s="190" t="s">
        <v>814</v>
      </c>
      <c r="B2140" s="191">
        <v>929</v>
      </c>
      <c r="C2140" s="192">
        <v>7</v>
      </c>
      <c r="D2140" s="192">
        <v>4</v>
      </c>
      <c r="E2140" s="193">
        <v>1140100000</v>
      </c>
      <c r="F2140" s="194"/>
      <c r="G2140" s="195">
        <v>23436</v>
      </c>
      <c r="H2140" s="195">
        <v>23266</v>
      </c>
      <c r="I2140" s="157">
        <f t="shared" si="66"/>
        <v>99.274620242362175</v>
      </c>
      <c r="J2140" s="183">
        <f t="shared" si="67"/>
        <v>170</v>
      </c>
    </row>
    <row r="2141" spans="1:10" s="141" customFormat="1" ht="45" x14ac:dyDescent="0.2">
      <c r="A2141" s="190" t="s">
        <v>815</v>
      </c>
      <c r="B2141" s="191">
        <v>929</v>
      </c>
      <c r="C2141" s="192">
        <v>7</v>
      </c>
      <c r="D2141" s="192">
        <v>4</v>
      </c>
      <c r="E2141" s="193">
        <v>1140142701</v>
      </c>
      <c r="F2141" s="194"/>
      <c r="G2141" s="195">
        <v>23436</v>
      </c>
      <c r="H2141" s="195">
        <v>23266</v>
      </c>
      <c r="I2141" s="157">
        <f t="shared" si="66"/>
        <v>99.274620242362175</v>
      </c>
      <c r="J2141" s="183">
        <f t="shared" si="67"/>
        <v>170</v>
      </c>
    </row>
    <row r="2142" spans="1:10" s="141" customFormat="1" ht="11.25" x14ac:dyDescent="0.2">
      <c r="A2142" s="190" t="s">
        <v>501</v>
      </c>
      <c r="B2142" s="191">
        <v>929</v>
      </c>
      <c r="C2142" s="192">
        <v>7</v>
      </c>
      <c r="D2142" s="192">
        <v>4</v>
      </c>
      <c r="E2142" s="193">
        <v>1140142701</v>
      </c>
      <c r="F2142" s="194">
        <v>300</v>
      </c>
      <c r="G2142" s="195">
        <v>1045</v>
      </c>
      <c r="H2142" s="195">
        <v>957.9</v>
      </c>
      <c r="I2142" s="157">
        <f t="shared" si="66"/>
        <v>91.665071770334933</v>
      </c>
      <c r="J2142" s="183">
        <f t="shared" si="67"/>
        <v>87.100000000000023</v>
      </c>
    </row>
    <row r="2143" spans="1:10" s="141" customFormat="1" ht="22.5" x14ac:dyDescent="0.2">
      <c r="A2143" s="190" t="s">
        <v>507</v>
      </c>
      <c r="B2143" s="191">
        <v>929</v>
      </c>
      <c r="C2143" s="192">
        <v>7</v>
      </c>
      <c r="D2143" s="192">
        <v>4</v>
      </c>
      <c r="E2143" s="193">
        <v>1140142701</v>
      </c>
      <c r="F2143" s="194">
        <v>600</v>
      </c>
      <c r="G2143" s="195">
        <v>22391</v>
      </c>
      <c r="H2143" s="195">
        <v>22308.1</v>
      </c>
      <c r="I2143" s="157">
        <f t="shared" si="66"/>
        <v>99.629761957929517</v>
      </c>
      <c r="J2143" s="183">
        <f t="shared" si="67"/>
        <v>82.900000000001455</v>
      </c>
    </row>
    <row r="2144" spans="1:10" s="141" customFormat="1" ht="11.25" x14ac:dyDescent="0.2">
      <c r="A2144" s="190" t="s">
        <v>953</v>
      </c>
      <c r="B2144" s="191">
        <v>929</v>
      </c>
      <c r="C2144" s="192">
        <v>10</v>
      </c>
      <c r="D2144" s="192"/>
      <c r="E2144" s="193"/>
      <c r="F2144" s="194"/>
      <c r="G2144" s="195">
        <v>433.8</v>
      </c>
      <c r="H2144" s="195">
        <v>109.2</v>
      </c>
      <c r="I2144" s="157">
        <f t="shared" si="66"/>
        <v>25.172890733056708</v>
      </c>
      <c r="J2144" s="183">
        <f t="shared" si="67"/>
        <v>324.60000000000002</v>
      </c>
    </row>
    <row r="2145" spans="1:10" s="141" customFormat="1" ht="11.25" x14ac:dyDescent="0.2">
      <c r="A2145" s="190" t="s">
        <v>992</v>
      </c>
      <c r="B2145" s="191">
        <v>929</v>
      </c>
      <c r="C2145" s="192">
        <v>10</v>
      </c>
      <c r="D2145" s="192">
        <v>4</v>
      </c>
      <c r="E2145" s="193"/>
      <c r="F2145" s="194"/>
      <c r="G2145" s="195">
        <v>433.8</v>
      </c>
      <c r="H2145" s="195">
        <v>109.2</v>
      </c>
      <c r="I2145" s="157">
        <f t="shared" si="66"/>
        <v>25.172890733056708</v>
      </c>
      <c r="J2145" s="183">
        <f t="shared" si="67"/>
        <v>324.60000000000002</v>
      </c>
    </row>
    <row r="2146" spans="1:10" s="141" customFormat="1" ht="22.5" x14ac:dyDescent="0.2">
      <c r="A2146" s="190" t="s">
        <v>773</v>
      </c>
      <c r="B2146" s="191">
        <v>929</v>
      </c>
      <c r="C2146" s="192">
        <v>10</v>
      </c>
      <c r="D2146" s="192">
        <v>4</v>
      </c>
      <c r="E2146" s="193">
        <v>100000000</v>
      </c>
      <c r="F2146" s="194"/>
      <c r="G2146" s="195">
        <v>433.8</v>
      </c>
      <c r="H2146" s="195">
        <v>109.2</v>
      </c>
      <c r="I2146" s="157">
        <f t="shared" si="66"/>
        <v>25.172890733056708</v>
      </c>
      <c r="J2146" s="183">
        <f t="shared" si="67"/>
        <v>324.60000000000002</v>
      </c>
    </row>
    <row r="2147" spans="1:10" s="141" customFormat="1" ht="11.25" x14ac:dyDescent="0.2">
      <c r="A2147" s="190" t="s">
        <v>774</v>
      </c>
      <c r="B2147" s="191">
        <v>929</v>
      </c>
      <c r="C2147" s="192">
        <v>10</v>
      </c>
      <c r="D2147" s="192">
        <v>4</v>
      </c>
      <c r="E2147" s="193">
        <v>150000000</v>
      </c>
      <c r="F2147" s="194"/>
      <c r="G2147" s="195">
        <v>433.8</v>
      </c>
      <c r="H2147" s="195">
        <v>109.2</v>
      </c>
      <c r="I2147" s="157">
        <f t="shared" si="66"/>
        <v>25.172890733056708</v>
      </c>
      <c r="J2147" s="183">
        <f t="shared" si="67"/>
        <v>324.60000000000002</v>
      </c>
    </row>
    <row r="2148" spans="1:10" s="141" customFormat="1" ht="22.5" x14ac:dyDescent="0.2">
      <c r="A2148" s="190" t="s">
        <v>974</v>
      </c>
      <c r="B2148" s="191">
        <v>929</v>
      </c>
      <c r="C2148" s="192">
        <v>10</v>
      </c>
      <c r="D2148" s="192">
        <v>4</v>
      </c>
      <c r="E2148" s="193">
        <v>150300000</v>
      </c>
      <c r="F2148" s="194"/>
      <c r="G2148" s="195">
        <v>433.8</v>
      </c>
      <c r="H2148" s="195">
        <v>109.2</v>
      </c>
      <c r="I2148" s="157">
        <f t="shared" si="66"/>
        <v>25.172890733056708</v>
      </c>
      <c r="J2148" s="183">
        <f t="shared" si="67"/>
        <v>324.60000000000002</v>
      </c>
    </row>
    <row r="2149" spans="1:10" s="141" customFormat="1" ht="33.75" x14ac:dyDescent="0.2">
      <c r="A2149" s="190" t="s">
        <v>1691</v>
      </c>
      <c r="B2149" s="191">
        <v>929</v>
      </c>
      <c r="C2149" s="192">
        <v>10</v>
      </c>
      <c r="D2149" s="192">
        <v>4</v>
      </c>
      <c r="E2149" s="193">
        <v>150389070</v>
      </c>
      <c r="F2149" s="194"/>
      <c r="G2149" s="195">
        <v>433.8</v>
      </c>
      <c r="H2149" s="195">
        <v>109.2</v>
      </c>
      <c r="I2149" s="157">
        <f t="shared" si="66"/>
        <v>25.172890733056708</v>
      </c>
      <c r="J2149" s="183">
        <f t="shared" si="67"/>
        <v>324.60000000000002</v>
      </c>
    </row>
    <row r="2150" spans="1:10" s="141" customFormat="1" ht="11.25" x14ac:dyDescent="0.2">
      <c r="A2150" s="190" t="s">
        <v>501</v>
      </c>
      <c r="B2150" s="191">
        <v>929</v>
      </c>
      <c r="C2150" s="192">
        <v>10</v>
      </c>
      <c r="D2150" s="192">
        <v>4</v>
      </c>
      <c r="E2150" s="193">
        <v>150389070</v>
      </c>
      <c r="F2150" s="194">
        <v>300</v>
      </c>
      <c r="G2150" s="195">
        <v>433.8</v>
      </c>
      <c r="H2150" s="195">
        <v>109.2</v>
      </c>
      <c r="I2150" s="157">
        <f t="shared" si="66"/>
        <v>25.172890733056708</v>
      </c>
      <c r="J2150" s="183">
        <f t="shared" si="67"/>
        <v>324.60000000000002</v>
      </c>
    </row>
    <row r="2151" spans="1:10" s="141" customFormat="1" ht="11.25" x14ac:dyDescent="0.2">
      <c r="A2151" s="190" t="s">
        <v>1013</v>
      </c>
      <c r="B2151" s="191">
        <v>929</v>
      </c>
      <c r="C2151" s="192">
        <v>11</v>
      </c>
      <c r="D2151" s="192"/>
      <c r="E2151" s="193"/>
      <c r="F2151" s="194"/>
      <c r="G2151" s="195">
        <v>871011.6</v>
      </c>
      <c r="H2151" s="195">
        <v>861237.2</v>
      </c>
      <c r="I2151" s="157">
        <f t="shared" si="66"/>
        <v>98.877810582545621</v>
      </c>
      <c r="J2151" s="183">
        <f t="shared" si="67"/>
        <v>9774.4000000000233</v>
      </c>
    </row>
    <row r="2152" spans="1:10" s="141" customFormat="1" ht="11.25" x14ac:dyDescent="0.2">
      <c r="A2152" s="190" t="s">
        <v>1014</v>
      </c>
      <c r="B2152" s="191">
        <v>929</v>
      </c>
      <c r="C2152" s="192">
        <v>11</v>
      </c>
      <c r="D2152" s="192">
        <v>1</v>
      </c>
      <c r="E2152" s="193"/>
      <c r="F2152" s="194"/>
      <c r="G2152" s="195">
        <v>50420</v>
      </c>
      <c r="H2152" s="195">
        <v>47906</v>
      </c>
      <c r="I2152" s="157">
        <f t="shared" si="66"/>
        <v>95.013883379611258</v>
      </c>
      <c r="J2152" s="183">
        <f t="shared" si="67"/>
        <v>2514</v>
      </c>
    </row>
    <row r="2153" spans="1:10" s="141" customFormat="1" ht="22.5" x14ac:dyDescent="0.2">
      <c r="A2153" s="190" t="s">
        <v>813</v>
      </c>
      <c r="B2153" s="191">
        <v>929</v>
      </c>
      <c r="C2153" s="192">
        <v>11</v>
      </c>
      <c r="D2153" s="192">
        <v>1</v>
      </c>
      <c r="E2153" s="193">
        <v>1100000000</v>
      </c>
      <c r="F2153" s="194"/>
      <c r="G2153" s="195">
        <v>50420</v>
      </c>
      <c r="H2153" s="195">
        <v>47906</v>
      </c>
      <c r="I2153" s="157">
        <f t="shared" si="66"/>
        <v>95.013883379611258</v>
      </c>
      <c r="J2153" s="183">
        <f t="shared" si="67"/>
        <v>2514</v>
      </c>
    </row>
    <row r="2154" spans="1:10" s="141" customFormat="1" ht="22.5" x14ac:dyDescent="0.2">
      <c r="A2154" s="190" t="s">
        <v>1015</v>
      </c>
      <c r="B2154" s="191">
        <v>929</v>
      </c>
      <c r="C2154" s="192">
        <v>11</v>
      </c>
      <c r="D2154" s="192">
        <v>1</v>
      </c>
      <c r="E2154" s="193">
        <v>1170000000</v>
      </c>
      <c r="F2154" s="194"/>
      <c r="G2154" s="195">
        <v>50420</v>
      </c>
      <c r="H2154" s="195">
        <v>47906</v>
      </c>
      <c r="I2154" s="157">
        <f t="shared" si="66"/>
        <v>95.013883379611258</v>
      </c>
      <c r="J2154" s="183">
        <f t="shared" si="67"/>
        <v>2514</v>
      </c>
    </row>
    <row r="2155" spans="1:10" s="141" customFormat="1" ht="33.75" x14ac:dyDescent="0.2">
      <c r="A2155" s="190" t="s">
        <v>1341</v>
      </c>
      <c r="B2155" s="191">
        <v>929</v>
      </c>
      <c r="C2155" s="192">
        <v>11</v>
      </c>
      <c r="D2155" s="192">
        <v>1</v>
      </c>
      <c r="E2155" s="193">
        <v>1170100000</v>
      </c>
      <c r="F2155" s="194"/>
      <c r="G2155" s="195">
        <v>35571.699999999997</v>
      </c>
      <c r="H2155" s="195">
        <v>34361.699999999997</v>
      </c>
      <c r="I2155" s="157">
        <f t="shared" si="66"/>
        <v>96.598419530132091</v>
      </c>
      <c r="J2155" s="183">
        <f t="shared" si="67"/>
        <v>1210</v>
      </c>
    </row>
    <row r="2156" spans="1:10" s="141" customFormat="1" ht="22.5" x14ac:dyDescent="0.2">
      <c r="A2156" s="190" t="s">
        <v>1016</v>
      </c>
      <c r="B2156" s="191">
        <v>929</v>
      </c>
      <c r="C2156" s="192">
        <v>11</v>
      </c>
      <c r="D2156" s="192">
        <v>1</v>
      </c>
      <c r="E2156" s="193">
        <v>1170108280</v>
      </c>
      <c r="F2156" s="194"/>
      <c r="G2156" s="195">
        <v>35571.699999999997</v>
      </c>
      <c r="H2156" s="195">
        <v>34361.699999999997</v>
      </c>
      <c r="I2156" s="157">
        <f t="shared" si="66"/>
        <v>96.598419530132091</v>
      </c>
      <c r="J2156" s="183">
        <f t="shared" si="67"/>
        <v>1210</v>
      </c>
    </row>
    <row r="2157" spans="1:10" s="141" customFormat="1" ht="22.5" x14ac:dyDescent="0.2">
      <c r="A2157" s="190" t="s">
        <v>507</v>
      </c>
      <c r="B2157" s="191">
        <v>929</v>
      </c>
      <c r="C2157" s="192">
        <v>11</v>
      </c>
      <c r="D2157" s="192">
        <v>1</v>
      </c>
      <c r="E2157" s="193">
        <v>1170108280</v>
      </c>
      <c r="F2157" s="194">
        <v>600</v>
      </c>
      <c r="G2157" s="195">
        <v>35571.699999999997</v>
      </c>
      <c r="H2157" s="195">
        <v>34361.699999999997</v>
      </c>
      <c r="I2157" s="157">
        <f t="shared" si="66"/>
        <v>96.598419530132091</v>
      </c>
      <c r="J2157" s="183">
        <f t="shared" si="67"/>
        <v>1210</v>
      </c>
    </row>
    <row r="2158" spans="1:10" s="141" customFormat="1" ht="22.5" x14ac:dyDescent="0.2">
      <c r="A2158" s="190" t="s">
        <v>1017</v>
      </c>
      <c r="B2158" s="191">
        <v>929</v>
      </c>
      <c r="C2158" s="192">
        <v>11</v>
      </c>
      <c r="D2158" s="192">
        <v>1</v>
      </c>
      <c r="E2158" s="193">
        <v>1170500000</v>
      </c>
      <c r="F2158" s="194"/>
      <c r="G2158" s="195">
        <v>14848.3</v>
      </c>
      <c r="H2158" s="195">
        <v>13544.3</v>
      </c>
      <c r="I2158" s="157">
        <f t="shared" si="66"/>
        <v>91.217849854865534</v>
      </c>
      <c r="J2158" s="183">
        <f t="shared" si="67"/>
        <v>1304</v>
      </c>
    </row>
    <row r="2159" spans="1:10" s="141" customFormat="1" ht="11.25" x14ac:dyDescent="0.2">
      <c r="A2159" s="190" t="s">
        <v>1342</v>
      </c>
      <c r="B2159" s="191">
        <v>929</v>
      </c>
      <c r="C2159" s="192">
        <v>11</v>
      </c>
      <c r="D2159" s="192">
        <v>1</v>
      </c>
      <c r="E2159" s="193">
        <v>1170500360</v>
      </c>
      <c r="F2159" s="194"/>
      <c r="G2159" s="195">
        <v>5638</v>
      </c>
      <c r="H2159" s="195">
        <v>5138</v>
      </c>
      <c r="I2159" s="157">
        <f t="shared" si="66"/>
        <v>91.13160695282015</v>
      </c>
      <c r="J2159" s="183">
        <f t="shared" si="67"/>
        <v>500</v>
      </c>
    </row>
    <row r="2160" spans="1:10" s="141" customFormat="1" ht="22.5" x14ac:dyDescent="0.2">
      <c r="A2160" s="190" t="s">
        <v>507</v>
      </c>
      <c r="B2160" s="191">
        <v>929</v>
      </c>
      <c r="C2160" s="192">
        <v>11</v>
      </c>
      <c r="D2160" s="192">
        <v>1</v>
      </c>
      <c r="E2160" s="193">
        <v>1170500360</v>
      </c>
      <c r="F2160" s="194">
        <v>600</v>
      </c>
      <c r="G2160" s="195">
        <v>5638</v>
      </c>
      <c r="H2160" s="195">
        <v>5138</v>
      </c>
      <c r="I2160" s="157">
        <f t="shared" si="66"/>
        <v>91.13160695282015</v>
      </c>
      <c r="J2160" s="183">
        <f t="shared" si="67"/>
        <v>500</v>
      </c>
    </row>
    <row r="2161" spans="1:10" s="141" customFormat="1" ht="22.5" x14ac:dyDescent="0.2">
      <c r="A2161" s="190" t="s">
        <v>1018</v>
      </c>
      <c r="B2161" s="191">
        <v>929</v>
      </c>
      <c r="C2161" s="192">
        <v>11</v>
      </c>
      <c r="D2161" s="192">
        <v>1</v>
      </c>
      <c r="E2161" s="193">
        <v>1170507300</v>
      </c>
      <c r="F2161" s="194"/>
      <c r="G2161" s="195">
        <v>9210.2999999999993</v>
      </c>
      <c r="H2161" s="195">
        <v>8406.2999999999993</v>
      </c>
      <c r="I2161" s="157">
        <f t="shared" si="66"/>
        <v>91.270642650076539</v>
      </c>
      <c r="J2161" s="183">
        <f t="shared" si="67"/>
        <v>804</v>
      </c>
    </row>
    <row r="2162" spans="1:10" s="141" customFormat="1" ht="22.5" x14ac:dyDescent="0.2">
      <c r="A2162" s="190" t="s">
        <v>507</v>
      </c>
      <c r="B2162" s="191">
        <v>929</v>
      </c>
      <c r="C2162" s="192">
        <v>11</v>
      </c>
      <c r="D2162" s="192">
        <v>1</v>
      </c>
      <c r="E2162" s="193">
        <v>1170507300</v>
      </c>
      <c r="F2162" s="194">
        <v>600</v>
      </c>
      <c r="G2162" s="195">
        <v>9210.2999999999993</v>
      </c>
      <c r="H2162" s="195">
        <v>8406.2999999999993</v>
      </c>
      <c r="I2162" s="157">
        <f t="shared" si="66"/>
        <v>91.270642650076539</v>
      </c>
      <c r="J2162" s="183">
        <f t="shared" si="67"/>
        <v>804</v>
      </c>
    </row>
    <row r="2163" spans="1:10" s="141" customFormat="1" ht="11.25" x14ac:dyDescent="0.2">
      <c r="A2163" s="190" t="s">
        <v>1020</v>
      </c>
      <c r="B2163" s="191">
        <v>929</v>
      </c>
      <c r="C2163" s="192">
        <v>11</v>
      </c>
      <c r="D2163" s="192">
        <v>2</v>
      </c>
      <c r="E2163" s="193"/>
      <c r="F2163" s="194"/>
      <c r="G2163" s="195">
        <v>192685.1</v>
      </c>
      <c r="H2163" s="195">
        <v>191997.1</v>
      </c>
      <c r="I2163" s="157">
        <f t="shared" si="66"/>
        <v>99.642940735946894</v>
      </c>
      <c r="J2163" s="183">
        <f t="shared" si="67"/>
        <v>688</v>
      </c>
    </row>
    <row r="2164" spans="1:10" s="141" customFormat="1" ht="22.5" x14ac:dyDescent="0.2">
      <c r="A2164" s="190" t="s">
        <v>813</v>
      </c>
      <c r="B2164" s="191">
        <v>929</v>
      </c>
      <c r="C2164" s="192">
        <v>11</v>
      </c>
      <c r="D2164" s="192">
        <v>2</v>
      </c>
      <c r="E2164" s="193">
        <v>1100000000</v>
      </c>
      <c r="F2164" s="194"/>
      <c r="G2164" s="195">
        <v>192625.1</v>
      </c>
      <c r="H2164" s="195">
        <v>191937.1</v>
      </c>
      <c r="I2164" s="157">
        <f t="shared" si="66"/>
        <v>99.642829517025561</v>
      </c>
      <c r="J2164" s="183">
        <f t="shared" si="67"/>
        <v>688</v>
      </c>
    </row>
    <row r="2165" spans="1:10" s="141" customFormat="1" ht="11.25" x14ac:dyDescent="0.2">
      <c r="A2165" s="190" t="s">
        <v>1021</v>
      </c>
      <c r="B2165" s="191">
        <v>929</v>
      </c>
      <c r="C2165" s="192">
        <v>11</v>
      </c>
      <c r="D2165" s="192">
        <v>2</v>
      </c>
      <c r="E2165" s="193">
        <v>1120000000</v>
      </c>
      <c r="F2165" s="194"/>
      <c r="G2165" s="195">
        <v>16514.8</v>
      </c>
      <c r="H2165" s="195">
        <v>16514.8</v>
      </c>
      <c r="I2165" s="157">
        <f t="shared" si="66"/>
        <v>100</v>
      </c>
      <c r="J2165" s="183">
        <f t="shared" si="67"/>
        <v>0</v>
      </c>
    </row>
    <row r="2166" spans="1:10" s="141" customFormat="1" ht="22.5" x14ac:dyDescent="0.2">
      <c r="A2166" s="190" t="s">
        <v>1033</v>
      </c>
      <c r="B2166" s="191">
        <v>929</v>
      </c>
      <c r="C2166" s="192">
        <v>11</v>
      </c>
      <c r="D2166" s="192">
        <v>2</v>
      </c>
      <c r="E2166" s="193">
        <v>1120300000</v>
      </c>
      <c r="F2166" s="194"/>
      <c r="G2166" s="195">
        <v>9297.5</v>
      </c>
      <c r="H2166" s="195">
        <v>9297.5</v>
      </c>
      <c r="I2166" s="157">
        <f t="shared" si="66"/>
        <v>100</v>
      </c>
      <c r="J2166" s="183">
        <f t="shared" si="67"/>
        <v>0</v>
      </c>
    </row>
    <row r="2167" spans="1:10" s="141" customFormat="1" ht="11.25" x14ac:dyDescent="0.2">
      <c r="A2167" s="190" t="s">
        <v>1697</v>
      </c>
      <c r="B2167" s="191">
        <v>929</v>
      </c>
      <c r="C2167" s="192">
        <v>11</v>
      </c>
      <c r="D2167" s="192">
        <v>2</v>
      </c>
      <c r="E2167" s="193">
        <v>1120347530</v>
      </c>
      <c r="F2167" s="194"/>
      <c r="G2167" s="195">
        <v>9297.5</v>
      </c>
      <c r="H2167" s="195">
        <v>9297.5</v>
      </c>
      <c r="I2167" s="157">
        <f t="shared" si="66"/>
        <v>100</v>
      </c>
      <c r="J2167" s="183">
        <f t="shared" si="67"/>
        <v>0</v>
      </c>
    </row>
    <row r="2168" spans="1:10" s="141" customFormat="1" ht="22.5" x14ac:dyDescent="0.2">
      <c r="A2168" s="190" t="s">
        <v>507</v>
      </c>
      <c r="B2168" s="191">
        <v>929</v>
      </c>
      <c r="C2168" s="192">
        <v>11</v>
      </c>
      <c r="D2168" s="192">
        <v>2</v>
      </c>
      <c r="E2168" s="193">
        <v>1120347530</v>
      </c>
      <c r="F2168" s="194">
        <v>600</v>
      </c>
      <c r="G2168" s="195">
        <v>9297.5</v>
      </c>
      <c r="H2168" s="195">
        <v>9297.5</v>
      </c>
      <c r="I2168" s="157">
        <f t="shared" si="66"/>
        <v>100</v>
      </c>
      <c r="J2168" s="183">
        <f t="shared" si="67"/>
        <v>0</v>
      </c>
    </row>
    <row r="2169" spans="1:10" s="141" customFormat="1" ht="33.75" x14ac:dyDescent="0.2">
      <c r="A2169" s="190" t="s">
        <v>1022</v>
      </c>
      <c r="B2169" s="191">
        <v>929</v>
      </c>
      <c r="C2169" s="192">
        <v>11</v>
      </c>
      <c r="D2169" s="192">
        <v>2</v>
      </c>
      <c r="E2169" s="193" t="s">
        <v>1023</v>
      </c>
      <c r="F2169" s="194"/>
      <c r="G2169" s="195">
        <v>7217.3</v>
      </c>
      <c r="H2169" s="195">
        <v>7217.3</v>
      </c>
      <c r="I2169" s="157">
        <f t="shared" si="66"/>
        <v>100</v>
      </c>
      <c r="J2169" s="183">
        <f t="shared" si="67"/>
        <v>0</v>
      </c>
    </row>
    <row r="2170" spans="1:10" s="141" customFormat="1" ht="22.5" x14ac:dyDescent="0.2">
      <c r="A2170" s="190" t="s">
        <v>1024</v>
      </c>
      <c r="B2170" s="191">
        <v>929</v>
      </c>
      <c r="C2170" s="192">
        <v>11</v>
      </c>
      <c r="D2170" s="192">
        <v>2</v>
      </c>
      <c r="E2170" s="193" t="s">
        <v>1025</v>
      </c>
      <c r="F2170" s="194"/>
      <c r="G2170" s="195">
        <v>7217.3</v>
      </c>
      <c r="H2170" s="195">
        <v>7217.3</v>
      </c>
      <c r="I2170" s="157">
        <f t="shared" si="66"/>
        <v>100</v>
      </c>
      <c r="J2170" s="183">
        <f t="shared" si="67"/>
        <v>0</v>
      </c>
    </row>
    <row r="2171" spans="1:10" s="141" customFormat="1" ht="22.5" x14ac:dyDescent="0.2">
      <c r="A2171" s="190" t="s">
        <v>507</v>
      </c>
      <c r="B2171" s="191">
        <v>929</v>
      </c>
      <c r="C2171" s="192">
        <v>11</v>
      </c>
      <c r="D2171" s="192">
        <v>2</v>
      </c>
      <c r="E2171" s="193" t="s">
        <v>1025</v>
      </c>
      <c r="F2171" s="194">
        <v>600</v>
      </c>
      <c r="G2171" s="195">
        <v>7217.3</v>
      </c>
      <c r="H2171" s="195">
        <v>7217.3</v>
      </c>
      <c r="I2171" s="157">
        <f t="shared" si="66"/>
        <v>100</v>
      </c>
      <c r="J2171" s="183">
        <f t="shared" si="67"/>
        <v>0</v>
      </c>
    </row>
    <row r="2172" spans="1:10" s="141" customFormat="1" ht="33.75" x14ac:dyDescent="0.2">
      <c r="A2172" s="190" t="s">
        <v>1698</v>
      </c>
      <c r="B2172" s="191">
        <v>929</v>
      </c>
      <c r="C2172" s="192">
        <v>11</v>
      </c>
      <c r="D2172" s="192">
        <v>2</v>
      </c>
      <c r="E2172" s="193">
        <v>1150000000</v>
      </c>
      <c r="F2172" s="194"/>
      <c r="G2172" s="195">
        <v>65038</v>
      </c>
      <c r="H2172" s="195">
        <v>64873.9</v>
      </c>
      <c r="I2172" s="157">
        <f t="shared" si="66"/>
        <v>99.7476859682032</v>
      </c>
      <c r="J2172" s="183">
        <f t="shared" si="67"/>
        <v>164.09999999999854</v>
      </c>
    </row>
    <row r="2173" spans="1:10" s="141" customFormat="1" ht="22.5" x14ac:dyDescent="0.2">
      <c r="A2173" s="190" t="s">
        <v>1026</v>
      </c>
      <c r="B2173" s="191">
        <v>929</v>
      </c>
      <c r="C2173" s="192">
        <v>11</v>
      </c>
      <c r="D2173" s="192">
        <v>2</v>
      </c>
      <c r="E2173" s="193">
        <v>1150300000</v>
      </c>
      <c r="F2173" s="194"/>
      <c r="G2173" s="195">
        <v>65038</v>
      </c>
      <c r="H2173" s="195">
        <v>64873.9</v>
      </c>
      <c r="I2173" s="157">
        <f t="shared" si="66"/>
        <v>99.7476859682032</v>
      </c>
      <c r="J2173" s="183">
        <f t="shared" si="67"/>
        <v>164.09999999999854</v>
      </c>
    </row>
    <row r="2174" spans="1:10" s="141" customFormat="1" ht="33.75" x14ac:dyDescent="0.2">
      <c r="A2174" s="190" t="s">
        <v>1027</v>
      </c>
      <c r="B2174" s="191">
        <v>929</v>
      </c>
      <c r="C2174" s="192">
        <v>11</v>
      </c>
      <c r="D2174" s="192">
        <v>2</v>
      </c>
      <c r="E2174" s="193">
        <v>1150348790</v>
      </c>
      <c r="F2174" s="194"/>
      <c r="G2174" s="195">
        <v>65038</v>
      </c>
      <c r="H2174" s="195">
        <v>64873.9</v>
      </c>
      <c r="I2174" s="157">
        <f t="shared" si="66"/>
        <v>99.7476859682032</v>
      </c>
      <c r="J2174" s="183">
        <f t="shared" si="67"/>
        <v>164.09999999999854</v>
      </c>
    </row>
    <row r="2175" spans="1:10" s="141" customFormat="1" ht="22.5" x14ac:dyDescent="0.2">
      <c r="A2175" s="190" t="s">
        <v>507</v>
      </c>
      <c r="B2175" s="191">
        <v>929</v>
      </c>
      <c r="C2175" s="192">
        <v>11</v>
      </c>
      <c r="D2175" s="192">
        <v>2</v>
      </c>
      <c r="E2175" s="193">
        <v>1150348790</v>
      </c>
      <c r="F2175" s="194">
        <v>600</v>
      </c>
      <c r="G2175" s="195">
        <v>65038</v>
      </c>
      <c r="H2175" s="195">
        <v>64873.9</v>
      </c>
      <c r="I2175" s="157">
        <f t="shared" si="66"/>
        <v>99.7476859682032</v>
      </c>
      <c r="J2175" s="183">
        <f t="shared" si="67"/>
        <v>164.09999999999854</v>
      </c>
    </row>
    <row r="2176" spans="1:10" s="141" customFormat="1" ht="22.5" x14ac:dyDescent="0.2">
      <c r="A2176" s="190" t="s">
        <v>1015</v>
      </c>
      <c r="B2176" s="191">
        <v>929</v>
      </c>
      <c r="C2176" s="192">
        <v>11</v>
      </c>
      <c r="D2176" s="192">
        <v>2</v>
      </c>
      <c r="E2176" s="193">
        <v>1170000000</v>
      </c>
      <c r="F2176" s="194"/>
      <c r="G2176" s="195">
        <v>111072.3</v>
      </c>
      <c r="H2176" s="195">
        <v>110548.4</v>
      </c>
      <c r="I2176" s="157">
        <f t="shared" si="66"/>
        <v>99.528325244007718</v>
      </c>
      <c r="J2176" s="183">
        <f t="shared" si="67"/>
        <v>523.90000000000873</v>
      </c>
    </row>
    <row r="2177" spans="1:10" s="141" customFormat="1" ht="11.25" x14ac:dyDescent="0.2">
      <c r="A2177" s="190" t="s">
        <v>1028</v>
      </c>
      <c r="B2177" s="191">
        <v>929</v>
      </c>
      <c r="C2177" s="192">
        <v>11</v>
      </c>
      <c r="D2177" s="192">
        <v>2</v>
      </c>
      <c r="E2177" s="193">
        <v>1170300000</v>
      </c>
      <c r="F2177" s="194"/>
      <c r="G2177" s="195">
        <v>23442</v>
      </c>
      <c r="H2177" s="195">
        <v>22918.1</v>
      </c>
      <c r="I2177" s="157">
        <f t="shared" si="66"/>
        <v>97.765122429826803</v>
      </c>
      <c r="J2177" s="183">
        <f t="shared" si="67"/>
        <v>523.90000000000146</v>
      </c>
    </row>
    <row r="2178" spans="1:10" s="141" customFormat="1" ht="22.5" x14ac:dyDescent="0.2">
      <c r="A2178" s="190" t="s">
        <v>1029</v>
      </c>
      <c r="B2178" s="191">
        <v>929</v>
      </c>
      <c r="C2178" s="192">
        <v>11</v>
      </c>
      <c r="D2178" s="192">
        <v>2</v>
      </c>
      <c r="E2178" s="193">
        <v>1170348800</v>
      </c>
      <c r="F2178" s="194"/>
      <c r="G2178" s="195">
        <v>23442</v>
      </c>
      <c r="H2178" s="195">
        <v>22918.1</v>
      </c>
      <c r="I2178" s="157">
        <f t="shared" si="66"/>
        <v>97.765122429826803</v>
      </c>
      <c r="J2178" s="183">
        <f t="shared" si="67"/>
        <v>523.90000000000146</v>
      </c>
    </row>
    <row r="2179" spans="1:10" s="141" customFormat="1" ht="22.5" x14ac:dyDescent="0.2">
      <c r="A2179" s="190" t="s">
        <v>507</v>
      </c>
      <c r="B2179" s="191">
        <v>929</v>
      </c>
      <c r="C2179" s="192">
        <v>11</v>
      </c>
      <c r="D2179" s="192">
        <v>2</v>
      </c>
      <c r="E2179" s="193">
        <v>1170348800</v>
      </c>
      <c r="F2179" s="194">
        <v>600</v>
      </c>
      <c r="G2179" s="195">
        <v>23442</v>
      </c>
      <c r="H2179" s="195">
        <v>22918.1</v>
      </c>
      <c r="I2179" s="157">
        <f t="shared" si="66"/>
        <v>97.765122429826803</v>
      </c>
      <c r="J2179" s="183">
        <f t="shared" si="67"/>
        <v>523.90000000000146</v>
      </c>
    </row>
    <row r="2180" spans="1:10" s="141" customFormat="1" ht="22.5" x14ac:dyDescent="0.2">
      <c r="A2180" s="190" t="s">
        <v>1017</v>
      </c>
      <c r="B2180" s="191">
        <v>929</v>
      </c>
      <c r="C2180" s="192">
        <v>11</v>
      </c>
      <c r="D2180" s="192">
        <v>2</v>
      </c>
      <c r="E2180" s="193">
        <v>1170500000</v>
      </c>
      <c r="F2180" s="194"/>
      <c r="G2180" s="195">
        <v>87630.3</v>
      </c>
      <c r="H2180" s="195">
        <v>87630.3</v>
      </c>
      <c r="I2180" s="157">
        <f t="shared" si="66"/>
        <v>100</v>
      </c>
      <c r="J2180" s="183">
        <f t="shared" si="67"/>
        <v>0</v>
      </c>
    </row>
    <row r="2181" spans="1:10" s="141" customFormat="1" ht="33.75" x14ac:dyDescent="0.2">
      <c r="A2181" s="190" t="s">
        <v>1699</v>
      </c>
      <c r="B2181" s="191">
        <v>929</v>
      </c>
      <c r="C2181" s="192">
        <v>11</v>
      </c>
      <c r="D2181" s="192">
        <v>2</v>
      </c>
      <c r="E2181" s="193" t="s">
        <v>1700</v>
      </c>
      <c r="F2181" s="194"/>
      <c r="G2181" s="195">
        <v>87630.3</v>
      </c>
      <c r="H2181" s="195">
        <v>87630.3</v>
      </c>
      <c r="I2181" s="157">
        <f t="shared" si="66"/>
        <v>100</v>
      </c>
      <c r="J2181" s="183">
        <f t="shared" si="67"/>
        <v>0</v>
      </c>
    </row>
    <row r="2182" spans="1:10" s="141" customFormat="1" ht="11.25" x14ac:dyDescent="0.2">
      <c r="A2182" s="190" t="s">
        <v>499</v>
      </c>
      <c r="B2182" s="191">
        <v>929</v>
      </c>
      <c r="C2182" s="192">
        <v>11</v>
      </c>
      <c r="D2182" s="192">
        <v>2</v>
      </c>
      <c r="E2182" s="193" t="s">
        <v>1700</v>
      </c>
      <c r="F2182" s="194">
        <v>500</v>
      </c>
      <c r="G2182" s="195">
        <v>87630.3</v>
      </c>
      <c r="H2182" s="195">
        <v>87630.3</v>
      </c>
      <c r="I2182" s="157">
        <f t="shared" si="66"/>
        <v>100</v>
      </c>
      <c r="J2182" s="183">
        <f t="shared" si="67"/>
        <v>0</v>
      </c>
    </row>
    <row r="2183" spans="1:10" s="141" customFormat="1" ht="11.25" x14ac:dyDescent="0.2">
      <c r="A2183" s="190" t="s">
        <v>1343</v>
      </c>
      <c r="B2183" s="191">
        <v>929</v>
      </c>
      <c r="C2183" s="192">
        <v>11</v>
      </c>
      <c r="D2183" s="192">
        <v>2</v>
      </c>
      <c r="E2183" s="193">
        <v>7400000000</v>
      </c>
      <c r="F2183" s="194"/>
      <c r="G2183" s="195">
        <v>60</v>
      </c>
      <c r="H2183" s="195">
        <v>60</v>
      </c>
      <c r="I2183" s="157">
        <f t="shared" si="66"/>
        <v>100</v>
      </c>
      <c r="J2183" s="183">
        <f t="shared" si="67"/>
        <v>0</v>
      </c>
    </row>
    <row r="2184" spans="1:10" s="141" customFormat="1" ht="22.5" x14ac:dyDescent="0.2">
      <c r="A2184" s="190" t="s">
        <v>1152</v>
      </c>
      <c r="B2184" s="191">
        <v>929</v>
      </c>
      <c r="C2184" s="192">
        <v>11</v>
      </c>
      <c r="D2184" s="192">
        <v>2</v>
      </c>
      <c r="E2184" s="193">
        <v>7400055490</v>
      </c>
      <c r="F2184" s="194"/>
      <c r="G2184" s="195">
        <v>60</v>
      </c>
      <c r="H2184" s="195">
        <v>60</v>
      </c>
      <c r="I2184" s="157">
        <f t="shared" si="66"/>
        <v>100</v>
      </c>
      <c r="J2184" s="183">
        <f t="shared" si="67"/>
        <v>0</v>
      </c>
    </row>
    <row r="2185" spans="1:10" s="141" customFormat="1" ht="22.5" x14ac:dyDescent="0.2">
      <c r="A2185" s="190" t="s">
        <v>507</v>
      </c>
      <c r="B2185" s="191">
        <v>929</v>
      </c>
      <c r="C2185" s="192">
        <v>11</v>
      </c>
      <c r="D2185" s="192">
        <v>2</v>
      </c>
      <c r="E2185" s="193">
        <v>7400055490</v>
      </c>
      <c r="F2185" s="194">
        <v>600</v>
      </c>
      <c r="G2185" s="195">
        <v>60</v>
      </c>
      <c r="H2185" s="195">
        <v>60</v>
      </c>
      <c r="I2185" s="157">
        <f t="shared" si="66"/>
        <v>100</v>
      </c>
      <c r="J2185" s="183">
        <f t="shared" si="67"/>
        <v>0</v>
      </c>
    </row>
    <row r="2186" spans="1:10" s="141" customFormat="1" ht="11.25" x14ac:dyDescent="0.2">
      <c r="A2186" s="190" t="s">
        <v>1030</v>
      </c>
      <c r="B2186" s="191">
        <v>929</v>
      </c>
      <c r="C2186" s="192">
        <v>11</v>
      </c>
      <c r="D2186" s="192">
        <v>3</v>
      </c>
      <c r="E2186" s="193"/>
      <c r="F2186" s="194"/>
      <c r="G2186" s="195">
        <v>610257.5</v>
      </c>
      <c r="H2186" s="195">
        <v>603870.19999999995</v>
      </c>
      <c r="I2186" s="157">
        <f t="shared" si="66"/>
        <v>98.953343465668169</v>
      </c>
      <c r="J2186" s="183">
        <f t="shared" si="67"/>
        <v>6387.3000000000466</v>
      </c>
    </row>
    <row r="2187" spans="1:10" s="141" customFormat="1" ht="22.5" x14ac:dyDescent="0.2">
      <c r="A2187" s="190" t="s">
        <v>813</v>
      </c>
      <c r="B2187" s="191">
        <v>929</v>
      </c>
      <c r="C2187" s="192">
        <v>11</v>
      </c>
      <c r="D2187" s="192">
        <v>3</v>
      </c>
      <c r="E2187" s="193">
        <v>1100000000</v>
      </c>
      <c r="F2187" s="194"/>
      <c r="G2187" s="195">
        <v>609346.5</v>
      </c>
      <c r="H2187" s="195">
        <v>603350.19999999995</v>
      </c>
      <c r="I2187" s="157">
        <f t="shared" si="66"/>
        <v>99.01594577141249</v>
      </c>
      <c r="J2187" s="183">
        <f t="shared" si="67"/>
        <v>5996.3000000000466</v>
      </c>
    </row>
    <row r="2188" spans="1:10" s="141" customFormat="1" ht="11.25" x14ac:dyDescent="0.2">
      <c r="A2188" s="190" t="s">
        <v>1021</v>
      </c>
      <c r="B2188" s="191">
        <v>929</v>
      </c>
      <c r="C2188" s="192">
        <v>11</v>
      </c>
      <c r="D2188" s="192">
        <v>3</v>
      </c>
      <c r="E2188" s="193">
        <v>1120000000</v>
      </c>
      <c r="F2188" s="194"/>
      <c r="G2188" s="195">
        <v>533436.80000000005</v>
      </c>
      <c r="H2188" s="195">
        <v>528595.19999999995</v>
      </c>
      <c r="I2188" s="157">
        <f t="shared" si="66"/>
        <v>99.092376079040648</v>
      </c>
      <c r="J2188" s="183">
        <f t="shared" si="67"/>
        <v>4841.6000000000931</v>
      </c>
    </row>
    <row r="2189" spans="1:10" s="141" customFormat="1" ht="22.5" x14ac:dyDescent="0.2">
      <c r="A2189" s="190" t="s">
        <v>1031</v>
      </c>
      <c r="B2189" s="191">
        <v>929</v>
      </c>
      <c r="C2189" s="192">
        <v>11</v>
      </c>
      <c r="D2189" s="192">
        <v>3</v>
      </c>
      <c r="E2189" s="193">
        <v>1120100000</v>
      </c>
      <c r="F2189" s="194"/>
      <c r="G2189" s="195">
        <v>37038</v>
      </c>
      <c r="H2189" s="195">
        <v>37038</v>
      </c>
      <c r="I2189" s="157">
        <f t="shared" si="66"/>
        <v>100</v>
      </c>
      <c r="J2189" s="183">
        <f t="shared" si="67"/>
        <v>0</v>
      </c>
    </row>
    <row r="2190" spans="1:10" s="141" customFormat="1" ht="22.5" x14ac:dyDescent="0.2">
      <c r="A2190" s="190" t="s">
        <v>1032</v>
      </c>
      <c r="B2190" s="191">
        <v>929</v>
      </c>
      <c r="C2190" s="192">
        <v>11</v>
      </c>
      <c r="D2190" s="192">
        <v>3</v>
      </c>
      <c r="E2190" s="193">
        <v>1120108200</v>
      </c>
      <c r="F2190" s="194"/>
      <c r="G2190" s="195">
        <v>37038</v>
      </c>
      <c r="H2190" s="195">
        <v>37038</v>
      </c>
      <c r="I2190" s="157">
        <f t="shared" si="66"/>
        <v>100</v>
      </c>
      <c r="J2190" s="183">
        <f t="shared" si="67"/>
        <v>0</v>
      </c>
    </row>
    <row r="2191" spans="1:10" s="141" customFormat="1" ht="22.5" x14ac:dyDescent="0.2">
      <c r="A2191" s="190" t="s">
        <v>507</v>
      </c>
      <c r="B2191" s="191">
        <v>929</v>
      </c>
      <c r="C2191" s="192">
        <v>11</v>
      </c>
      <c r="D2191" s="192">
        <v>3</v>
      </c>
      <c r="E2191" s="193">
        <v>1120108200</v>
      </c>
      <c r="F2191" s="194">
        <v>600</v>
      </c>
      <c r="G2191" s="195">
        <v>37038</v>
      </c>
      <c r="H2191" s="195">
        <v>37038</v>
      </c>
      <c r="I2191" s="157">
        <f t="shared" ref="I2191:I2254" si="68">+H2191/G2191*100</f>
        <v>100</v>
      </c>
      <c r="J2191" s="183">
        <f t="shared" ref="J2191:J2254" si="69">G2191-H2191</f>
        <v>0</v>
      </c>
    </row>
    <row r="2192" spans="1:10" s="141" customFormat="1" ht="22.5" x14ac:dyDescent="0.2">
      <c r="A2192" s="190" t="s">
        <v>1033</v>
      </c>
      <c r="B2192" s="191">
        <v>929</v>
      </c>
      <c r="C2192" s="192">
        <v>11</v>
      </c>
      <c r="D2192" s="192">
        <v>3</v>
      </c>
      <c r="E2192" s="193">
        <v>1120300000</v>
      </c>
      <c r="F2192" s="194"/>
      <c r="G2192" s="195">
        <v>492777.5</v>
      </c>
      <c r="H2192" s="195">
        <v>487935.9</v>
      </c>
      <c r="I2192" s="157">
        <f t="shared" si="68"/>
        <v>99.017487608504865</v>
      </c>
      <c r="J2192" s="183">
        <f t="shared" si="69"/>
        <v>4841.5999999999767</v>
      </c>
    </row>
    <row r="2193" spans="1:10" s="141" customFormat="1" ht="33.75" x14ac:dyDescent="0.2">
      <c r="A2193" s="190" t="s">
        <v>1704</v>
      </c>
      <c r="B2193" s="191">
        <v>929</v>
      </c>
      <c r="C2193" s="192">
        <v>11</v>
      </c>
      <c r="D2193" s="192">
        <v>3</v>
      </c>
      <c r="E2193" s="193">
        <v>1120348310</v>
      </c>
      <c r="F2193" s="194"/>
      <c r="G2193" s="195">
        <v>121270.7</v>
      </c>
      <c r="H2193" s="195">
        <v>120578.8</v>
      </c>
      <c r="I2193" s="157">
        <f t="shared" si="68"/>
        <v>99.429458228574589</v>
      </c>
      <c r="J2193" s="183">
        <f t="shared" si="69"/>
        <v>691.89999999999418</v>
      </c>
    </row>
    <row r="2194" spans="1:10" s="141" customFormat="1" ht="22.5" x14ac:dyDescent="0.2">
      <c r="A2194" s="190" t="s">
        <v>507</v>
      </c>
      <c r="B2194" s="191">
        <v>929</v>
      </c>
      <c r="C2194" s="192">
        <v>11</v>
      </c>
      <c r="D2194" s="192">
        <v>3</v>
      </c>
      <c r="E2194" s="193">
        <v>1120348310</v>
      </c>
      <c r="F2194" s="194">
        <v>600</v>
      </c>
      <c r="G2194" s="195">
        <v>121270.7</v>
      </c>
      <c r="H2194" s="195">
        <v>120578.8</v>
      </c>
      <c r="I2194" s="157">
        <f t="shared" si="68"/>
        <v>99.429458228574589</v>
      </c>
      <c r="J2194" s="183">
        <f t="shared" si="69"/>
        <v>691.89999999999418</v>
      </c>
    </row>
    <row r="2195" spans="1:10" s="141" customFormat="1" ht="33.75" x14ac:dyDescent="0.2">
      <c r="A2195" s="190" t="s">
        <v>1705</v>
      </c>
      <c r="B2195" s="191">
        <v>929</v>
      </c>
      <c r="C2195" s="192">
        <v>11</v>
      </c>
      <c r="D2195" s="192">
        <v>3</v>
      </c>
      <c r="E2195" s="193">
        <v>1120348320</v>
      </c>
      <c r="F2195" s="194"/>
      <c r="G2195" s="195">
        <v>371506.8</v>
      </c>
      <c r="H2195" s="195">
        <v>367357.1</v>
      </c>
      <c r="I2195" s="157">
        <f t="shared" si="68"/>
        <v>98.88300833255272</v>
      </c>
      <c r="J2195" s="183">
        <f t="shared" si="69"/>
        <v>4149.7000000000116</v>
      </c>
    </row>
    <row r="2196" spans="1:10" s="141" customFormat="1" ht="22.5" x14ac:dyDescent="0.2">
      <c r="A2196" s="190" t="s">
        <v>507</v>
      </c>
      <c r="B2196" s="191">
        <v>929</v>
      </c>
      <c r="C2196" s="192">
        <v>11</v>
      </c>
      <c r="D2196" s="192">
        <v>3</v>
      </c>
      <c r="E2196" s="193">
        <v>1120348320</v>
      </c>
      <c r="F2196" s="194">
        <v>600</v>
      </c>
      <c r="G2196" s="195">
        <v>371506.8</v>
      </c>
      <c r="H2196" s="195">
        <v>367357.1</v>
      </c>
      <c r="I2196" s="157">
        <f t="shared" si="68"/>
        <v>98.88300833255272</v>
      </c>
      <c r="J2196" s="183">
        <f t="shared" si="69"/>
        <v>4149.7000000000116</v>
      </c>
    </row>
    <row r="2197" spans="1:10" s="141" customFormat="1" ht="33.75" x14ac:dyDescent="0.2">
      <c r="A2197" s="190" t="s">
        <v>1022</v>
      </c>
      <c r="B2197" s="191">
        <v>929</v>
      </c>
      <c r="C2197" s="192">
        <v>11</v>
      </c>
      <c r="D2197" s="192">
        <v>3</v>
      </c>
      <c r="E2197" s="193" t="s">
        <v>1023</v>
      </c>
      <c r="F2197" s="194"/>
      <c r="G2197" s="195">
        <v>3621.3</v>
      </c>
      <c r="H2197" s="195">
        <v>3621.3</v>
      </c>
      <c r="I2197" s="157">
        <f t="shared" si="68"/>
        <v>100</v>
      </c>
      <c r="J2197" s="183">
        <f t="shared" si="69"/>
        <v>0</v>
      </c>
    </row>
    <row r="2198" spans="1:10" s="141" customFormat="1" ht="33.75" x14ac:dyDescent="0.2">
      <c r="A2198" s="190" t="s">
        <v>1034</v>
      </c>
      <c r="B2198" s="191">
        <v>929</v>
      </c>
      <c r="C2198" s="192">
        <v>11</v>
      </c>
      <c r="D2198" s="192">
        <v>3</v>
      </c>
      <c r="E2198" s="193" t="s">
        <v>1035</v>
      </c>
      <c r="F2198" s="194"/>
      <c r="G2198" s="195">
        <v>3621.3</v>
      </c>
      <c r="H2198" s="195">
        <v>3621.3</v>
      </c>
      <c r="I2198" s="157">
        <f t="shared" si="68"/>
        <v>100</v>
      </c>
      <c r="J2198" s="183">
        <f t="shared" si="69"/>
        <v>0</v>
      </c>
    </row>
    <row r="2199" spans="1:10" s="141" customFormat="1" ht="11.25" x14ac:dyDescent="0.2">
      <c r="A2199" s="190" t="s">
        <v>501</v>
      </c>
      <c r="B2199" s="191">
        <v>929</v>
      </c>
      <c r="C2199" s="192">
        <v>11</v>
      </c>
      <c r="D2199" s="192">
        <v>3</v>
      </c>
      <c r="E2199" s="193" t="s">
        <v>1035</v>
      </c>
      <c r="F2199" s="194">
        <v>300</v>
      </c>
      <c r="G2199" s="195">
        <v>362.7</v>
      </c>
      <c r="H2199" s="195">
        <v>362.7</v>
      </c>
      <c r="I2199" s="157">
        <f t="shared" si="68"/>
        <v>100</v>
      </c>
      <c r="J2199" s="183">
        <f t="shared" si="69"/>
        <v>0</v>
      </c>
    </row>
    <row r="2200" spans="1:10" s="141" customFormat="1" ht="22.5" x14ac:dyDescent="0.2">
      <c r="A2200" s="190" t="s">
        <v>507</v>
      </c>
      <c r="B2200" s="191">
        <v>929</v>
      </c>
      <c r="C2200" s="192">
        <v>11</v>
      </c>
      <c r="D2200" s="192">
        <v>3</v>
      </c>
      <c r="E2200" s="193" t="s">
        <v>1035</v>
      </c>
      <c r="F2200" s="194">
        <v>600</v>
      </c>
      <c r="G2200" s="195">
        <v>3258.6</v>
      </c>
      <c r="H2200" s="195">
        <v>3258.6</v>
      </c>
      <c r="I2200" s="157">
        <f t="shared" si="68"/>
        <v>100</v>
      </c>
      <c r="J2200" s="183">
        <f t="shared" si="69"/>
        <v>0</v>
      </c>
    </row>
    <row r="2201" spans="1:10" s="141" customFormat="1" ht="33.75" x14ac:dyDescent="0.2">
      <c r="A2201" s="190" t="s">
        <v>948</v>
      </c>
      <c r="B2201" s="191">
        <v>929</v>
      </c>
      <c r="C2201" s="192">
        <v>11</v>
      </c>
      <c r="D2201" s="192">
        <v>3</v>
      </c>
      <c r="E2201" s="193">
        <v>1160000000</v>
      </c>
      <c r="F2201" s="194"/>
      <c r="G2201" s="195">
        <v>60909.7</v>
      </c>
      <c r="H2201" s="195">
        <v>59793.5</v>
      </c>
      <c r="I2201" s="157">
        <f t="shared" si="68"/>
        <v>98.167451161309287</v>
      </c>
      <c r="J2201" s="183">
        <f t="shared" si="69"/>
        <v>1116.1999999999971</v>
      </c>
    </row>
    <row r="2202" spans="1:10" s="141" customFormat="1" ht="33.75" x14ac:dyDescent="0.2">
      <c r="A2202" s="190" t="s">
        <v>949</v>
      </c>
      <c r="B2202" s="191">
        <v>929</v>
      </c>
      <c r="C2202" s="192">
        <v>11</v>
      </c>
      <c r="D2202" s="192">
        <v>3</v>
      </c>
      <c r="E2202" s="193">
        <v>1160100000</v>
      </c>
      <c r="F2202" s="194"/>
      <c r="G2202" s="195">
        <v>60022.400000000001</v>
      </c>
      <c r="H2202" s="195">
        <v>58906.2</v>
      </c>
      <c r="I2202" s="157">
        <f t="shared" si="68"/>
        <v>98.14036093191875</v>
      </c>
      <c r="J2202" s="183">
        <f t="shared" si="69"/>
        <v>1116.2000000000044</v>
      </c>
    </row>
    <row r="2203" spans="1:10" s="141" customFormat="1" ht="45" x14ac:dyDescent="0.2">
      <c r="A2203" s="190" t="s">
        <v>950</v>
      </c>
      <c r="B2203" s="191">
        <v>929</v>
      </c>
      <c r="C2203" s="192">
        <v>11</v>
      </c>
      <c r="D2203" s="192">
        <v>3</v>
      </c>
      <c r="E2203" s="193">
        <v>1160148300</v>
      </c>
      <c r="F2203" s="194"/>
      <c r="G2203" s="195">
        <v>60022.400000000001</v>
      </c>
      <c r="H2203" s="195">
        <v>58906.2</v>
      </c>
      <c r="I2203" s="157">
        <f t="shared" si="68"/>
        <v>98.14036093191875</v>
      </c>
      <c r="J2203" s="183">
        <f t="shared" si="69"/>
        <v>1116.2000000000044</v>
      </c>
    </row>
    <row r="2204" spans="1:10" s="141" customFormat="1" ht="11.25" x14ac:dyDescent="0.2">
      <c r="A2204" s="190" t="s">
        <v>501</v>
      </c>
      <c r="B2204" s="191">
        <v>929</v>
      </c>
      <c r="C2204" s="192">
        <v>11</v>
      </c>
      <c r="D2204" s="192">
        <v>3</v>
      </c>
      <c r="E2204" s="193">
        <v>1160148300</v>
      </c>
      <c r="F2204" s="194">
        <v>300</v>
      </c>
      <c r="G2204" s="195">
        <v>504</v>
      </c>
      <c r="H2204" s="195">
        <v>479.6</v>
      </c>
      <c r="I2204" s="157">
        <f t="shared" si="68"/>
        <v>95.158730158730165</v>
      </c>
      <c r="J2204" s="183">
        <f t="shared" si="69"/>
        <v>24.399999999999977</v>
      </c>
    </row>
    <row r="2205" spans="1:10" s="141" customFormat="1" ht="22.5" x14ac:dyDescent="0.2">
      <c r="A2205" s="190" t="s">
        <v>507</v>
      </c>
      <c r="B2205" s="191">
        <v>929</v>
      </c>
      <c r="C2205" s="192">
        <v>11</v>
      </c>
      <c r="D2205" s="192">
        <v>3</v>
      </c>
      <c r="E2205" s="193">
        <v>1160148300</v>
      </c>
      <c r="F2205" s="194">
        <v>600</v>
      </c>
      <c r="G2205" s="195">
        <v>59518.400000000001</v>
      </c>
      <c r="H2205" s="195">
        <v>58426.6</v>
      </c>
      <c r="I2205" s="157">
        <f t="shared" si="68"/>
        <v>98.16560929057232</v>
      </c>
      <c r="J2205" s="183">
        <f t="shared" si="69"/>
        <v>1091.8000000000029</v>
      </c>
    </row>
    <row r="2206" spans="1:10" s="141" customFormat="1" ht="33.75" x14ac:dyDescent="0.2">
      <c r="A2206" s="190" t="s">
        <v>1036</v>
      </c>
      <c r="B2206" s="191">
        <v>929</v>
      </c>
      <c r="C2206" s="192">
        <v>11</v>
      </c>
      <c r="D2206" s="192">
        <v>3</v>
      </c>
      <c r="E2206" s="193" t="s">
        <v>1037</v>
      </c>
      <c r="F2206" s="194"/>
      <c r="G2206" s="195">
        <v>887.3</v>
      </c>
      <c r="H2206" s="195">
        <v>887.3</v>
      </c>
      <c r="I2206" s="157">
        <f t="shared" si="68"/>
        <v>100</v>
      </c>
      <c r="J2206" s="183">
        <f t="shared" si="69"/>
        <v>0</v>
      </c>
    </row>
    <row r="2207" spans="1:10" s="141" customFormat="1" ht="22.5" x14ac:dyDescent="0.2">
      <c r="A2207" s="190" t="s">
        <v>1038</v>
      </c>
      <c r="B2207" s="191">
        <v>929</v>
      </c>
      <c r="C2207" s="192">
        <v>11</v>
      </c>
      <c r="D2207" s="192">
        <v>3</v>
      </c>
      <c r="E2207" s="193" t="s">
        <v>1039</v>
      </c>
      <c r="F2207" s="194"/>
      <c r="G2207" s="195">
        <v>887.3</v>
      </c>
      <c r="H2207" s="195">
        <v>887.3</v>
      </c>
      <c r="I2207" s="157">
        <f t="shared" si="68"/>
        <v>100</v>
      </c>
      <c r="J2207" s="183">
        <f t="shared" si="69"/>
        <v>0</v>
      </c>
    </row>
    <row r="2208" spans="1:10" s="141" customFormat="1" ht="22.5" x14ac:dyDescent="0.2">
      <c r="A2208" s="190" t="s">
        <v>507</v>
      </c>
      <c r="B2208" s="191">
        <v>929</v>
      </c>
      <c r="C2208" s="192">
        <v>11</v>
      </c>
      <c r="D2208" s="192">
        <v>3</v>
      </c>
      <c r="E2208" s="193" t="s">
        <v>1039</v>
      </c>
      <c r="F2208" s="194">
        <v>600</v>
      </c>
      <c r="G2208" s="195">
        <v>887.3</v>
      </c>
      <c r="H2208" s="195">
        <v>887.3</v>
      </c>
      <c r="I2208" s="157">
        <f t="shared" si="68"/>
        <v>100</v>
      </c>
      <c r="J2208" s="183">
        <f t="shared" si="69"/>
        <v>0</v>
      </c>
    </row>
    <row r="2209" spans="1:10" s="141" customFormat="1" ht="22.5" x14ac:dyDescent="0.2">
      <c r="A2209" s="190" t="s">
        <v>1015</v>
      </c>
      <c r="B2209" s="191">
        <v>929</v>
      </c>
      <c r="C2209" s="192">
        <v>11</v>
      </c>
      <c r="D2209" s="192">
        <v>3</v>
      </c>
      <c r="E2209" s="193">
        <v>1170000000</v>
      </c>
      <c r="F2209" s="194"/>
      <c r="G2209" s="195">
        <v>15000</v>
      </c>
      <c r="H2209" s="195">
        <v>14961.5</v>
      </c>
      <c r="I2209" s="157">
        <f t="shared" si="68"/>
        <v>99.743333333333325</v>
      </c>
      <c r="J2209" s="183">
        <f t="shared" si="69"/>
        <v>38.5</v>
      </c>
    </row>
    <row r="2210" spans="1:10" s="141" customFormat="1" ht="11.25" x14ac:dyDescent="0.2">
      <c r="A2210" s="190" t="s">
        <v>1019</v>
      </c>
      <c r="B2210" s="191">
        <v>929</v>
      </c>
      <c r="C2210" s="192">
        <v>11</v>
      </c>
      <c r="D2210" s="192">
        <v>3</v>
      </c>
      <c r="E2210" s="193">
        <v>1170600000</v>
      </c>
      <c r="F2210" s="194"/>
      <c r="G2210" s="195">
        <v>15000</v>
      </c>
      <c r="H2210" s="195">
        <v>14961.5</v>
      </c>
      <c r="I2210" s="157">
        <f t="shared" si="68"/>
        <v>99.743333333333325</v>
      </c>
      <c r="J2210" s="183">
        <f t="shared" si="69"/>
        <v>38.5</v>
      </c>
    </row>
    <row r="2211" spans="1:10" s="141" customFormat="1" ht="11.25" x14ac:dyDescent="0.2">
      <c r="A2211" s="190" t="s">
        <v>1254</v>
      </c>
      <c r="B2211" s="191">
        <v>929</v>
      </c>
      <c r="C2211" s="192">
        <v>11</v>
      </c>
      <c r="D2211" s="192">
        <v>3</v>
      </c>
      <c r="E2211" s="193">
        <v>1170600330</v>
      </c>
      <c r="F2211" s="194"/>
      <c r="G2211" s="195">
        <v>15000</v>
      </c>
      <c r="H2211" s="195">
        <v>14961.5</v>
      </c>
      <c r="I2211" s="157">
        <f t="shared" si="68"/>
        <v>99.743333333333325</v>
      </c>
      <c r="J2211" s="183">
        <f t="shared" si="69"/>
        <v>38.5</v>
      </c>
    </row>
    <row r="2212" spans="1:10" s="141" customFormat="1" ht="22.5" x14ac:dyDescent="0.2">
      <c r="A2212" s="190" t="s">
        <v>507</v>
      </c>
      <c r="B2212" s="191">
        <v>929</v>
      </c>
      <c r="C2212" s="192">
        <v>11</v>
      </c>
      <c r="D2212" s="192">
        <v>3</v>
      </c>
      <c r="E2212" s="193">
        <v>1170600330</v>
      </c>
      <c r="F2212" s="194">
        <v>600</v>
      </c>
      <c r="G2212" s="195">
        <v>15000</v>
      </c>
      <c r="H2212" s="195">
        <v>14961.5</v>
      </c>
      <c r="I2212" s="157">
        <f t="shared" si="68"/>
        <v>99.743333333333325</v>
      </c>
      <c r="J2212" s="183">
        <f t="shared" si="69"/>
        <v>38.5</v>
      </c>
    </row>
    <row r="2213" spans="1:10" s="141" customFormat="1" ht="22.5" x14ac:dyDescent="0.2">
      <c r="A2213" s="190" t="s">
        <v>1495</v>
      </c>
      <c r="B2213" s="191">
        <v>929</v>
      </c>
      <c r="C2213" s="192">
        <v>11</v>
      </c>
      <c r="D2213" s="192">
        <v>3</v>
      </c>
      <c r="E2213" s="193">
        <v>1400000000</v>
      </c>
      <c r="F2213" s="194"/>
      <c r="G2213" s="195">
        <v>270</v>
      </c>
      <c r="H2213" s="195">
        <v>270</v>
      </c>
      <c r="I2213" s="157">
        <f t="shared" si="68"/>
        <v>100</v>
      </c>
      <c r="J2213" s="183">
        <f t="shared" si="69"/>
        <v>0</v>
      </c>
    </row>
    <row r="2214" spans="1:10" s="141" customFormat="1" ht="22.5" x14ac:dyDescent="0.2">
      <c r="A2214" s="190" t="s">
        <v>887</v>
      </c>
      <c r="B2214" s="191">
        <v>929</v>
      </c>
      <c r="C2214" s="192">
        <v>11</v>
      </c>
      <c r="D2214" s="192">
        <v>3</v>
      </c>
      <c r="E2214" s="193">
        <v>1420000000</v>
      </c>
      <c r="F2214" s="194"/>
      <c r="G2214" s="195">
        <v>270</v>
      </c>
      <c r="H2214" s="195">
        <v>270</v>
      </c>
      <c r="I2214" s="157">
        <f t="shared" si="68"/>
        <v>100</v>
      </c>
      <c r="J2214" s="183">
        <f t="shared" si="69"/>
        <v>0</v>
      </c>
    </row>
    <row r="2215" spans="1:10" s="141" customFormat="1" ht="22.5" x14ac:dyDescent="0.2">
      <c r="A2215" s="190" t="s">
        <v>888</v>
      </c>
      <c r="B2215" s="191">
        <v>929</v>
      </c>
      <c r="C2215" s="192">
        <v>11</v>
      </c>
      <c r="D2215" s="192">
        <v>3</v>
      </c>
      <c r="E2215" s="193">
        <v>1420020150</v>
      </c>
      <c r="F2215" s="194"/>
      <c r="G2215" s="195">
        <v>270</v>
      </c>
      <c r="H2215" s="195">
        <v>270</v>
      </c>
      <c r="I2215" s="157">
        <f t="shared" si="68"/>
        <v>100</v>
      </c>
      <c r="J2215" s="183">
        <f t="shared" si="69"/>
        <v>0</v>
      </c>
    </row>
    <row r="2216" spans="1:10" s="141" customFormat="1" ht="22.5" x14ac:dyDescent="0.2">
      <c r="A2216" s="190" t="s">
        <v>507</v>
      </c>
      <c r="B2216" s="191">
        <v>929</v>
      </c>
      <c r="C2216" s="192">
        <v>11</v>
      </c>
      <c r="D2216" s="192">
        <v>3</v>
      </c>
      <c r="E2216" s="193">
        <v>1420020150</v>
      </c>
      <c r="F2216" s="194">
        <v>600</v>
      </c>
      <c r="G2216" s="195">
        <v>270</v>
      </c>
      <c r="H2216" s="195">
        <v>270</v>
      </c>
      <c r="I2216" s="157">
        <f t="shared" si="68"/>
        <v>100</v>
      </c>
      <c r="J2216" s="183">
        <f t="shared" si="69"/>
        <v>0</v>
      </c>
    </row>
    <row r="2217" spans="1:10" s="141" customFormat="1" ht="11.25" x14ac:dyDescent="0.2">
      <c r="A2217" s="190" t="s">
        <v>889</v>
      </c>
      <c r="B2217" s="191">
        <v>929</v>
      </c>
      <c r="C2217" s="192">
        <v>11</v>
      </c>
      <c r="D2217" s="192">
        <v>3</v>
      </c>
      <c r="E2217" s="193">
        <v>2400000000</v>
      </c>
      <c r="F2217" s="194"/>
      <c r="G2217" s="195">
        <v>391</v>
      </c>
      <c r="H2217" s="195">
        <v>0</v>
      </c>
      <c r="I2217" s="157">
        <f t="shared" si="68"/>
        <v>0</v>
      </c>
      <c r="J2217" s="183">
        <f t="shared" si="69"/>
        <v>391</v>
      </c>
    </row>
    <row r="2218" spans="1:10" s="141" customFormat="1" ht="33.75" x14ac:dyDescent="0.2">
      <c r="A2218" s="190" t="s">
        <v>890</v>
      </c>
      <c r="B2218" s="191">
        <v>929</v>
      </c>
      <c r="C2218" s="192">
        <v>11</v>
      </c>
      <c r="D2218" s="192">
        <v>3</v>
      </c>
      <c r="E2218" s="193">
        <v>2410000000</v>
      </c>
      <c r="F2218" s="194"/>
      <c r="G2218" s="195">
        <v>391</v>
      </c>
      <c r="H2218" s="195">
        <v>0</v>
      </c>
      <c r="I2218" s="157">
        <f t="shared" si="68"/>
        <v>0</v>
      </c>
      <c r="J2218" s="183">
        <f t="shared" si="69"/>
        <v>391</v>
      </c>
    </row>
    <row r="2219" spans="1:10" s="141" customFormat="1" ht="22.5" x14ac:dyDescent="0.2">
      <c r="A2219" s="190" t="s">
        <v>1301</v>
      </c>
      <c r="B2219" s="191">
        <v>929</v>
      </c>
      <c r="C2219" s="192">
        <v>11</v>
      </c>
      <c r="D2219" s="192">
        <v>3</v>
      </c>
      <c r="E2219" s="193">
        <v>2410100000</v>
      </c>
      <c r="F2219" s="194"/>
      <c r="G2219" s="195">
        <v>391</v>
      </c>
      <c r="H2219" s="195">
        <v>0</v>
      </c>
      <c r="I2219" s="157">
        <f t="shared" si="68"/>
        <v>0</v>
      </c>
      <c r="J2219" s="183">
        <f t="shared" si="69"/>
        <v>391</v>
      </c>
    </row>
    <row r="2220" spans="1:10" s="141" customFormat="1" ht="22.5" x14ac:dyDescent="0.2">
      <c r="A2220" s="190" t="s">
        <v>891</v>
      </c>
      <c r="B2220" s="191">
        <v>929</v>
      </c>
      <c r="C2220" s="192">
        <v>11</v>
      </c>
      <c r="D2220" s="192">
        <v>3</v>
      </c>
      <c r="E2220" s="193">
        <v>2410102250</v>
      </c>
      <c r="F2220" s="194"/>
      <c r="G2220" s="195">
        <v>391</v>
      </c>
      <c r="H2220" s="195">
        <v>0</v>
      </c>
      <c r="I2220" s="157">
        <f t="shared" si="68"/>
        <v>0</v>
      </c>
      <c r="J2220" s="183">
        <f t="shared" si="69"/>
        <v>391</v>
      </c>
    </row>
    <row r="2221" spans="1:10" s="141" customFormat="1" ht="22.5" x14ac:dyDescent="0.2">
      <c r="A2221" s="190" t="s">
        <v>507</v>
      </c>
      <c r="B2221" s="191">
        <v>929</v>
      </c>
      <c r="C2221" s="192">
        <v>11</v>
      </c>
      <c r="D2221" s="192">
        <v>3</v>
      </c>
      <c r="E2221" s="193">
        <v>2410102250</v>
      </c>
      <c r="F2221" s="194">
        <v>600</v>
      </c>
      <c r="G2221" s="195">
        <v>391</v>
      </c>
      <c r="H2221" s="195">
        <v>0</v>
      </c>
      <c r="I2221" s="157">
        <f t="shared" si="68"/>
        <v>0</v>
      </c>
      <c r="J2221" s="183">
        <f t="shared" si="69"/>
        <v>391</v>
      </c>
    </row>
    <row r="2222" spans="1:10" s="141" customFormat="1" ht="11.25" x14ac:dyDescent="0.2">
      <c r="A2222" s="190" t="s">
        <v>1343</v>
      </c>
      <c r="B2222" s="191">
        <v>929</v>
      </c>
      <c r="C2222" s="192">
        <v>11</v>
      </c>
      <c r="D2222" s="192">
        <v>3</v>
      </c>
      <c r="E2222" s="193">
        <v>7400000000</v>
      </c>
      <c r="F2222" s="194"/>
      <c r="G2222" s="195">
        <v>250</v>
      </c>
      <c r="H2222" s="195">
        <v>250</v>
      </c>
      <c r="I2222" s="157">
        <f t="shared" si="68"/>
        <v>100</v>
      </c>
      <c r="J2222" s="183">
        <f t="shared" si="69"/>
        <v>0</v>
      </c>
    </row>
    <row r="2223" spans="1:10" s="141" customFormat="1" ht="22.5" x14ac:dyDescent="0.2">
      <c r="A2223" s="190" t="s">
        <v>1152</v>
      </c>
      <c r="B2223" s="191">
        <v>929</v>
      </c>
      <c r="C2223" s="192">
        <v>11</v>
      </c>
      <c r="D2223" s="192">
        <v>3</v>
      </c>
      <c r="E2223" s="193">
        <v>7400055490</v>
      </c>
      <c r="F2223" s="194"/>
      <c r="G2223" s="195">
        <v>250</v>
      </c>
      <c r="H2223" s="195">
        <v>250</v>
      </c>
      <c r="I2223" s="157">
        <f t="shared" si="68"/>
        <v>100</v>
      </c>
      <c r="J2223" s="183">
        <f t="shared" si="69"/>
        <v>0</v>
      </c>
    </row>
    <row r="2224" spans="1:10" s="141" customFormat="1" ht="22.5" x14ac:dyDescent="0.2">
      <c r="A2224" s="190" t="s">
        <v>507</v>
      </c>
      <c r="B2224" s="191">
        <v>929</v>
      </c>
      <c r="C2224" s="192">
        <v>11</v>
      </c>
      <c r="D2224" s="192">
        <v>3</v>
      </c>
      <c r="E2224" s="193">
        <v>7400055490</v>
      </c>
      <c r="F2224" s="194">
        <v>600</v>
      </c>
      <c r="G2224" s="195">
        <v>250</v>
      </c>
      <c r="H2224" s="195">
        <v>250</v>
      </c>
      <c r="I2224" s="157">
        <f t="shared" si="68"/>
        <v>100</v>
      </c>
      <c r="J2224" s="183">
        <f t="shared" si="69"/>
        <v>0</v>
      </c>
    </row>
    <row r="2225" spans="1:10" s="141" customFormat="1" ht="11.25" x14ac:dyDescent="0.2">
      <c r="A2225" s="190" t="s">
        <v>1040</v>
      </c>
      <c r="B2225" s="191">
        <v>929</v>
      </c>
      <c r="C2225" s="192">
        <v>11</v>
      </c>
      <c r="D2225" s="192">
        <v>5</v>
      </c>
      <c r="E2225" s="193"/>
      <c r="F2225" s="194"/>
      <c r="G2225" s="195">
        <v>17649</v>
      </c>
      <c r="H2225" s="195">
        <v>17463.900000000001</v>
      </c>
      <c r="I2225" s="157">
        <f t="shared" si="68"/>
        <v>98.951215366309725</v>
      </c>
      <c r="J2225" s="183">
        <f t="shared" si="69"/>
        <v>185.09999999999854</v>
      </c>
    </row>
    <row r="2226" spans="1:10" s="141" customFormat="1" ht="11.25" x14ac:dyDescent="0.2">
      <c r="A2226" s="190" t="s">
        <v>487</v>
      </c>
      <c r="B2226" s="191">
        <v>929</v>
      </c>
      <c r="C2226" s="192">
        <v>11</v>
      </c>
      <c r="D2226" s="192">
        <v>5</v>
      </c>
      <c r="E2226" s="193">
        <v>8900000000</v>
      </c>
      <c r="F2226" s="194"/>
      <c r="G2226" s="195">
        <v>17649</v>
      </c>
      <c r="H2226" s="195">
        <v>17463.900000000001</v>
      </c>
      <c r="I2226" s="157">
        <f t="shared" si="68"/>
        <v>98.951215366309725</v>
      </c>
      <c r="J2226" s="183">
        <f t="shared" si="69"/>
        <v>185.09999999999854</v>
      </c>
    </row>
    <row r="2227" spans="1:10" s="141" customFormat="1" ht="11.25" x14ac:dyDescent="0.2">
      <c r="A2227" s="190" t="s">
        <v>487</v>
      </c>
      <c r="B2227" s="191">
        <v>929</v>
      </c>
      <c r="C2227" s="192">
        <v>11</v>
      </c>
      <c r="D2227" s="192">
        <v>5</v>
      </c>
      <c r="E2227" s="193">
        <v>8900000110</v>
      </c>
      <c r="F2227" s="194"/>
      <c r="G2227" s="195">
        <v>14181.9</v>
      </c>
      <c r="H2227" s="195">
        <v>14172</v>
      </c>
      <c r="I2227" s="157">
        <f t="shared" si="68"/>
        <v>99.930192710426667</v>
      </c>
      <c r="J2227" s="183">
        <f t="shared" si="69"/>
        <v>9.8999999999996362</v>
      </c>
    </row>
    <row r="2228" spans="1:10" s="141" customFormat="1" ht="33.75" x14ac:dyDescent="0.2">
      <c r="A2228" s="190" t="s">
        <v>486</v>
      </c>
      <c r="B2228" s="191">
        <v>929</v>
      </c>
      <c r="C2228" s="192">
        <v>11</v>
      </c>
      <c r="D2228" s="192">
        <v>5</v>
      </c>
      <c r="E2228" s="193">
        <v>8900000110</v>
      </c>
      <c r="F2228" s="194">
        <v>100</v>
      </c>
      <c r="G2228" s="195">
        <v>14181.9</v>
      </c>
      <c r="H2228" s="195">
        <v>14172</v>
      </c>
      <c r="I2228" s="157">
        <f t="shared" si="68"/>
        <v>99.930192710426667</v>
      </c>
      <c r="J2228" s="183">
        <f t="shared" si="69"/>
        <v>9.8999999999996362</v>
      </c>
    </row>
    <row r="2229" spans="1:10" s="141" customFormat="1" ht="11.25" x14ac:dyDescent="0.2">
      <c r="A2229" s="190" t="s">
        <v>487</v>
      </c>
      <c r="B2229" s="191">
        <v>929</v>
      </c>
      <c r="C2229" s="192">
        <v>11</v>
      </c>
      <c r="D2229" s="192">
        <v>5</v>
      </c>
      <c r="E2229" s="193">
        <v>8900000190</v>
      </c>
      <c r="F2229" s="194"/>
      <c r="G2229" s="195">
        <v>2541.6</v>
      </c>
      <c r="H2229" s="195">
        <v>2382</v>
      </c>
      <c r="I2229" s="157">
        <f t="shared" si="68"/>
        <v>93.720491029272907</v>
      </c>
      <c r="J2229" s="183">
        <f t="shared" si="69"/>
        <v>159.59999999999991</v>
      </c>
    </row>
    <row r="2230" spans="1:10" s="141" customFormat="1" ht="33.75" x14ac:dyDescent="0.2">
      <c r="A2230" s="190" t="s">
        <v>486</v>
      </c>
      <c r="B2230" s="191">
        <v>929</v>
      </c>
      <c r="C2230" s="192">
        <v>11</v>
      </c>
      <c r="D2230" s="192">
        <v>5</v>
      </c>
      <c r="E2230" s="193">
        <v>8900000190</v>
      </c>
      <c r="F2230" s="194">
        <v>100</v>
      </c>
      <c r="G2230" s="195">
        <v>817.7</v>
      </c>
      <c r="H2230" s="195">
        <v>755.2</v>
      </c>
      <c r="I2230" s="157">
        <f t="shared" si="68"/>
        <v>92.35661000366882</v>
      </c>
      <c r="J2230" s="183">
        <f t="shared" si="69"/>
        <v>62.5</v>
      </c>
    </row>
    <row r="2231" spans="1:10" s="141" customFormat="1" ht="11.25" x14ac:dyDescent="0.2">
      <c r="A2231" s="190" t="s">
        <v>490</v>
      </c>
      <c r="B2231" s="191">
        <v>929</v>
      </c>
      <c r="C2231" s="192">
        <v>11</v>
      </c>
      <c r="D2231" s="192">
        <v>5</v>
      </c>
      <c r="E2231" s="193">
        <v>8900000190</v>
      </c>
      <c r="F2231" s="194">
        <v>200</v>
      </c>
      <c r="G2231" s="195">
        <v>1601.9</v>
      </c>
      <c r="H2231" s="195">
        <v>1513.8</v>
      </c>
      <c r="I2231" s="157">
        <f t="shared" si="68"/>
        <v>94.500280916411754</v>
      </c>
      <c r="J2231" s="183">
        <f t="shared" si="69"/>
        <v>88.100000000000136</v>
      </c>
    </row>
    <row r="2232" spans="1:10" s="141" customFormat="1" ht="11.25" x14ac:dyDescent="0.2">
      <c r="A2232" s="190" t="s">
        <v>494</v>
      </c>
      <c r="B2232" s="191">
        <v>929</v>
      </c>
      <c r="C2232" s="192">
        <v>11</v>
      </c>
      <c r="D2232" s="192">
        <v>5</v>
      </c>
      <c r="E2232" s="193">
        <v>8900000190</v>
      </c>
      <c r="F2232" s="194">
        <v>800</v>
      </c>
      <c r="G2232" s="195">
        <v>122</v>
      </c>
      <c r="H2232" s="195">
        <v>113</v>
      </c>
      <c r="I2232" s="157">
        <f t="shared" si="68"/>
        <v>92.622950819672127</v>
      </c>
      <c r="J2232" s="183">
        <f t="shared" si="69"/>
        <v>9</v>
      </c>
    </row>
    <row r="2233" spans="1:10" s="141" customFormat="1" ht="22.5" x14ac:dyDescent="0.2">
      <c r="A2233" s="190" t="s">
        <v>1451</v>
      </c>
      <c r="B2233" s="191">
        <v>929</v>
      </c>
      <c r="C2233" s="192">
        <v>11</v>
      </c>
      <c r="D2233" s="192">
        <v>5</v>
      </c>
      <c r="E2233" s="193">
        <v>8900000870</v>
      </c>
      <c r="F2233" s="194"/>
      <c r="G2233" s="195">
        <v>125</v>
      </c>
      <c r="H2233" s="195">
        <v>124.3</v>
      </c>
      <c r="I2233" s="157">
        <f t="shared" si="68"/>
        <v>99.44</v>
      </c>
      <c r="J2233" s="183">
        <f t="shared" si="69"/>
        <v>0.70000000000000284</v>
      </c>
    </row>
    <row r="2234" spans="1:10" s="141" customFormat="1" ht="33.75" x14ac:dyDescent="0.2">
      <c r="A2234" s="190" t="s">
        <v>486</v>
      </c>
      <c r="B2234" s="191">
        <v>929</v>
      </c>
      <c r="C2234" s="192">
        <v>11</v>
      </c>
      <c r="D2234" s="192">
        <v>5</v>
      </c>
      <c r="E2234" s="193">
        <v>8900000870</v>
      </c>
      <c r="F2234" s="194">
        <v>100</v>
      </c>
      <c r="G2234" s="195">
        <v>125</v>
      </c>
      <c r="H2234" s="195">
        <v>124.3</v>
      </c>
      <c r="I2234" s="157">
        <f t="shared" si="68"/>
        <v>99.44</v>
      </c>
      <c r="J2234" s="183">
        <f t="shared" si="69"/>
        <v>0.70000000000000284</v>
      </c>
    </row>
    <row r="2235" spans="1:10" s="141" customFormat="1" ht="22.5" x14ac:dyDescent="0.2">
      <c r="A2235" s="190" t="s">
        <v>1152</v>
      </c>
      <c r="B2235" s="191">
        <v>929</v>
      </c>
      <c r="C2235" s="192">
        <v>11</v>
      </c>
      <c r="D2235" s="192">
        <v>5</v>
      </c>
      <c r="E2235" s="193">
        <v>8900055490</v>
      </c>
      <c r="F2235" s="194"/>
      <c r="G2235" s="195">
        <v>800.5</v>
      </c>
      <c r="H2235" s="195">
        <v>785.6</v>
      </c>
      <c r="I2235" s="157">
        <f t="shared" si="68"/>
        <v>98.138663335415373</v>
      </c>
      <c r="J2235" s="183">
        <f t="shared" si="69"/>
        <v>14.899999999999977</v>
      </c>
    </row>
    <row r="2236" spans="1:10" s="141" customFormat="1" ht="33.75" x14ac:dyDescent="0.2">
      <c r="A2236" s="190" t="s">
        <v>486</v>
      </c>
      <c r="B2236" s="191">
        <v>929</v>
      </c>
      <c r="C2236" s="192">
        <v>11</v>
      </c>
      <c r="D2236" s="192">
        <v>5</v>
      </c>
      <c r="E2236" s="193">
        <v>8900055490</v>
      </c>
      <c r="F2236" s="194">
        <v>100</v>
      </c>
      <c r="G2236" s="195">
        <v>800.5</v>
      </c>
      <c r="H2236" s="195">
        <v>785.6</v>
      </c>
      <c r="I2236" s="157">
        <f t="shared" si="68"/>
        <v>98.138663335415373</v>
      </c>
      <c r="J2236" s="183">
        <f t="shared" si="69"/>
        <v>14.899999999999977</v>
      </c>
    </row>
    <row r="2237" spans="1:10" s="141" customFormat="1" ht="11.25" x14ac:dyDescent="0.2">
      <c r="A2237" s="184" t="s">
        <v>450</v>
      </c>
      <c r="B2237" s="185">
        <v>931</v>
      </c>
      <c r="C2237" s="186"/>
      <c r="D2237" s="186"/>
      <c r="E2237" s="187"/>
      <c r="F2237" s="188"/>
      <c r="G2237" s="189">
        <v>183550.2</v>
      </c>
      <c r="H2237" s="189">
        <v>183021.3</v>
      </c>
      <c r="I2237" s="151">
        <f t="shared" si="68"/>
        <v>99.711849946227233</v>
      </c>
      <c r="J2237" s="183">
        <f t="shared" si="69"/>
        <v>528.90000000002328</v>
      </c>
    </row>
    <row r="2238" spans="1:10" s="141" customFormat="1" ht="11.25" x14ac:dyDescent="0.2">
      <c r="A2238" s="190" t="s">
        <v>484</v>
      </c>
      <c r="B2238" s="191">
        <v>931</v>
      </c>
      <c r="C2238" s="192">
        <v>1</v>
      </c>
      <c r="D2238" s="192"/>
      <c r="E2238" s="193"/>
      <c r="F2238" s="194"/>
      <c r="G2238" s="195">
        <v>133838.70000000001</v>
      </c>
      <c r="H2238" s="195">
        <v>133322.6</v>
      </c>
      <c r="I2238" s="157">
        <f t="shared" si="68"/>
        <v>99.614386571298127</v>
      </c>
      <c r="J2238" s="183">
        <f t="shared" si="69"/>
        <v>516.10000000000582</v>
      </c>
    </row>
    <row r="2239" spans="1:10" s="141" customFormat="1" ht="11.25" x14ac:dyDescent="0.2">
      <c r="A2239" s="190" t="s">
        <v>495</v>
      </c>
      <c r="B2239" s="191">
        <v>931</v>
      </c>
      <c r="C2239" s="192">
        <v>1</v>
      </c>
      <c r="D2239" s="192">
        <v>5</v>
      </c>
      <c r="E2239" s="193"/>
      <c r="F2239" s="194"/>
      <c r="G2239" s="195">
        <v>101109.8</v>
      </c>
      <c r="H2239" s="195">
        <v>100731.4</v>
      </c>
      <c r="I2239" s="157">
        <f t="shared" si="68"/>
        <v>99.625753388890089</v>
      </c>
      <c r="J2239" s="183">
        <f t="shared" si="69"/>
        <v>378.40000000000873</v>
      </c>
    </row>
    <row r="2240" spans="1:10" s="141" customFormat="1" ht="11.25" x14ac:dyDescent="0.2">
      <c r="A2240" s="190" t="s">
        <v>487</v>
      </c>
      <c r="B2240" s="191">
        <v>931</v>
      </c>
      <c r="C2240" s="192">
        <v>1</v>
      </c>
      <c r="D2240" s="192">
        <v>5</v>
      </c>
      <c r="E2240" s="193">
        <v>8900000000</v>
      </c>
      <c r="F2240" s="194"/>
      <c r="G2240" s="195">
        <v>539</v>
      </c>
      <c r="H2240" s="195">
        <v>539</v>
      </c>
      <c r="I2240" s="157">
        <f t="shared" si="68"/>
        <v>100</v>
      </c>
      <c r="J2240" s="183">
        <f t="shared" si="69"/>
        <v>0</v>
      </c>
    </row>
    <row r="2241" spans="1:10" s="141" customFormat="1" ht="22.5" x14ac:dyDescent="0.2">
      <c r="A2241" s="190" t="s">
        <v>1152</v>
      </c>
      <c r="B2241" s="191">
        <v>931</v>
      </c>
      <c r="C2241" s="192">
        <v>1</v>
      </c>
      <c r="D2241" s="192">
        <v>5</v>
      </c>
      <c r="E2241" s="193">
        <v>8900055490</v>
      </c>
      <c r="F2241" s="194"/>
      <c r="G2241" s="195">
        <v>539</v>
      </c>
      <c r="H2241" s="195">
        <v>539</v>
      </c>
      <c r="I2241" s="157">
        <f t="shared" si="68"/>
        <v>100</v>
      </c>
      <c r="J2241" s="183">
        <f t="shared" si="69"/>
        <v>0</v>
      </c>
    </row>
    <row r="2242" spans="1:10" s="141" customFormat="1" ht="33.75" x14ac:dyDescent="0.2">
      <c r="A2242" s="190" t="s">
        <v>486</v>
      </c>
      <c r="B2242" s="191">
        <v>931</v>
      </c>
      <c r="C2242" s="192">
        <v>1</v>
      </c>
      <c r="D2242" s="192">
        <v>5</v>
      </c>
      <c r="E2242" s="193">
        <v>8900055490</v>
      </c>
      <c r="F2242" s="194">
        <v>100</v>
      </c>
      <c r="G2242" s="195">
        <v>539</v>
      </c>
      <c r="H2242" s="195">
        <v>539</v>
      </c>
      <c r="I2242" s="157">
        <f t="shared" si="68"/>
        <v>100</v>
      </c>
      <c r="J2242" s="183">
        <f t="shared" si="69"/>
        <v>0</v>
      </c>
    </row>
    <row r="2243" spans="1:10" s="141" customFormat="1" ht="11.25" x14ac:dyDescent="0.2">
      <c r="A2243" s="190" t="s">
        <v>498</v>
      </c>
      <c r="B2243" s="191">
        <v>931</v>
      </c>
      <c r="C2243" s="192">
        <v>1</v>
      </c>
      <c r="D2243" s="192">
        <v>5</v>
      </c>
      <c r="E2243" s="193">
        <v>9100000000</v>
      </c>
      <c r="F2243" s="194"/>
      <c r="G2243" s="195">
        <v>100570.8</v>
      </c>
      <c r="H2243" s="195">
        <v>100192.4</v>
      </c>
      <c r="I2243" s="157">
        <f t="shared" si="68"/>
        <v>99.623747648422793</v>
      </c>
      <c r="J2243" s="183">
        <f t="shared" si="69"/>
        <v>378.40000000000873</v>
      </c>
    </row>
    <row r="2244" spans="1:10" s="141" customFormat="1" ht="11.25" x14ac:dyDescent="0.2">
      <c r="A2244" s="190" t="s">
        <v>487</v>
      </c>
      <c r="B2244" s="191">
        <v>931</v>
      </c>
      <c r="C2244" s="192">
        <v>1</v>
      </c>
      <c r="D2244" s="192">
        <v>5</v>
      </c>
      <c r="E2244" s="193">
        <v>9100000110</v>
      </c>
      <c r="F2244" s="194"/>
      <c r="G2244" s="195">
        <v>48619.9</v>
      </c>
      <c r="H2244" s="195">
        <v>48619.9</v>
      </c>
      <c r="I2244" s="157">
        <f t="shared" si="68"/>
        <v>100</v>
      </c>
      <c r="J2244" s="183">
        <f t="shared" si="69"/>
        <v>0</v>
      </c>
    </row>
    <row r="2245" spans="1:10" s="141" customFormat="1" ht="33.75" x14ac:dyDescent="0.2">
      <c r="A2245" s="190" t="s">
        <v>486</v>
      </c>
      <c r="B2245" s="191">
        <v>931</v>
      </c>
      <c r="C2245" s="192">
        <v>1</v>
      </c>
      <c r="D2245" s="192">
        <v>5</v>
      </c>
      <c r="E2245" s="193">
        <v>9100000110</v>
      </c>
      <c r="F2245" s="194">
        <v>100</v>
      </c>
      <c r="G2245" s="195">
        <v>48619.9</v>
      </c>
      <c r="H2245" s="195">
        <v>48619.9</v>
      </c>
      <c r="I2245" s="157">
        <f t="shared" si="68"/>
        <v>100</v>
      </c>
      <c r="J2245" s="183">
        <f t="shared" si="69"/>
        <v>0</v>
      </c>
    </row>
    <row r="2246" spans="1:10" s="141" customFormat="1" ht="11.25" x14ac:dyDescent="0.2">
      <c r="A2246" s="190" t="s">
        <v>487</v>
      </c>
      <c r="B2246" s="191">
        <v>931</v>
      </c>
      <c r="C2246" s="192">
        <v>1</v>
      </c>
      <c r="D2246" s="192">
        <v>5</v>
      </c>
      <c r="E2246" s="193">
        <v>9100000190</v>
      </c>
      <c r="F2246" s="194"/>
      <c r="G2246" s="195">
        <v>51133.1</v>
      </c>
      <c r="H2246" s="195">
        <v>50754.7</v>
      </c>
      <c r="I2246" s="157">
        <f t="shared" si="68"/>
        <v>99.259970547453605</v>
      </c>
      <c r="J2246" s="183">
        <f t="shared" si="69"/>
        <v>378.40000000000146</v>
      </c>
    </row>
    <row r="2247" spans="1:10" s="141" customFormat="1" ht="33.75" x14ac:dyDescent="0.2">
      <c r="A2247" s="190" t="s">
        <v>486</v>
      </c>
      <c r="B2247" s="191">
        <v>931</v>
      </c>
      <c r="C2247" s="192">
        <v>1</v>
      </c>
      <c r="D2247" s="192">
        <v>5</v>
      </c>
      <c r="E2247" s="193">
        <v>9100000190</v>
      </c>
      <c r="F2247" s="194">
        <v>100</v>
      </c>
      <c r="G2247" s="195">
        <v>84.1</v>
      </c>
      <c r="H2247" s="195">
        <v>84.1</v>
      </c>
      <c r="I2247" s="157">
        <f t="shared" si="68"/>
        <v>100</v>
      </c>
      <c r="J2247" s="183">
        <f t="shared" si="69"/>
        <v>0</v>
      </c>
    </row>
    <row r="2248" spans="1:10" s="141" customFormat="1" ht="11.25" x14ac:dyDescent="0.2">
      <c r="A2248" s="190" t="s">
        <v>490</v>
      </c>
      <c r="B2248" s="191">
        <v>931</v>
      </c>
      <c r="C2248" s="192">
        <v>1</v>
      </c>
      <c r="D2248" s="192">
        <v>5</v>
      </c>
      <c r="E2248" s="193">
        <v>9100000190</v>
      </c>
      <c r="F2248" s="194">
        <v>200</v>
      </c>
      <c r="G2248" s="195">
        <v>51002.7</v>
      </c>
      <c r="H2248" s="195">
        <v>50624.3</v>
      </c>
      <c r="I2248" s="157">
        <f t="shared" si="68"/>
        <v>99.258078493883673</v>
      </c>
      <c r="J2248" s="183">
        <f t="shared" si="69"/>
        <v>378.39999999999418</v>
      </c>
    </row>
    <row r="2249" spans="1:10" s="141" customFormat="1" ht="11.25" x14ac:dyDescent="0.2">
      <c r="A2249" s="190" t="s">
        <v>494</v>
      </c>
      <c r="B2249" s="191">
        <v>931</v>
      </c>
      <c r="C2249" s="192">
        <v>1</v>
      </c>
      <c r="D2249" s="192">
        <v>5</v>
      </c>
      <c r="E2249" s="193">
        <v>9100000190</v>
      </c>
      <c r="F2249" s="194">
        <v>800</v>
      </c>
      <c r="G2249" s="195">
        <v>46.3</v>
      </c>
      <c r="H2249" s="195">
        <v>46.3</v>
      </c>
      <c r="I2249" s="157">
        <f t="shared" si="68"/>
        <v>100</v>
      </c>
      <c r="J2249" s="183">
        <f t="shared" si="69"/>
        <v>0</v>
      </c>
    </row>
    <row r="2250" spans="1:10" s="141" customFormat="1" ht="22.5" x14ac:dyDescent="0.2">
      <c r="A2250" s="190" t="s">
        <v>1451</v>
      </c>
      <c r="B2250" s="191">
        <v>931</v>
      </c>
      <c r="C2250" s="192">
        <v>1</v>
      </c>
      <c r="D2250" s="192">
        <v>5</v>
      </c>
      <c r="E2250" s="193">
        <v>9100000870</v>
      </c>
      <c r="F2250" s="194"/>
      <c r="G2250" s="195">
        <v>187.7</v>
      </c>
      <c r="H2250" s="195">
        <v>187.7</v>
      </c>
      <c r="I2250" s="157">
        <f t="shared" si="68"/>
        <v>100</v>
      </c>
      <c r="J2250" s="183">
        <f t="shared" si="69"/>
        <v>0</v>
      </c>
    </row>
    <row r="2251" spans="1:10" s="141" customFormat="1" ht="33.75" x14ac:dyDescent="0.2">
      <c r="A2251" s="190" t="s">
        <v>486</v>
      </c>
      <c r="B2251" s="191">
        <v>931</v>
      </c>
      <c r="C2251" s="192">
        <v>1</v>
      </c>
      <c r="D2251" s="192">
        <v>5</v>
      </c>
      <c r="E2251" s="193">
        <v>9100000870</v>
      </c>
      <c r="F2251" s="194">
        <v>100</v>
      </c>
      <c r="G2251" s="195">
        <v>187.7</v>
      </c>
      <c r="H2251" s="195">
        <v>187.7</v>
      </c>
      <c r="I2251" s="157">
        <f t="shared" si="68"/>
        <v>100</v>
      </c>
      <c r="J2251" s="183">
        <f t="shared" si="69"/>
        <v>0</v>
      </c>
    </row>
    <row r="2252" spans="1:10" s="141" customFormat="1" ht="33.75" x14ac:dyDescent="0.2">
      <c r="A2252" s="190" t="s">
        <v>1453</v>
      </c>
      <c r="B2252" s="191">
        <v>931</v>
      </c>
      <c r="C2252" s="192">
        <v>1</v>
      </c>
      <c r="D2252" s="192">
        <v>5</v>
      </c>
      <c r="E2252" s="193">
        <v>9100051200</v>
      </c>
      <c r="F2252" s="194"/>
      <c r="G2252" s="195">
        <v>630.1</v>
      </c>
      <c r="H2252" s="195">
        <v>630.1</v>
      </c>
      <c r="I2252" s="157">
        <f t="shared" si="68"/>
        <v>100</v>
      </c>
      <c r="J2252" s="183">
        <f t="shared" si="69"/>
        <v>0</v>
      </c>
    </row>
    <row r="2253" spans="1:10" s="141" customFormat="1" ht="11.25" x14ac:dyDescent="0.2">
      <c r="A2253" s="190" t="s">
        <v>499</v>
      </c>
      <c r="B2253" s="191">
        <v>931</v>
      </c>
      <c r="C2253" s="192">
        <v>1</v>
      </c>
      <c r="D2253" s="192">
        <v>5</v>
      </c>
      <c r="E2253" s="193">
        <v>9100051200</v>
      </c>
      <c r="F2253" s="194">
        <v>500</v>
      </c>
      <c r="G2253" s="195">
        <v>630.1</v>
      </c>
      <c r="H2253" s="195">
        <v>630.1</v>
      </c>
      <c r="I2253" s="157">
        <f t="shared" si="68"/>
        <v>100</v>
      </c>
      <c r="J2253" s="183">
        <f t="shared" si="69"/>
        <v>0</v>
      </c>
    </row>
    <row r="2254" spans="1:10" s="141" customFormat="1" ht="11.25" x14ac:dyDescent="0.2">
      <c r="A2254" s="190" t="s">
        <v>512</v>
      </c>
      <c r="B2254" s="191">
        <v>931</v>
      </c>
      <c r="C2254" s="192">
        <v>1</v>
      </c>
      <c r="D2254" s="192">
        <v>13</v>
      </c>
      <c r="E2254" s="193"/>
      <c r="F2254" s="194"/>
      <c r="G2254" s="195">
        <v>32728.9</v>
      </c>
      <c r="H2254" s="195">
        <v>32591.200000000001</v>
      </c>
      <c r="I2254" s="157">
        <f t="shared" si="68"/>
        <v>99.579270919584829</v>
      </c>
      <c r="J2254" s="183">
        <f t="shared" si="69"/>
        <v>137.70000000000073</v>
      </c>
    </row>
    <row r="2255" spans="1:10" s="141" customFormat="1" ht="11.25" x14ac:dyDescent="0.2">
      <c r="A2255" s="190" t="s">
        <v>487</v>
      </c>
      <c r="B2255" s="191">
        <v>931</v>
      </c>
      <c r="C2255" s="192">
        <v>1</v>
      </c>
      <c r="D2255" s="192">
        <v>13</v>
      </c>
      <c r="E2255" s="193">
        <v>8900000000</v>
      </c>
      <c r="F2255" s="194"/>
      <c r="G2255" s="195">
        <v>32728.9</v>
      </c>
      <c r="H2255" s="195">
        <v>32591.200000000001</v>
      </c>
      <c r="I2255" s="157">
        <f t="shared" ref="I2255:I2318" si="70">+H2255/G2255*100</f>
        <v>99.579270919584829</v>
      </c>
      <c r="J2255" s="183">
        <f t="shared" ref="J2255:J2318" si="71">G2255-H2255</f>
        <v>137.70000000000073</v>
      </c>
    </row>
    <row r="2256" spans="1:10" s="141" customFormat="1" ht="11.25" x14ac:dyDescent="0.2">
      <c r="A2256" s="190" t="s">
        <v>487</v>
      </c>
      <c r="B2256" s="191">
        <v>931</v>
      </c>
      <c r="C2256" s="192">
        <v>1</v>
      </c>
      <c r="D2256" s="192">
        <v>13</v>
      </c>
      <c r="E2256" s="193">
        <v>8900000110</v>
      </c>
      <c r="F2256" s="194"/>
      <c r="G2256" s="195">
        <v>31001.1</v>
      </c>
      <c r="H2256" s="195">
        <v>30967.1</v>
      </c>
      <c r="I2256" s="157">
        <f t="shared" si="70"/>
        <v>99.890326472286475</v>
      </c>
      <c r="J2256" s="183">
        <f t="shared" si="71"/>
        <v>34</v>
      </c>
    </row>
    <row r="2257" spans="1:10" s="141" customFormat="1" ht="33.75" x14ac:dyDescent="0.2">
      <c r="A2257" s="190" t="s">
        <v>486</v>
      </c>
      <c r="B2257" s="191">
        <v>931</v>
      </c>
      <c r="C2257" s="192">
        <v>1</v>
      </c>
      <c r="D2257" s="192">
        <v>13</v>
      </c>
      <c r="E2257" s="193">
        <v>8900000110</v>
      </c>
      <c r="F2257" s="194">
        <v>100</v>
      </c>
      <c r="G2257" s="195">
        <v>31001.1</v>
      </c>
      <c r="H2257" s="195">
        <v>30967.1</v>
      </c>
      <c r="I2257" s="157">
        <f t="shared" si="70"/>
        <v>99.890326472286475</v>
      </c>
      <c r="J2257" s="183">
        <f t="shared" si="71"/>
        <v>34</v>
      </c>
    </row>
    <row r="2258" spans="1:10" s="141" customFormat="1" ht="11.25" x14ac:dyDescent="0.2">
      <c r="A2258" s="190" t="s">
        <v>487</v>
      </c>
      <c r="B2258" s="191">
        <v>931</v>
      </c>
      <c r="C2258" s="192">
        <v>1</v>
      </c>
      <c r="D2258" s="192">
        <v>13</v>
      </c>
      <c r="E2258" s="193">
        <v>8900000190</v>
      </c>
      <c r="F2258" s="194"/>
      <c r="G2258" s="195">
        <v>957</v>
      </c>
      <c r="H2258" s="195">
        <v>868.1</v>
      </c>
      <c r="I2258" s="157">
        <f t="shared" si="70"/>
        <v>90.710553814002097</v>
      </c>
      <c r="J2258" s="183">
        <f t="shared" si="71"/>
        <v>88.899999999999977</v>
      </c>
    </row>
    <row r="2259" spans="1:10" s="141" customFormat="1" ht="33.75" x14ac:dyDescent="0.2">
      <c r="A2259" s="190" t="s">
        <v>486</v>
      </c>
      <c r="B2259" s="191">
        <v>931</v>
      </c>
      <c r="C2259" s="192">
        <v>1</v>
      </c>
      <c r="D2259" s="192">
        <v>13</v>
      </c>
      <c r="E2259" s="193">
        <v>8900000190</v>
      </c>
      <c r="F2259" s="194">
        <v>100</v>
      </c>
      <c r="G2259" s="195">
        <v>219.6</v>
      </c>
      <c r="H2259" s="195">
        <v>176.7</v>
      </c>
      <c r="I2259" s="157">
        <f t="shared" si="70"/>
        <v>80.464480874316934</v>
      </c>
      <c r="J2259" s="183">
        <f t="shared" si="71"/>
        <v>42.900000000000006</v>
      </c>
    </row>
    <row r="2260" spans="1:10" s="141" customFormat="1" ht="11.25" x14ac:dyDescent="0.2">
      <c r="A2260" s="190" t="s">
        <v>490</v>
      </c>
      <c r="B2260" s="191">
        <v>931</v>
      </c>
      <c r="C2260" s="192">
        <v>1</v>
      </c>
      <c r="D2260" s="192">
        <v>13</v>
      </c>
      <c r="E2260" s="193">
        <v>8900000190</v>
      </c>
      <c r="F2260" s="194">
        <v>200</v>
      </c>
      <c r="G2260" s="195">
        <v>737.4</v>
      </c>
      <c r="H2260" s="195">
        <v>691.4</v>
      </c>
      <c r="I2260" s="157">
        <f t="shared" si="70"/>
        <v>93.761866015730945</v>
      </c>
      <c r="J2260" s="183">
        <f t="shared" si="71"/>
        <v>46</v>
      </c>
    </row>
    <row r="2261" spans="1:10" s="141" customFormat="1" ht="22.5" x14ac:dyDescent="0.2">
      <c r="A2261" s="190" t="s">
        <v>1451</v>
      </c>
      <c r="B2261" s="191">
        <v>931</v>
      </c>
      <c r="C2261" s="192">
        <v>1</v>
      </c>
      <c r="D2261" s="192">
        <v>13</v>
      </c>
      <c r="E2261" s="193">
        <v>8900000870</v>
      </c>
      <c r="F2261" s="194"/>
      <c r="G2261" s="195">
        <v>237.8</v>
      </c>
      <c r="H2261" s="195">
        <v>237.8</v>
      </c>
      <c r="I2261" s="157">
        <f t="shared" si="70"/>
        <v>100</v>
      </c>
      <c r="J2261" s="183">
        <f t="shared" si="71"/>
        <v>0</v>
      </c>
    </row>
    <row r="2262" spans="1:10" s="141" customFormat="1" ht="33.75" x14ac:dyDescent="0.2">
      <c r="A2262" s="190" t="s">
        <v>486</v>
      </c>
      <c r="B2262" s="191">
        <v>931</v>
      </c>
      <c r="C2262" s="192">
        <v>1</v>
      </c>
      <c r="D2262" s="192">
        <v>13</v>
      </c>
      <c r="E2262" s="193">
        <v>8900000870</v>
      </c>
      <c r="F2262" s="194">
        <v>100</v>
      </c>
      <c r="G2262" s="195">
        <v>237.8</v>
      </c>
      <c r="H2262" s="195">
        <v>237.8</v>
      </c>
      <c r="I2262" s="157">
        <f t="shared" si="70"/>
        <v>100</v>
      </c>
      <c r="J2262" s="183">
        <f t="shared" si="71"/>
        <v>0</v>
      </c>
    </row>
    <row r="2263" spans="1:10" s="141" customFormat="1" ht="22.5" x14ac:dyDescent="0.2">
      <c r="A2263" s="190" t="s">
        <v>1152</v>
      </c>
      <c r="B2263" s="191">
        <v>931</v>
      </c>
      <c r="C2263" s="192">
        <v>1</v>
      </c>
      <c r="D2263" s="192">
        <v>13</v>
      </c>
      <c r="E2263" s="193">
        <v>8900055490</v>
      </c>
      <c r="F2263" s="194"/>
      <c r="G2263" s="195">
        <v>533</v>
      </c>
      <c r="H2263" s="195">
        <v>518.20000000000005</v>
      </c>
      <c r="I2263" s="157">
        <f t="shared" si="70"/>
        <v>97.223264540337723</v>
      </c>
      <c r="J2263" s="183">
        <f t="shared" si="71"/>
        <v>14.799999999999955</v>
      </c>
    </row>
    <row r="2264" spans="1:10" s="141" customFormat="1" ht="33.75" x14ac:dyDescent="0.2">
      <c r="A2264" s="190" t="s">
        <v>486</v>
      </c>
      <c r="B2264" s="191">
        <v>931</v>
      </c>
      <c r="C2264" s="192">
        <v>1</v>
      </c>
      <c r="D2264" s="192">
        <v>13</v>
      </c>
      <c r="E2264" s="193">
        <v>8900055490</v>
      </c>
      <c r="F2264" s="194">
        <v>100</v>
      </c>
      <c r="G2264" s="195">
        <v>533</v>
      </c>
      <c r="H2264" s="195">
        <v>518.20000000000005</v>
      </c>
      <c r="I2264" s="157">
        <f t="shared" si="70"/>
        <v>97.223264540337723</v>
      </c>
      <c r="J2264" s="183">
        <f t="shared" si="71"/>
        <v>14.799999999999955</v>
      </c>
    </row>
    <row r="2265" spans="1:10" s="141" customFormat="1" ht="11.25" x14ac:dyDescent="0.2">
      <c r="A2265" s="190" t="s">
        <v>521</v>
      </c>
      <c r="B2265" s="191">
        <v>931</v>
      </c>
      <c r="C2265" s="192">
        <v>3</v>
      </c>
      <c r="D2265" s="192"/>
      <c r="E2265" s="193"/>
      <c r="F2265" s="194"/>
      <c r="G2265" s="195">
        <v>38879.5</v>
      </c>
      <c r="H2265" s="195">
        <v>38867.199999999997</v>
      </c>
      <c r="I2265" s="157">
        <f t="shared" si="70"/>
        <v>99.968363790686595</v>
      </c>
      <c r="J2265" s="183">
        <f t="shared" si="71"/>
        <v>12.30000000000291</v>
      </c>
    </row>
    <row r="2266" spans="1:10" s="141" customFormat="1" ht="11.25" x14ac:dyDescent="0.2">
      <c r="A2266" s="190" t="s">
        <v>522</v>
      </c>
      <c r="B2266" s="191">
        <v>931</v>
      </c>
      <c r="C2266" s="192">
        <v>3</v>
      </c>
      <c r="D2266" s="192">
        <v>4</v>
      </c>
      <c r="E2266" s="193"/>
      <c r="F2266" s="194"/>
      <c r="G2266" s="195">
        <v>38253.300000000003</v>
      </c>
      <c r="H2266" s="195">
        <v>38243.199999999997</v>
      </c>
      <c r="I2266" s="157">
        <f t="shared" si="70"/>
        <v>99.973597049143464</v>
      </c>
      <c r="J2266" s="183">
        <f t="shared" si="71"/>
        <v>10.100000000005821</v>
      </c>
    </row>
    <row r="2267" spans="1:10" s="141" customFormat="1" ht="22.5" x14ac:dyDescent="0.2">
      <c r="A2267" s="190" t="s">
        <v>523</v>
      </c>
      <c r="B2267" s="191">
        <v>931</v>
      </c>
      <c r="C2267" s="192">
        <v>3</v>
      </c>
      <c r="D2267" s="192">
        <v>4</v>
      </c>
      <c r="E2267" s="193">
        <v>3000000000</v>
      </c>
      <c r="F2267" s="194"/>
      <c r="G2267" s="195">
        <v>33521.300000000003</v>
      </c>
      <c r="H2267" s="195">
        <v>33521.300000000003</v>
      </c>
      <c r="I2267" s="157">
        <f t="shared" si="70"/>
        <v>100</v>
      </c>
      <c r="J2267" s="183">
        <f t="shared" si="71"/>
        <v>0</v>
      </c>
    </row>
    <row r="2268" spans="1:10" s="141" customFormat="1" ht="22.5" x14ac:dyDescent="0.2">
      <c r="A2268" s="190" t="s">
        <v>1158</v>
      </c>
      <c r="B2268" s="191">
        <v>931</v>
      </c>
      <c r="C2268" s="192">
        <v>3</v>
      </c>
      <c r="D2268" s="192">
        <v>4</v>
      </c>
      <c r="E2268" s="193">
        <v>3000100000</v>
      </c>
      <c r="F2268" s="194"/>
      <c r="G2268" s="195">
        <v>33521.300000000003</v>
      </c>
      <c r="H2268" s="195">
        <v>33521.300000000003</v>
      </c>
      <c r="I2268" s="157">
        <f t="shared" si="70"/>
        <v>100</v>
      </c>
      <c r="J2268" s="183">
        <f t="shared" si="71"/>
        <v>0</v>
      </c>
    </row>
    <row r="2269" spans="1:10" s="141" customFormat="1" ht="22.5" x14ac:dyDescent="0.2">
      <c r="A2269" s="190" t="s">
        <v>1159</v>
      </c>
      <c r="B2269" s="191">
        <v>931</v>
      </c>
      <c r="C2269" s="192">
        <v>3</v>
      </c>
      <c r="D2269" s="192">
        <v>4</v>
      </c>
      <c r="E2269" s="193">
        <v>3000159300</v>
      </c>
      <c r="F2269" s="194"/>
      <c r="G2269" s="195">
        <v>33521.300000000003</v>
      </c>
      <c r="H2269" s="195">
        <v>33521.300000000003</v>
      </c>
      <c r="I2269" s="157">
        <f t="shared" si="70"/>
        <v>100</v>
      </c>
      <c r="J2269" s="183">
        <f t="shared" si="71"/>
        <v>0</v>
      </c>
    </row>
    <row r="2270" spans="1:10" s="141" customFormat="1" ht="33.75" x14ac:dyDescent="0.2">
      <c r="A2270" s="190" t="s">
        <v>486</v>
      </c>
      <c r="B2270" s="191">
        <v>931</v>
      </c>
      <c r="C2270" s="192">
        <v>3</v>
      </c>
      <c r="D2270" s="192">
        <v>4</v>
      </c>
      <c r="E2270" s="193">
        <v>3000159300</v>
      </c>
      <c r="F2270" s="194">
        <v>100</v>
      </c>
      <c r="G2270" s="195">
        <v>31406</v>
      </c>
      <c r="H2270" s="195">
        <v>31406</v>
      </c>
      <c r="I2270" s="157">
        <f t="shared" si="70"/>
        <v>100</v>
      </c>
      <c r="J2270" s="183">
        <f t="shared" si="71"/>
        <v>0</v>
      </c>
    </row>
    <row r="2271" spans="1:10" s="141" customFormat="1" ht="11.25" x14ac:dyDescent="0.2">
      <c r="A2271" s="190" t="s">
        <v>490</v>
      </c>
      <c r="B2271" s="191">
        <v>931</v>
      </c>
      <c r="C2271" s="192">
        <v>3</v>
      </c>
      <c r="D2271" s="192">
        <v>4</v>
      </c>
      <c r="E2271" s="193">
        <v>3000159300</v>
      </c>
      <c r="F2271" s="194">
        <v>200</v>
      </c>
      <c r="G2271" s="195">
        <v>2115.3000000000002</v>
      </c>
      <c r="H2271" s="195">
        <v>2115.3000000000002</v>
      </c>
      <c r="I2271" s="157">
        <f t="shared" si="70"/>
        <v>100</v>
      </c>
      <c r="J2271" s="183">
        <f t="shared" si="71"/>
        <v>0</v>
      </c>
    </row>
    <row r="2272" spans="1:10" s="141" customFormat="1" ht="11.25" x14ac:dyDescent="0.2">
      <c r="A2272" s="190" t="s">
        <v>487</v>
      </c>
      <c r="B2272" s="191">
        <v>931</v>
      </c>
      <c r="C2272" s="192">
        <v>3</v>
      </c>
      <c r="D2272" s="192">
        <v>4</v>
      </c>
      <c r="E2272" s="193">
        <v>8900000000</v>
      </c>
      <c r="F2272" s="194"/>
      <c r="G2272" s="195">
        <v>1085.5</v>
      </c>
      <c r="H2272" s="195">
        <v>1085.5</v>
      </c>
      <c r="I2272" s="157">
        <f t="shared" si="70"/>
        <v>100</v>
      </c>
      <c r="J2272" s="183">
        <f t="shared" si="71"/>
        <v>0</v>
      </c>
    </row>
    <row r="2273" spans="1:10" s="141" customFormat="1" ht="22.5" x14ac:dyDescent="0.2">
      <c r="A2273" s="190" t="s">
        <v>1152</v>
      </c>
      <c r="B2273" s="191">
        <v>931</v>
      </c>
      <c r="C2273" s="192">
        <v>3</v>
      </c>
      <c r="D2273" s="192">
        <v>4</v>
      </c>
      <c r="E2273" s="193">
        <v>8900055490</v>
      </c>
      <c r="F2273" s="194"/>
      <c r="G2273" s="195">
        <v>421.9</v>
      </c>
      <c r="H2273" s="195">
        <v>421.9</v>
      </c>
      <c r="I2273" s="157">
        <f t="shared" si="70"/>
        <v>100</v>
      </c>
      <c r="J2273" s="183">
        <f t="shared" si="71"/>
        <v>0</v>
      </c>
    </row>
    <row r="2274" spans="1:10" s="141" customFormat="1" ht="33.75" x14ac:dyDescent="0.2">
      <c r="A2274" s="190" t="s">
        <v>486</v>
      </c>
      <c r="B2274" s="191">
        <v>931</v>
      </c>
      <c r="C2274" s="192">
        <v>3</v>
      </c>
      <c r="D2274" s="192">
        <v>4</v>
      </c>
      <c r="E2274" s="193">
        <v>8900055490</v>
      </c>
      <c r="F2274" s="194">
        <v>100</v>
      </c>
      <c r="G2274" s="195">
        <v>421.9</v>
      </c>
      <c r="H2274" s="195">
        <v>421.9</v>
      </c>
      <c r="I2274" s="157">
        <f t="shared" si="70"/>
        <v>100</v>
      </c>
      <c r="J2274" s="183">
        <f t="shared" si="71"/>
        <v>0</v>
      </c>
    </row>
    <row r="2275" spans="1:10" s="141" customFormat="1" ht="11.25" x14ac:dyDescent="0.2">
      <c r="A2275" s="190" t="s">
        <v>516</v>
      </c>
      <c r="B2275" s="191">
        <v>931</v>
      </c>
      <c r="C2275" s="192">
        <v>3</v>
      </c>
      <c r="D2275" s="192">
        <v>4</v>
      </c>
      <c r="E2275" s="193">
        <v>8900099990</v>
      </c>
      <c r="F2275" s="194"/>
      <c r="G2275" s="195">
        <v>663.6</v>
      </c>
      <c r="H2275" s="195">
        <v>663.6</v>
      </c>
      <c r="I2275" s="157">
        <f t="shared" si="70"/>
        <v>100</v>
      </c>
      <c r="J2275" s="183">
        <f t="shared" si="71"/>
        <v>0</v>
      </c>
    </row>
    <row r="2276" spans="1:10" s="141" customFormat="1" ht="11.25" x14ac:dyDescent="0.2">
      <c r="A2276" s="190" t="s">
        <v>490</v>
      </c>
      <c r="B2276" s="191">
        <v>931</v>
      </c>
      <c r="C2276" s="192">
        <v>3</v>
      </c>
      <c r="D2276" s="192">
        <v>4</v>
      </c>
      <c r="E2276" s="193">
        <v>8900099990</v>
      </c>
      <c r="F2276" s="194">
        <v>200</v>
      </c>
      <c r="G2276" s="195">
        <v>663.6</v>
      </c>
      <c r="H2276" s="195">
        <v>663.6</v>
      </c>
      <c r="I2276" s="157">
        <f t="shared" si="70"/>
        <v>100</v>
      </c>
      <c r="J2276" s="183">
        <f t="shared" si="71"/>
        <v>0</v>
      </c>
    </row>
    <row r="2277" spans="1:10" s="141" customFormat="1" ht="11.25" x14ac:dyDescent="0.2">
      <c r="A2277" s="190" t="s">
        <v>517</v>
      </c>
      <c r="B2277" s="191">
        <v>931</v>
      </c>
      <c r="C2277" s="192">
        <v>3</v>
      </c>
      <c r="D2277" s="192">
        <v>4</v>
      </c>
      <c r="E2277" s="193">
        <v>9600000000</v>
      </c>
      <c r="F2277" s="194"/>
      <c r="G2277" s="195">
        <v>3646.5</v>
      </c>
      <c r="H2277" s="195">
        <v>3636.4</v>
      </c>
      <c r="I2277" s="157">
        <f t="shared" si="70"/>
        <v>99.723022075963257</v>
      </c>
      <c r="J2277" s="183">
        <f t="shared" si="71"/>
        <v>10.099999999999909</v>
      </c>
    </row>
    <row r="2278" spans="1:10" s="141" customFormat="1" ht="22.5" x14ac:dyDescent="0.2">
      <c r="A2278" s="190" t="s">
        <v>1470</v>
      </c>
      <c r="B2278" s="191">
        <v>931</v>
      </c>
      <c r="C2278" s="192">
        <v>3</v>
      </c>
      <c r="D2278" s="192">
        <v>4</v>
      </c>
      <c r="E2278" s="193">
        <v>9600040940</v>
      </c>
      <c r="F2278" s="194"/>
      <c r="G2278" s="195">
        <v>3646.5</v>
      </c>
      <c r="H2278" s="195">
        <v>3636.4</v>
      </c>
      <c r="I2278" s="157">
        <f t="shared" si="70"/>
        <v>99.723022075963257</v>
      </c>
      <c r="J2278" s="183">
        <f t="shared" si="71"/>
        <v>10.099999999999909</v>
      </c>
    </row>
    <row r="2279" spans="1:10" s="141" customFormat="1" ht="33.75" x14ac:dyDescent="0.2">
      <c r="A2279" s="190" t="s">
        <v>486</v>
      </c>
      <c r="B2279" s="191">
        <v>931</v>
      </c>
      <c r="C2279" s="192">
        <v>3</v>
      </c>
      <c r="D2279" s="192">
        <v>4</v>
      </c>
      <c r="E2279" s="193">
        <v>9600040940</v>
      </c>
      <c r="F2279" s="194">
        <v>100</v>
      </c>
      <c r="G2279" s="195">
        <v>3548.2</v>
      </c>
      <c r="H2279" s="195">
        <v>3548.2</v>
      </c>
      <c r="I2279" s="157">
        <f t="shared" si="70"/>
        <v>100</v>
      </c>
      <c r="J2279" s="183">
        <f t="shared" si="71"/>
        <v>0</v>
      </c>
    </row>
    <row r="2280" spans="1:10" s="141" customFormat="1" ht="11.25" x14ac:dyDescent="0.2">
      <c r="A2280" s="190" t="s">
        <v>490</v>
      </c>
      <c r="B2280" s="191">
        <v>931</v>
      </c>
      <c r="C2280" s="192">
        <v>3</v>
      </c>
      <c r="D2280" s="192">
        <v>4</v>
      </c>
      <c r="E2280" s="193">
        <v>9600040940</v>
      </c>
      <c r="F2280" s="194">
        <v>200</v>
      </c>
      <c r="G2280" s="195">
        <v>98.3</v>
      </c>
      <c r="H2280" s="195">
        <v>88.2</v>
      </c>
      <c r="I2280" s="157">
        <f t="shared" si="70"/>
        <v>89.725330620549343</v>
      </c>
      <c r="J2280" s="183">
        <f t="shared" si="71"/>
        <v>10.099999999999994</v>
      </c>
    </row>
    <row r="2281" spans="1:10" s="141" customFormat="1" ht="11.25" x14ac:dyDescent="0.2">
      <c r="A2281" s="190" t="s">
        <v>557</v>
      </c>
      <c r="B2281" s="191">
        <v>931</v>
      </c>
      <c r="C2281" s="192">
        <v>3</v>
      </c>
      <c r="D2281" s="192">
        <v>14</v>
      </c>
      <c r="E2281" s="193"/>
      <c r="F2281" s="194"/>
      <c r="G2281" s="195">
        <v>626.20000000000005</v>
      </c>
      <c r="H2281" s="195">
        <v>624</v>
      </c>
      <c r="I2281" s="157">
        <f t="shared" si="70"/>
        <v>99.648674544873842</v>
      </c>
      <c r="J2281" s="183">
        <f t="shared" si="71"/>
        <v>2.2000000000000455</v>
      </c>
    </row>
    <row r="2282" spans="1:10" s="141" customFormat="1" ht="22.5" x14ac:dyDescent="0.2">
      <c r="A2282" s="190" t="s">
        <v>1480</v>
      </c>
      <c r="B2282" s="191">
        <v>931</v>
      </c>
      <c r="C2282" s="192">
        <v>3</v>
      </c>
      <c r="D2282" s="192">
        <v>14</v>
      </c>
      <c r="E2282" s="193">
        <v>2900000000</v>
      </c>
      <c r="F2282" s="194"/>
      <c r="G2282" s="195">
        <v>626.20000000000005</v>
      </c>
      <c r="H2282" s="195">
        <v>624</v>
      </c>
      <c r="I2282" s="157">
        <f t="shared" si="70"/>
        <v>99.648674544873842</v>
      </c>
      <c r="J2282" s="183">
        <f t="shared" si="71"/>
        <v>2.2000000000000455</v>
      </c>
    </row>
    <row r="2283" spans="1:10" s="141" customFormat="1" ht="11.25" x14ac:dyDescent="0.2">
      <c r="A2283" s="190" t="s">
        <v>568</v>
      </c>
      <c r="B2283" s="191">
        <v>931</v>
      </c>
      <c r="C2283" s="192">
        <v>3</v>
      </c>
      <c r="D2283" s="192">
        <v>14</v>
      </c>
      <c r="E2283" s="193">
        <v>2900100000</v>
      </c>
      <c r="F2283" s="194"/>
      <c r="G2283" s="195">
        <v>71</v>
      </c>
      <c r="H2283" s="195">
        <v>71</v>
      </c>
      <c r="I2283" s="157">
        <f t="shared" si="70"/>
        <v>100</v>
      </c>
      <c r="J2283" s="183">
        <f t="shared" si="71"/>
        <v>0</v>
      </c>
    </row>
    <row r="2284" spans="1:10" s="141" customFormat="1" ht="22.5" x14ac:dyDescent="0.2">
      <c r="A2284" s="190" t="s">
        <v>569</v>
      </c>
      <c r="B2284" s="191">
        <v>931</v>
      </c>
      <c r="C2284" s="192">
        <v>3</v>
      </c>
      <c r="D2284" s="192">
        <v>14</v>
      </c>
      <c r="E2284" s="193">
        <v>2900101040</v>
      </c>
      <c r="F2284" s="194"/>
      <c r="G2284" s="195">
        <v>71</v>
      </c>
      <c r="H2284" s="195">
        <v>71</v>
      </c>
      <c r="I2284" s="157">
        <f t="shared" si="70"/>
        <v>100</v>
      </c>
      <c r="J2284" s="183">
        <f t="shared" si="71"/>
        <v>0</v>
      </c>
    </row>
    <row r="2285" spans="1:10" s="141" customFormat="1" ht="11.25" x14ac:dyDescent="0.2">
      <c r="A2285" s="190" t="s">
        <v>490</v>
      </c>
      <c r="B2285" s="191">
        <v>931</v>
      </c>
      <c r="C2285" s="192">
        <v>3</v>
      </c>
      <c r="D2285" s="192">
        <v>14</v>
      </c>
      <c r="E2285" s="193">
        <v>2900101040</v>
      </c>
      <c r="F2285" s="194">
        <v>200</v>
      </c>
      <c r="G2285" s="195">
        <v>71</v>
      </c>
      <c r="H2285" s="195">
        <v>71</v>
      </c>
      <c r="I2285" s="157">
        <f t="shared" si="70"/>
        <v>100</v>
      </c>
      <c r="J2285" s="183">
        <f t="shared" si="71"/>
        <v>0</v>
      </c>
    </row>
    <row r="2286" spans="1:10" s="141" customFormat="1" ht="22.5" x14ac:dyDescent="0.2">
      <c r="A2286" s="190" t="s">
        <v>570</v>
      </c>
      <c r="B2286" s="191">
        <v>931</v>
      </c>
      <c r="C2286" s="192">
        <v>3</v>
      </c>
      <c r="D2286" s="192">
        <v>14</v>
      </c>
      <c r="E2286" s="193">
        <v>2900200000</v>
      </c>
      <c r="F2286" s="194"/>
      <c r="G2286" s="195">
        <v>39.9</v>
      </c>
      <c r="H2286" s="195">
        <v>39.1</v>
      </c>
      <c r="I2286" s="157">
        <f t="shared" si="70"/>
        <v>97.994987468671695</v>
      </c>
      <c r="J2286" s="183">
        <f t="shared" si="71"/>
        <v>0.79999999999999716</v>
      </c>
    </row>
    <row r="2287" spans="1:10" s="141" customFormat="1" ht="33.75" x14ac:dyDescent="0.2">
      <c r="A2287" s="190" t="s">
        <v>1481</v>
      </c>
      <c r="B2287" s="191">
        <v>931</v>
      </c>
      <c r="C2287" s="192">
        <v>3</v>
      </c>
      <c r="D2287" s="192">
        <v>14</v>
      </c>
      <c r="E2287" s="193">
        <v>2900202040</v>
      </c>
      <c r="F2287" s="194"/>
      <c r="G2287" s="195">
        <v>39.9</v>
      </c>
      <c r="H2287" s="195">
        <v>39.1</v>
      </c>
      <c r="I2287" s="157">
        <f t="shared" si="70"/>
        <v>97.994987468671695</v>
      </c>
      <c r="J2287" s="183">
        <f t="shared" si="71"/>
        <v>0.79999999999999716</v>
      </c>
    </row>
    <row r="2288" spans="1:10" s="141" customFormat="1" ht="11.25" x14ac:dyDescent="0.2">
      <c r="A2288" s="190" t="s">
        <v>490</v>
      </c>
      <c r="B2288" s="191">
        <v>931</v>
      </c>
      <c r="C2288" s="192">
        <v>3</v>
      </c>
      <c r="D2288" s="192">
        <v>14</v>
      </c>
      <c r="E2288" s="193">
        <v>2900202040</v>
      </c>
      <c r="F2288" s="194">
        <v>200</v>
      </c>
      <c r="G2288" s="195">
        <v>39.9</v>
      </c>
      <c r="H2288" s="195">
        <v>39.1</v>
      </c>
      <c r="I2288" s="157">
        <f t="shared" si="70"/>
        <v>97.994987468671695</v>
      </c>
      <c r="J2288" s="183">
        <f t="shared" si="71"/>
        <v>0.79999999999999716</v>
      </c>
    </row>
    <row r="2289" spans="1:10" s="141" customFormat="1" ht="22.5" x14ac:dyDescent="0.2">
      <c r="A2289" s="190" t="s">
        <v>571</v>
      </c>
      <c r="B2289" s="191">
        <v>931</v>
      </c>
      <c r="C2289" s="192">
        <v>3</v>
      </c>
      <c r="D2289" s="192">
        <v>14</v>
      </c>
      <c r="E2289" s="193">
        <v>2900400000</v>
      </c>
      <c r="F2289" s="194"/>
      <c r="G2289" s="195">
        <v>515.29999999999995</v>
      </c>
      <c r="H2289" s="195">
        <v>513.9</v>
      </c>
      <c r="I2289" s="157">
        <f t="shared" si="70"/>
        <v>99.728313603725994</v>
      </c>
      <c r="J2289" s="183">
        <f t="shared" si="71"/>
        <v>1.3999999999999773</v>
      </c>
    </row>
    <row r="2290" spans="1:10" s="141" customFormat="1" ht="22.5" x14ac:dyDescent="0.2">
      <c r="A2290" s="190" t="s">
        <v>1482</v>
      </c>
      <c r="B2290" s="191">
        <v>931</v>
      </c>
      <c r="C2290" s="192">
        <v>3</v>
      </c>
      <c r="D2290" s="192">
        <v>14</v>
      </c>
      <c r="E2290" s="193">
        <v>2900404040</v>
      </c>
      <c r="F2290" s="194"/>
      <c r="G2290" s="195">
        <v>138</v>
      </c>
      <c r="H2290" s="195">
        <v>138</v>
      </c>
      <c r="I2290" s="157">
        <f t="shared" si="70"/>
        <v>100</v>
      </c>
      <c r="J2290" s="183">
        <f t="shared" si="71"/>
        <v>0</v>
      </c>
    </row>
    <row r="2291" spans="1:10" s="141" customFormat="1" ht="11.25" x14ac:dyDescent="0.2">
      <c r="A2291" s="190" t="s">
        <v>490</v>
      </c>
      <c r="B2291" s="191">
        <v>931</v>
      </c>
      <c r="C2291" s="192">
        <v>3</v>
      </c>
      <c r="D2291" s="192">
        <v>14</v>
      </c>
      <c r="E2291" s="193">
        <v>2900404040</v>
      </c>
      <c r="F2291" s="194">
        <v>200</v>
      </c>
      <c r="G2291" s="195">
        <v>138</v>
      </c>
      <c r="H2291" s="195">
        <v>138</v>
      </c>
      <c r="I2291" s="157">
        <f t="shared" si="70"/>
        <v>100</v>
      </c>
      <c r="J2291" s="183">
        <f t="shared" si="71"/>
        <v>0</v>
      </c>
    </row>
    <row r="2292" spans="1:10" s="141" customFormat="1" ht="33.75" x14ac:dyDescent="0.2">
      <c r="A2292" s="190" t="s">
        <v>1161</v>
      </c>
      <c r="B2292" s="191">
        <v>931</v>
      </c>
      <c r="C2292" s="192">
        <v>3</v>
      </c>
      <c r="D2292" s="192">
        <v>14</v>
      </c>
      <c r="E2292" s="193">
        <v>2900409002</v>
      </c>
      <c r="F2292" s="194"/>
      <c r="G2292" s="195">
        <v>285.3</v>
      </c>
      <c r="H2292" s="195">
        <v>283.89999999999998</v>
      </c>
      <c r="I2292" s="157">
        <f t="shared" si="70"/>
        <v>99.509288468278996</v>
      </c>
      <c r="J2292" s="183">
        <f t="shared" si="71"/>
        <v>1.4000000000000341</v>
      </c>
    </row>
    <row r="2293" spans="1:10" s="141" customFormat="1" ht="11.25" x14ac:dyDescent="0.2">
      <c r="A2293" s="190" t="s">
        <v>490</v>
      </c>
      <c r="B2293" s="191">
        <v>931</v>
      </c>
      <c r="C2293" s="192">
        <v>3</v>
      </c>
      <c r="D2293" s="192">
        <v>14</v>
      </c>
      <c r="E2293" s="193">
        <v>2900409002</v>
      </c>
      <c r="F2293" s="194">
        <v>200</v>
      </c>
      <c r="G2293" s="195">
        <v>285.3</v>
      </c>
      <c r="H2293" s="195">
        <v>283.89999999999998</v>
      </c>
      <c r="I2293" s="157">
        <f t="shared" si="70"/>
        <v>99.509288468278996</v>
      </c>
      <c r="J2293" s="183">
        <f t="shared" si="71"/>
        <v>1.4000000000000341</v>
      </c>
    </row>
    <row r="2294" spans="1:10" s="141" customFormat="1" ht="22.5" x14ac:dyDescent="0.2">
      <c r="A2294" s="190" t="s">
        <v>1162</v>
      </c>
      <c r="B2294" s="191">
        <v>931</v>
      </c>
      <c r="C2294" s="192">
        <v>3</v>
      </c>
      <c r="D2294" s="192">
        <v>14</v>
      </c>
      <c r="E2294" s="193">
        <v>2900409003</v>
      </c>
      <c r="F2294" s="194"/>
      <c r="G2294" s="195">
        <v>92</v>
      </c>
      <c r="H2294" s="195">
        <v>92</v>
      </c>
      <c r="I2294" s="157">
        <f t="shared" si="70"/>
        <v>100</v>
      </c>
      <c r="J2294" s="183">
        <f t="shared" si="71"/>
        <v>0</v>
      </c>
    </row>
    <row r="2295" spans="1:10" s="141" customFormat="1" ht="11.25" x14ac:dyDescent="0.2">
      <c r="A2295" s="190" t="s">
        <v>490</v>
      </c>
      <c r="B2295" s="191">
        <v>931</v>
      </c>
      <c r="C2295" s="192">
        <v>3</v>
      </c>
      <c r="D2295" s="192">
        <v>14</v>
      </c>
      <c r="E2295" s="193">
        <v>2900409003</v>
      </c>
      <c r="F2295" s="194">
        <v>200</v>
      </c>
      <c r="G2295" s="195">
        <v>92</v>
      </c>
      <c r="H2295" s="195">
        <v>92</v>
      </c>
      <c r="I2295" s="157">
        <f t="shared" si="70"/>
        <v>100</v>
      </c>
      <c r="J2295" s="183">
        <f t="shared" si="71"/>
        <v>0</v>
      </c>
    </row>
    <row r="2296" spans="1:10" s="141" customFormat="1" ht="11.25" x14ac:dyDescent="0.2">
      <c r="A2296" s="190" t="s">
        <v>953</v>
      </c>
      <c r="B2296" s="191">
        <v>931</v>
      </c>
      <c r="C2296" s="192">
        <v>10</v>
      </c>
      <c r="D2296" s="192"/>
      <c r="E2296" s="193"/>
      <c r="F2296" s="194"/>
      <c r="G2296" s="195">
        <v>10832</v>
      </c>
      <c r="H2296" s="195">
        <v>10831.5</v>
      </c>
      <c r="I2296" s="157">
        <f t="shared" si="70"/>
        <v>99.995384047267351</v>
      </c>
      <c r="J2296" s="183">
        <f t="shared" si="71"/>
        <v>0.5</v>
      </c>
    </row>
    <row r="2297" spans="1:10" s="141" customFormat="1" ht="11.25" x14ac:dyDescent="0.2">
      <c r="A2297" s="190" t="s">
        <v>954</v>
      </c>
      <c r="B2297" s="191">
        <v>931</v>
      </c>
      <c r="C2297" s="192">
        <v>10</v>
      </c>
      <c r="D2297" s="192">
        <v>1</v>
      </c>
      <c r="E2297" s="193"/>
      <c r="F2297" s="194"/>
      <c r="G2297" s="195">
        <v>10832</v>
      </c>
      <c r="H2297" s="195">
        <v>10831.5</v>
      </c>
      <c r="I2297" s="157">
        <f t="shared" si="70"/>
        <v>99.995384047267351</v>
      </c>
      <c r="J2297" s="183">
        <f t="shared" si="71"/>
        <v>0.5</v>
      </c>
    </row>
    <row r="2298" spans="1:10" s="141" customFormat="1" ht="11.25" x14ac:dyDescent="0.2">
      <c r="A2298" s="190" t="s">
        <v>496</v>
      </c>
      <c r="B2298" s="191">
        <v>931</v>
      </c>
      <c r="C2298" s="192">
        <v>10</v>
      </c>
      <c r="D2298" s="192">
        <v>1</v>
      </c>
      <c r="E2298" s="193">
        <v>9000000000</v>
      </c>
      <c r="F2298" s="194"/>
      <c r="G2298" s="195">
        <v>10832</v>
      </c>
      <c r="H2298" s="195">
        <v>10831.5</v>
      </c>
      <c r="I2298" s="157">
        <f t="shared" si="70"/>
        <v>99.995384047267351</v>
      </c>
      <c r="J2298" s="183">
        <f t="shared" si="71"/>
        <v>0.5</v>
      </c>
    </row>
    <row r="2299" spans="1:10" s="141" customFormat="1" ht="22.5" x14ac:dyDescent="0.2">
      <c r="A2299" s="190" t="s">
        <v>497</v>
      </c>
      <c r="B2299" s="191">
        <v>931</v>
      </c>
      <c r="C2299" s="192">
        <v>10</v>
      </c>
      <c r="D2299" s="192">
        <v>1</v>
      </c>
      <c r="E2299" s="193">
        <v>9000000950</v>
      </c>
      <c r="F2299" s="194"/>
      <c r="G2299" s="195">
        <v>10832</v>
      </c>
      <c r="H2299" s="195">
        <v>10831.5</v>
      </c>
      <c r="I2299" s="157">
        <f t="shared" si="70"/>
        <v>99.995384047267351</v>
      </c>
      <c r="J2299" s="183">
        <f t="shared" si="71"/>
        <v>0.5</v>
      </c>
    </row>
    <row r="2300" spans="1:10" s="141" customFormat="1" ht="11.25" x14ac:dyDescent="0.2">
      <c r="A2300" s="190" t="s">
        <v>501</v>
      </c>
      <c r="B2300" s="191">
        <v>931</v>
      </c>
      <c r="C2300" s="192">
        <v>10</v>
      </c>
      <c r="D2300" s="192">
        <v>1</v>
      </c>
      <c r="E2300" s="193">
        <v>9000000950</v>
      </c>
      <c r="F2300" s="194">
        <v>300</v>
      </c>
      <c r="G2300" s="195">
        <v>10832</v>
      </c>
      <c r="H2300" s="195">
        <v>10831.5</v>
      </c>
      <c r="I2300" s="157">
        <f t="shared" si="70"/>
        <v>99.995384047267351</v>
      </c>
      <c r="J2300" s="183">
        <f t="shared" si="71"/>
        <v>0.5</v>
      </c>
    </row>
    <row r="2301" spans="1:10" s="141" customFormat="1" ht="11.25" x14ac:dyDescent="0.2">
      <c r="A2301" s="184" t="s">
        <v>474</v>
      </c>
      <c r="B2301" s="185">
        <v>932</v>
      </c>
      <c r="C2301" s="186"/>
      <c r="D2301" s="186"/>
      <c r="E2301" s="187"/>
      <c r="F2301" s="188"/>
      <c r="G2301" s="189">
        <v>7523844</v>
      </c>
      <c r="H2301" s="189">
        <v>7483384.9000000004</v>
      </c>
      <c r="I2301" s="151">
        <f t="shared" si="70"/>
        <v>99.462254932452083</v>
      </c>
      <c r="J2301" s="183">
        <f t="shared" si="71"/>
        <v>40459.099999999627</v>
      </c>
    </row>
    <row r="2302" spans="1:10" s="141" customFormat="1" ht="11.25" x14ac:dyDescent="0.2">
      <c r="A2302" s="190" t="s">
        <v>572</v>
      </c>
      <c r="B2302" s="191">
        <v>932</v>
      </c>
      <c r="C2302" s="192">
        <v>4</v>
      </c>
      <c r="D2302" s="192"/>
      <c r="E2302" s="193"/>
      <c r="F2302" s="194"/>
      <c r="G2302" s="195">
        <v>394562.8</v>
      </c>
      <c r="H2302" s="195">
        <v>394026.6</v>
      </c>
      <c r="I2302" s="157">
        <f t="shared" si="70"/>
        <v>99.86410274866256</v>
      </c>
      <c r="J2302" s="183">
        <f t="shared" si="71"/>
        <v>536.20000000001164</v>
      </c>
    </row>
    <row r="2303" spans="1:10" s="141" customFormat="1" ht="11.25" x14ac:dyDescent="0.2">
      <c r="A2303" s="190" t="s">
        <v>573</v>
      </c>
      <c r="B2303" s="191">
        <v>932</v>
      </c>
      <c r="C2303" s="192">
        <v>4</v>
      </c>
      <c r="D2303" s="192">
        <v>1</v>
      </c>
      <c r="E2303" s="193"/>
      <c r="F2303" s="194"/>
      <c r="G2303" s="195">
        <v>118.4</v>
      </c>
      <c r="H2303" s="195">
        <v>47.2</v>
      </c>
      <c r="I2303" s="157">
        <f t="shared" si="70"/>
        <v>39.864864864864863</v>
      </c>
      <c r="J2303" s="183">
        <f t="shared" si="71"/>
        <v>71.2</v>
      </c>
    </row>
    <row r="2304" spans="1:10" s="141" customFormat="1" ht="22.5" x14ac:dyDescent="0.2">
      <c r="A2304" s="190" t="s">
        <v>1163</v>
      </c>
      <c r="B2304" s="191">
        <v>932</v>
      </c>
      <c r="C2304" s="192">
        <v>4</v>
      </c>
      <c r="D2304" s="192">
        <v>1</v>
      </c>
      <c r="E2304" s="193">
        <v>400000000</v>
      </c>
      <c r="F2304" s="194"/>
      <c r="G2304" s="195">
        <v>118.4</v>
      </c>
      <c r="H2304" s="195">
        <v>47.2</v>
      </c>
      <c r="I2304" s="157">
        <f t="shared" si="70"/>
        <v>39.864864864864863</v>
      </c>
      <c r="J2304" s="183">
        <f t="shared" si="71"/>
        <v>71.2</v>
      </c>
    </row>
    <row r="2305" spans="1:10" s="141" customFormat="1" ht="11.25" x14ac:dyDescent="0.2">
      <c r="A2305" s="190" t="s">
        <v>574</v>
      </c>
      <c r="B2305" s="191">
        <v>932</v>
      </c>
      <c r="C2305" s="192">
        <v>4</v>
      </c>
      <c r="D2305" s="192">
        <v>1</v>
      </c>
      <c r="E2305" s="193">
        <v>420000000</v>
      </c>
      <c r="F2305" s="194"/>
      <c r="G2305" s="195">
        <v>118.4</v>
      </c>
      <c r="H2305" s="195">
        <v>47.2</v>
      </c>
      <c r="I2305" s="157">
        <f t="shared" si="70"/>
        <v>39.864864864864863</v>
      </c>
      <c r="J2305" s="183">
        <f t="shared" si="71"/>
        <v>71.2</v>
      </c>
    </row>
    <row r="2306" spans="1:10" s="141" customFormat="1" ht="11.25" x14ac:dyDescent="0.2">
      <c r="A2306" s="190" t="s">
        <v>575</v>
      </c>
      <c r="B2306" s="191">
        <v>932</v>
      </c>
      <c r="C2306" s="192">
        <v>4</v>
      </c>
      <c r="D2306" s="192">
        <v>1</v>
      </c>
      <c r="E2306" s="193">
        <v>420042260</v>
      </c>
      <c r="F2306" s="194"/>
      <c r="G2306" s="195">
        <v>118.4</v>
      </c>
      <c r="H2306" s="195">
        <v>47.2</v>
      </c>
      <c r="I2306" s="157">
        <f t="shared" si="70"/>
        <v>39.864864864864863</v>
      </c>
      <c r="J2306" s="183">
        <f t="shared" si="71"/>
        <v>71.2</v>
      </c>
    </row>
    <row r="2307" spans="1:10" s="141" customFormat="1" ht="11.25" x14ac:dyDescent="0.2">
      <c r="A2307" s="190" t="s">
        <v>490</v>
      </c>
      <c r="B2307" s="191">
        <v>932</v>
      </c>
      <c r="C2307" s="192">
        <v>4</v>
      </c>
      <c r="D2307" s="192">
        <v>1</v>
      </c>
      <c r="E2307" s="193">
        <v>420042260</v>
      </c>
      <c r="F2307" s="194">
        <v>200</v>
      </c>
      <c r="G2307" s="195">
        <v>118.4</v>
      </c>
      <c r="H2307" s="195">
        <v>47.2</v>
      </c>
      <c r="I2307" s="157">
        <f t="shared" si="70"/>
        <v>39.864864864864863</v>
      </c>
      <c r="J2307" s="183">
        <f t="shared" si="71"/>
        <v>71.2</v>
      </c>
    </row>
    <row r="2308" spans="1:10" s="141" customFormat="1" ht="11.25" x14ac:dyDescent="0.2">
      <c r="A2308" s="190" t="s">
        <v>683</v>
      </c>
      <c r="B2308" s="191">
        <v>932</v>
      </c>
      <c r="C2308" s="192">
        <v>4</v>
      </c>
      <c r="D2308" s="192">
        <v>10</v>
      </c>
      <c r="E2308" s="193"/>
      <c r="F2308" s="194"/>
      <c r="G2308" s="195">
        <v>26768.9</v>
      </c>
      <c r="H2308" s="195">
        <v>26742.799999999999</v>
      </c>
      <c r="I2308" s="157">
        <f t="shared" si="70"/>
        <v>99.902498795243716</v>
      </c>
      <c r="J2308" s="183">
        <f t="shared" si="71"/>
        <v>26.100000000002183</v>
      </c>
    </row>
    <row r="2309" spans="1:10" s="141" customFormat="1" ht="22.5" x14ac:dyDescent="0.2">
      <c r="A2309" s="190" t="s">
        <v>584</v>
      </c>
      <c r="B2309" s="191">
        <v>932</v>
      </c>
      <c r="C2309" s="192">
        <v>4</v>
      </c>
      <c r="D2309" s="192">
        <v>10</v>
      </c>
      <c r="E2309" s="193">
        <v>1200000000</v>
      </c>
      <c r="F2309" s="194"/>
      <c r="G2309" s="195">
        <v>26768.9</v>
      </c>
      <c r="H2309" s="195">
        <v>26742.799999999999</v>
      </c>
      <c r="I2309" s="157">
        <f t="shared" si="70"/>
        <v>99.902498795243716</v>
      </c>
      <c r="J2309" s="183">
        <f t="shared" si="71"/>
        <v>26.100000000002183</v>
      </c>
    </row>
    <row r="2310" spans="1:10" s="141" customFormat="1" ht="22.5" x14ac:dyDescent="0.2">
      <c r="A2310" s="190" t="s">
        <v>684</v>
      </c>
      <c r="B2310" s="191">
        <v>932</v>
      </c>
      <c r="C2310" s="192">
        <v>4</v>
      </c>
      <c r="D2310" s="192">
        <v>10</v>
      </c>
      <c r="E2310" s="193">
        <v>1210000000</v>
      </c>
      <c r="F2310" s="194"/>
      <c r="G2310" s="195">
        <v>26768.9</v>
      </c>
      <c r="H2310" s="195">
        <v>26742.799999999999</v>
      </c>
      <c r="I2310" s="157">
        <f t="shared" si="70"/>
        <v>99.902498795243716</v>
      </c>
      <c r="J2310" s="183">
        <f t="shared" si="71"/>
        <v>26.100000000002183</v>
      </c>
    </row>
    <row r="2311" spans="1:10" s="141" customFormat="1" ht="11.25" x14ac:dyDescent="0.2">
      <c r="A2311" s="190" t="s">
        <v>685</v>
      </c>
      <c r="B2311" s="191">
        <v>932</v>
      </c>
      <c r="C2311" s="192">
        <v>4</v>
      </c>
      <c r="D2311" s="192">
        <v>10</v>
      </c>
      <c r="E2311" s="193">
        <v>1210100000</v>
      </c>
      <c r="F2311" s="194"/>
      <c r="G2311" s="195">
        <v>26768.9</v>
      </c>
      <c r="H2311" s="195">
        <v>26742.799999999999</v>
      </c>
      <c r="I2311" s="157">
        <f t="shared" si="70"/>
        <v>99.902498795243716</v>
      </c>
      <c r="J2311" s="183">
        <f t="shared" si="71"/>
        <v>26.100000000002183</v>
      </c>
    </row>
    <row r="2312" spans="1:10" s="141" customFormat="1" ht="22.5" x14ac:dyDescent="0.2">
      <c r="A2312" s="190" t="s">
        <v>692</v>
      </c>
      <c r="B2312" s="191">
        <v>932</v>
      </c>
      <c r="C2312" s="192">
        <v>4</v>
      </c>
      <c r="D2312" s="192">
        <v>10</v>
      </c>
      <c r="E2312" s="193">
        <v>1210100071</v>
      </c>
      <c r="F2312" s="194"/>
      <c r="G2312" s="195">
        <v>26768.9</v>
      </c>
      <c r="H2312" s="195">
        <v>26742.799999999999</v>
      </c>
      <c r="I2312" s="157">
        <f t="shared" si="70"/>
        <v>99.902498795243716</v>
      </c>
      <c r="J2312" s="183">
        <f t="shared" si="71"/>
        <v>26.100000000002183</v>
      </c>
    </row>
    <row r="2313" spans="1:10" s="141" customFormat="1" ht="11.25" x14ac:dyDescent="0.2">
      <c r="A2313" s="190" t="s">
        <v>490</v>
      </c>
      <c r="B2313" s="191">
        <v>932</v>
      </c>
      <c r="C2313" s="192">
        <v>4</v>
      </c>
      <c r="D2313" s="192">
        <v>10</v>
      </c>
      <c r="E2313" s="193">
        <v>1210100071</v>
      </c>
      <c r="F2313" s="194">
        <v>200</v>
      </c>
      <c r="G2313" s="195">
        <v>26768.9</v>
      </c>
      <c r="H2313" s="195">
        <v>26742.799999999999</v>
      </c>
      <c r="I2313" s="157">
        <f t="shared" si="70"/>
        <v>99.902498795243716</v>
      </c>
      <c r="J2313" s="183">
        <f t="shared" si="71"/>
        <v>26.100000000002183</v>
      </c>
    </row>
    <row r="2314" spans="1:10" s="141" customFormat="1" ht="11.25" x14ac:dyDescent="0.2">
      <c r="A2314" s="190" t="s">
        <v>703</v>
      </c>
      <c r="B2314" s="191">
        <v>932</v>
      </c>
      <c r="C2314" s="192">
        <v>4</v>
      </c>
      <c r="D2314" s="192">
        <v>12</v>
      </c>
      <c r="E2314" s="193"/>
      <c r="F2314" s="194"/>
      <c r="G2314" s="195">
        <v>367675.5</v>
      </c>
      <c r="H2314" s="195">
        <v>367236.6</v>
      </c>
      <c r="I2314" s="157">
        <f t="shared" si="70"/>
        <v>99.880628434584295</v>
      </c>
      <c r="J2314" s="183">
        <f t="shared" si="71"/>
        <v>438.90000000002328</v>
      </c>
    </row>
    <row r="2315" spans="1:10" s="141" customFormat="1" ht="22.5" x14ac:dyDescent="0.2">
      <c r="A2315" s="190" t="s">
        <v>706</v>
      </c>
      <c r="B2315" s="191">
        <v>932</v>
      </c>
      <c r="C2315" s="192">
        <v>4</v>
      </c>
      <c r="D2315" s="192">
        <v>12</v>
      </c>
      <c r="E2315" s="193">
        <v>1600000000</v>
      </c>
      <c r="F2315" s="194"/>
      <c r="G2315" s="195">
        <v>273633.5</v>
      </c>
      <c r="H2315" s="195">
        <v>273633</v>
      </c>
      <c r="I2315" s="157">
        <f t="shared" si="70"/>
        <v>99.999817273835262</v>
      </c>
      <c r="J2315" s="183">
        <f t="shared" si="71"/>
        <v>0.5</v>
      </c>
    </row>
    <row r="2316" spans="1:10" s="141" customFormat="1" ht="11.25" x14ac:dyDescent="0.2">
      <c r="A2316" s="190" t="s">
        <v>707</v>
      </c>
      <c r="B2316" s="191">
        <v>932</v>
      </c>
      <c r="C2316" s="192">
        <v>4</v>
      </c>
      <c r="D2316" s="192">
        <v>12</v>
      </c>
      <c r="E2316" s="193">
        <v>1610000000</v>
      </c>
      <c r="F2316" s="194"/>
      <c r="G2316" s="195">
        <v>13633.5</v>
      </c>
      <c r="H2316" s="195">
        <v>13633</v>
      </c>
      <c r="I2316" s="157">
        <f t="shared" si="70"/>
        <v>99.996332563171592</v>
      </c>
      <c r="J2316" s="183">
        <f t="shared" si="71"/>
        <v>0.5</v>
      </c>
    </row>
    <row r="2317" spans="1:10" s="141" customFormat="1" ht="22.5" x14ac:dyDescent="0.2">
      <c r="A2317" s="190" t="s">
        <v>1539</v>
      </c>
      <c r="B2317" s="191">
        <v>932</v>
      </c>
      <c r="C2317" s="192">
        <v>4</v>
      </c>
      <c r="D2317" s="192">
        <v>12</v>
      </c>
      <c r="E2317" s="193">
        <v>1610100000</v>
      </c>
      <c r="F2317" s="194"/>
      <c r="G2317" s="195">
        <v>13214.8</v>
      </c>
      <c r="H2317" s="195">
        <v>13214.8</v>
      </c>
      <c r="I2317" s="157">
        <f t="shared" si="70"/>
        <v>100</v>
      </c>
      <c r="J2317" s="183">
        <f t="shared" si="71"/>
        <v>0</v>
      </c>
    </row>
    <row r="2318" spans="1:10" s="141" customFormat="1" ht="11.25" x14ac:dyDescent="0.2">
      <c r="A2318" s="190" t="s">
        <v>1216</v>
      </c>
      <c r="B2318" s="191">
        <v>932</v>
      </c>
      <c r="C2318" s="192">
        <v>4</v>
      </c>
      <c r="D2318" s="192">
        <v>12</v>
      </c>
      <c r="E2318" s="193">
        <v>1610100340</v>
      </c>
      <c r="F2318" s="194"/>
      <c r="G2318" s="195">
        <v>13214.8</v>
      </c>
      <c r="H2318" s="195">
        <v>13214.8</v>
      </c>
      <c r="I2318" s="157">
        <f t="shared" si="70"/>
        <v>100</v>
      </c>
      <c r="J2318" s="183">
        <f t="shared" si="71"/>
        <v>0</v>
      </c>
    </row>
    <row r="2319" spans="1:10" s="141" customFormat="1" ht="11.25" x14ac:dyDescent="0.2">
      <c r="A2319" s="190" t="s">
        <v>490</v>
      </c>
      <c r="B2319" s="191">
        <v>932</v>
      </c>
      <c r="C2319" s="192">
        <v>4</v>
      </c>
      <c r="D2319" s="192">
        <v>12</v>
      </c>
      <c r="E2319" s="193">
        <v>1610100340</v>
      </c>
      <c r="F2319" s="194">
        <v>200</v>
      </c>
      <c r="G2319" s="195">
        <v>13214.8</v>
      </c>
      <c r="H2319" s="195">
        <v>13214.8</v>
      </c>
      <c r="I2319" s="157">
        <f t="shared" ref="I2319:I2382" si="72">+H2319/G2319*100</f>
        <v>100</v>
      </c>
      <c r="J2319" s="183">
        <f t="shared" ref="J2319:J2382" si="73">G2319-H2319</f>
        <v>0</v>
      </c>
    </row>
    <row r="2320" spans="1:10" s="141" customFormat="1" ht="22.5" x14ac:dyDescent="0.2">
      <c r="A2320" s="190" t="s">
        <v>1540</v>
      </c>
      <c r="B2320" s="191">
        <v>932</v>
      </c>
      <c r="C2320" s="192">
        <v>4</v>
      </c>
      <c r="D2320" s="192">
        <v>12</v>
      </c>
      <c r="E2320" s="193">
        <v>1610200000</v>
      </c>
      <c r="F2320" s="194"/>
      <c r="G2320" s="195">
        <v>418.7</v>
      </c>
      <c r="H2320" s="195">
        <v>418.2</v>
      </c>
      <c r="I2320" s="157">
        <f t="shared" si="72"/>
        <v>99.880582756149977</v>
      </c>
      <c r="J2320" s="183">
        <f t="shared" si="73"/>
        <v>0.5</v>
      </c>
    </row>
    <row r="2321" spans="1:10" s="141" customFormat="1" ht="22.5" x14ac:dyDescent="0.2">
      <c r="A2321" s="190" t="s">
        <v>1541</v>
      </c>
      <c r="B2321" s="191">
        <v>932</v>
      </c>
      <c r="C2321" s="192">
        <v>4</v>
      </c>
      <c r="D2321" s="192">
        <v>12</v>
      </c>
      <c r="E2321" s="193" t="s">
        <v>1542</v>
      </c>
      <c r="F2321" s="194"/>
      <c r="G2321" s="195">
        <v>418.7</v>
      </c>
      <c r="H2321" s="195">
        <v>418.2</v>
      </c>
      <c r="I2321" s="157">
        <f t="shared" si="72"/>
        <v>99.880582756149977</v>
      </c>
      <c r="J2321" s="183">
        <f t="shared" si="73"/>
        <v>0.5</v>
      </c>
    </row>
    <row r="2322" spans="1:10" s="141" customFormat="1" ht="11.25" x14ac:dyDescent="0.2">
      <c r="A2322" s="190" t="s">
        <v>651</v>
      </c>
      <c r="B2322" s="191">
        <v>932</v>
      </c>
      <c r="C2322" s="192">
        <v>4</v>
      </c>
      <c r="D2322" s="192">
        <v>12</v>
      </c>
      <c r="E2322" s="193" t="s">
        <v>1542</v>
      </c>
      <c r="F2322" s="194">
        <v>400</v>
      </c>
      <c r="G2322" s="195">
        <v>418.7</v>
      </c>
      <c r="H2322" s="195">
        <v>418.2</v>
      </c>
      <c r="I2322" s="157">
        <f t="shared" si="72"/>
        <v>99.880582756149977</v>
      </c>
      <c r="J2322" s="183">
        <f t="shared" si="73"/>
        <v>0.5</v>
      </c>
    </row>
    <row r="2323" spans="1:10" s="141" customFormat="1" ht="22.5" x14ac:dyDescent="0.2">
      <c r="A2323" s="190" t="s">
        <v>1217</v>
      </c>
      <c r="B2323" s="191">
        <v>932</v>
      </c>
      <c r="C2323" s="192">
        <v>4</v>
      </c>
      <c r="D2323" s="192">
        <v>12</v>
      </c>
      <c r="E2323" s="193">
        <v>1620000000</v>
      </c>
      <c r="F2323" s="194"/>
      <c r="G2323" s="195">
        <v>260000</v>
      </c>
      <c r="H2323" s="195">
        <v>260000</v>
      </c>
      <c r="I2323" s="157">
        <f t="shared" si="72"/>
        <v>100</v>
      </c>
      <c r="J2323" s="183">
        <f t="shared" si="73"/>
        <v>0</v>
      </c>
    </row>
    <row r="2324" spans="1:10" s="141" customFormat="1" ht="11.25" x14ac:dyDescent="0.2">
      <c r="A2324" s="190" t="s">
        <v>1543</v>
      </c>
      <c r="B2324" s="191">
        <v>932</v>
      </c>
      <c r="C2324" s="192">
        <v>4</v>
      </c>
      <c r="D2324" s="192">
        <v>12</v>
      </c>
      <c r="E2324" s="193" t="s">
        <v>1544</v>
      </c>
      <c r="F2324" s="194"/>
      <c r="G2324" s="195">
        <v>60000</v>
      </c>
      <c r="H2324" s="195">
        <v>60000</v>
      </c>
      <c r="I2324" s="157">
        <f t="shared" si="72"/>
        <v>100</v>
      </c>
      <c r="J2324" s="183">
        <f t="shared" si="73"/>
        <v>0</v>
      </c>
    </row>
    <row r="2325" spans="1:10" s="141" customFormat="1" ht="11.25" x14ac:dyDescent="0.2">
      <c r="A2325" s="190" t="s">
        <v>494</v>
      </c>
      <c r="B2325" s="191">
        <v>932</v>
      </c>
      <c r="C2325" s="192">
        <v>4</v>
      </c>
      <c r="D2325" s="192">
        <v>12</v>
      </c>
      <c r="E2325" s="193" t="s">
        <v>1544</v>
      </c>
      <c r="F2325" s="194">
        <v>800</v>
      </c>
      <c r="G2325" s="195">
        <v>60000</v>
      </c>
      <c r="H2325" s="195">
        <v>60000</v>
      </c>
      <c r="I2325" s="157">
        <f t="shared" si="72"/>
        <v>100</v>
      </c>
      <c r="J2325" s="183">
        <f t="shared" si="73"/>
        <v>0</v>
      </c>
    </row>
    <row r="2326" spans="1:10" s="141" customFormat="1" ht="11.25" x14ac:dyDescent="0.2">
      <c r="A2326" s="190" t="s">
        <v>1545</v>
      </c>
      <c r="B2326" s="191">
        <v>932</v>
      </c>
      <c r="C2326" s="192">
        <v>4</v>
      </c>
      <c r="D2326" s="192">
        <v>12</v>
      </c>
      <c r="E2326" s="193" t="s">
        <v>1546</v>
      </c>
      <c r="F2326" s="194"/>
      <c r="G2326" s="195">
        <v>70000</v>
      </c>
      <c r="H2326" s="195">
        <v>70000</v>
      </c>
      <c r="I2326" s="157">
        <f t="shared" si="72"/>
        <v>100</v>
      </c>
      <c r="J2326" s="183">
        <f t="shared" si="73"/>
        <v>0</v>
      </c>
    </row>
    <row r="2327" spans="1:10" s="141" customFormat="1" ht="11.25" x14ac:dyDescent="0.2">
      <c r="A2327" s="190" t="s">
        <v>494</v>
      </c>
      <c r="B2327" s="191">
        <v>932</v>
      </c>
      <c r="C2327" s="192">
        <v>4</v>
      </c>
      <c r="D2327" s="192">
        <v>12</v>
      </c>
      <c r="E2327" s="193" t="s">
        <v>1546</v>
      </c>
      <c r="F2327" s="194">
        <v>800</v>
      </c>
      <c r="G2327" s="195">
        <v>70000</v>
      </c>
      <c r="H2327" s="195">
        <v>70000</v>
      </c>
      <c r="I2327" s="157">
        <f t="shared" si="72"/>
        <v>100</v>
      </c>
      <c r="J2327" s="183">
        <f t="shared" si="73"/>
        <v>0</v>
      </c>
    </row>
    <row r="2328" spans="1:10" s="141" customFormat="1" ht="11.25" x14ac:dyDescent="0.2">
      <c r="A2328" s="190" t="s">
        <v>1547</v>
      </c>
      <c r="B2328" s="191">
        <v>932</v>
      </c>
      <c r="C2328" s="192">
        <v>4</v>
      </c>
      <c r="D2328" s="192">
        <v>12</v>
      </c>
      <c r="E2328" s="193" t="s">
        <v>1548</v>
      </c>
      <c r="F2328" s="194"/>
      <c r="G2328" s="195">
        <v>130000</v>
      </c>
      <c r="H2328" s="195">
        <v>130000</v>
      </c>
      <c r="I2328" s="157">
        <f t="shared" si="72"/>
        <v>100</v>
      </c>
      <c r="J2328" s="183">
        <f t="shared" si="73"/>
        <v>0</v>
      </c>
    </row>
    <row r="2329" spans="1:10" s="141" customFormat="1" ht="11.25" x14ac:dyDescent="0.2">
      <c r="A2329" s="190" t="s">
        <v>494</v>
      </c>
      <c r="B2329" s="191">
        <v>932</v>
      </c>
      <c r="C2329" s="192">
        <v>4</v>
      </c>
      <c r="D2329" s="192">
        <v>12</v>
      </c>
      <c r="E2329" s="193" t="s">
        <v>1548</v>
      </c>
      <c r="F2329" s="194">
        <v>800</v>
      </c>
      <c r="G2329" s="195">
        <v>130000</v>
      </c>
      <c r="H2329" s="195">
        <v>130000</v>
      </c>
      <c r="I2329" s="157">
        <f t="shared" si="72"/>
        <v>100</v>
      </c>
      <c r="J2329" s="183">
        <f t="shared" si="73"/>
        <v>0</v>
      </c>
    </row>
    <row r="2330" spans="1:10" s="141" customFormat="1" ht="11.25" x14ac:dyDescent="0.2">
      <c r="A2330" s="190" t="s">
        <v>632</v>
      </c>
      <c r="B2330" s="191">
        <v>932</v>
      </c>
      <c r="C2330" s="192">
        <v>4</v>
      </c>
      <c r="D2330" s="192">
        <v>12</v>
      </c>
      <c r="E2330" s="193">
        <v>8200000000</v>
      </c>
      <c r="F2330" s="194"/>
      <c r="G2330" s="195">
        <v>55893.4</v>
      </c>
      <c r="H2330" s="195">
        <v>55893.4</v>
      </c>
      <c r="I2330" s="157">
        <f t="shared" si="72"/>
        <v>100</v>
      </c>
      <c r="J2330" s="183">
        <f t="shared" si="73"/>
        <v>0</v>
      </c>
    </row>
    <row r="2331" spans="1:10" s="141" customFormat="1" ht="11.25" x14ac:dyDescent="0.2">
      <c r="A2331" s="190" t="s">
        <v>1234</v>
      </c>
      <c r="B2331" s="191">
        <v>932</v>
      </c>
      <c r="C2331" s="192">
        <v>4</v>
      </c>
      <c r="D2331" s="192">
        <v>12</v>
      </c>
      <c r="E2331" s="193">
        <v>8200000350</v>
      </c>
      <c r="F2331" s="194"/>
      <c r="G2331" s="195">
        <v>55893.4</v>
      </c>
      <c r="H2331" s="195">
        <v>55893.4</v>
      </c>
      <c r="I2331" s="157">
        <f t="shared" si="72"/>
        <v>100</v>
      </c>
      <c r="J2331" s="183">
        <f t="shared" si="73"/>
        <v>0</v>
      </c>
    </row>
    <row r="2332" spans="1:10" s="141" customFormat="1" ht="11.25" x14ac:dyDescent="0.2">
      <c r="A2332" s="190" t="s">
        <v>490</v>
      </c>
      <c r="B2332" s="191">
        <v>932</v>
      </c>
      <c r="C2332" s="192">
        <v>4</v>
      </c>
      <c r="D2332" s="192">
        <v>12</v>
      </c>
      <c r="E2332" s="193">
        <v>8200000350</v>
      </c>
      <c r="F2332" s="194">
        <v>200</v>
      </c>
      <c r="G2332" s="195">
        <v>14852.3</v>
      </c>
      <c r="H2332" s="195">
        <v>14852.3</v>
      </c>
      <c r="I2332" s="157">
        <f t="shared" si="72"/>
        <v>100</v>
      </c>
      <c r="J2332" s="183">
        <f t="shared" si="73"/>
        <v>0</v>
      </c>
    </row>
    <row r="2333" spans="1:10" s="141" customFormat="1" ht="11.25" x14ac:dyDescent="0.2">
      <c r="A2333" s="190" t="s">
        <v>651</v>
      </c>
      <c r="B2333" s="191">
        <v>932</v>
      </c>
      <c r="C2333" s="192">
        <v>4</v>
      </c>
      <c r="D2333" s="192">
        <v>12</v>
      </c>
      <c r="E2333" s="193">
        <v>8200000350</v>
      </c>
      <c r="F2333" s="194">
        <v>400</v>
      </c>
      <c r="G2333" s="195">
        <v>41041.1</v>
      </c>
      <c r="H2333" s="195">
        <v>41041.1</v>
      </c>
      <c r="I2333" s="157">
        <f t="shared" si="72"/>
        <v>100</v>
      </c>
      <c r="J2333" s="183">
        <f t="shared" si="73"/>
        <v>0</v>
      </c>
    </row>
    <row r="2334" spans="1:10" s="141" customFormat="1" ht="11.25" x14ac:dyDescent="0.2">
      <c r="A2334" s="190" t="s">
        <v>587</v>
      </c>
      <c r="B2334" s="191">
        <v>932</v>
      </c>
      <c r="C2334" s="192">
        <v>4</v>
      </c>
      <c r="D2334" s="192">
        <v>12</v>
      </c>
      <c r="E2334" s="193">
        <v>9500000000</v>
      </c>
      <c r="F2334" s="194"/>
      <c r="G2334" s="195">
        <v>38148.6</v>
      </c>
      <c r="H2334" s="195">
        <v>37710.199999999997</v>
      </c>
      <c r="I2334" s="157">
        <f t="shared" si="72"/>
        <v>98.85080972827312</v>
      </c>
      <c r="J2334" s="183">
        <f t="shared" si="73"/>
        <v>438.40000000000146</v>
      </c>
    </row>
    <row r="2335" spans="1:10" s="141" customFormat="1" ht="11.25" x14ac:dyDescent="0.2">
      <c r="A2335" s="190" t="s">
        <v>719</v>
      </c>
      <c r="B2335" s="191">
        <v>932</v>
      </c>
      <c r="C2335" s="192">
        <v>4</v>
      </c>
      <c r="D2335" s="192">
        <v>12</v>
      </c>
      <c r="E2335" s="193">
        <v>9500040910</v>
      </c>
      <c r="F2335" s="194"/>
      <c r="G2335" s="195">
        <v>2453.6</v>
      </c>
      <c r="H2335" s="195">
        <v>2453.6</v>
      </c>
      <c r="I2335" s="157">
        <f t="shared" si="72"/>
        <v>100</v>
      </c>
      <c r="J2335" s="183">
        <f t="shared" si="73"/>
        <v>0</v>
      </c>
    </row>
    <row r="2336" spans="1:10" s="141" customFormat="1" ht="22.5" x14ac:dyDescent="0.2">
      <c r="A2336" s="190" t="s">
        <v>507</v>
      </c>
      <c r="B2336" s="191">
        <v>932</v>
      </c>
      <c r="C2336" s="192">
        <v>4</v>
      </c>
      <c r="D2336" s="192">
        <v>12</v>
      </c>
      <c r="E2336" s="193">
        <v>9500040910</v>
      </c>
      <c r="F2336" s="194">
        <v>600</v>
      </c>
      <c r="G2336" s="195">
        <v>2453.6</v>
      </c>
      <c r="H2336" s="195">
        <v>2453.6</v>
      </c>
      <c r="I2336" s="157">
        <f t="shared" si="72"/>
        <v>100</v>
      </c>
      <c r="J2336" s="183">
        <f t="shared" si="73"/>
        <v>0</v>
      </c>
    </row>
    <row r="2337" spans="1:10" s="141" customFormat="1" ht="11.25" x14ac:dyDescent="0.2">
      <c r="A2337" s="190" t="s">
        <v>719</v>
      </c>
      <c r="B2337" s="191">
        <v>932</v>
      </c>
      <c r="C2337" s="192">
        <v>4</v>
      </c>
      <c r="D2337" s="192">
        <v>12</v>
      </c>
      <c r="E2337" s="193">
        <v>9500040920</v>
      </c>
      <c r="F2337" s="194"/>
      <c r="G2337" s="195">
        <v>35695</v>
      </c>
      <c r="H2337" s="195">
        <v>35256.6</v>
      </c>
      <c r="I2337" s="157">
        <f t="shared" si="72"/>
        <v>98.771816781061773</v>
      </c>
      <c r="J2337" s="183">
        <f t="shared" si="73"/>
        <v>438.40000000000146</v>
      </c>
    </row>
    <row r="2338" spans="1:10" s="141" customFormat="1" ht="33.75" x14ac:dyDescent="0.2">
      <c r="A2338" s="190" t="s">
        <v>486</v>
      </c>
      <c r="B2338" s="191">
        <v>932</v>
      </c>
      <c r="C2338" s="192">
        <v>4</v>
      </c>
      <c r="D2338" s="192">
        <v>12</v>
      </c>
      <c r="E2338" s="193">
        <v>9500040920</v>
      </c>
      <c r="F2338" s="194">
        <v>100</v>
      </c>
      <c r="G2338" s="195">
        <v>30643</v>
      </c>
      <c r="H2338" s="195">
        <v>30317.4</v>
      </c>
      <c r="I2338" s="157">
        <f t="shared" si="72"/>
        <v>98.937440851091608</v>
      </c>
      <c r="J2338" s="183">
        <f t="shared" si="73"/>
        <v>325.59999999999854</v>
      </c>
    </row>
    <row r="2339" spans="1:10" s="141" customFormat="1" ht="11.25" x14ac:dyDescent="0.2">
      <c r="A2339" s="190" t="s">
        <v>490</v>
      </c>
      <c r="B2339" s="191">
        <v>932</v>
      </c>
      <c r="C2339" s="192">
        <v>4</v>
      </c>
      <c r="D2339" s="192">
        <v>12</v>
      </c>
      <c r="E2339" s="193">
        <v>9500040920</v>
      </c>
      <c r="F2339" s="194">
        <v>200</v>
      </c>
      <c r="G2339" s="195">
        <v>4630.8</v>
      </c>
      <c r="H2339" s="195">
        <v>4606.3</v>
      </c>
      <c r="I2339" s="157">
        <f t="shared" si="72"/>
        <v>99.470933747948521</v>
      </c>
      <c r="J2339" s="183">
        <f t="shared" si="73"/>
        <v>24.5</v>
      </c>
    </row>
    <row r="2340" spans="1:10" s="141" customFormat="1" ht="11.25" x14ac:dyDescent="0.2">
      <c r="A2340" s="190" t="s">
        <v>494</v>
      </c>
      <c r="B2340" s="191">
        <v>932</v>
      </c>
      <c r="C2340" s="192">
        <v>4</v>
      </c>
      <c r="D2340" s="192">
        <v>12</v>
      </c>
      <c r="E2340" s="193">
        <v>9500040920</v>
      </c>
      <c r="F2340" s="194">
        <v>800</v>
      </c>
      <c r="G2340" s="195">
        <v>421.2</v>
      </c>
      <c r="H2340" s="195">
        <v>332.9</v>
      </c>
      <c r="I2340" s="157">
        <f t="shared" si="72"/>
        <v>79.036087369420699</v>
      </c>
      <c r="J2340" s="183">
        <f t="shared" si="73"/>
        <v>88.300000000000011</v>
      </c>
    </row>
    <row r="2341" spans="1:10" s="141" customFormat="1" ht="11.25" x14ac:dyDescent="0.2">
      <c r="A2341" s="190" t="s">
        <v>720</v>
      </c>
      <c r="B2341" s="191">
        <v>932</v>
      </c>
      <c r="C2341" s="192">
        <v>5</v>
      </c>
      <c r="D2341" s="192"/>
      <c r="E2341" s="193"/>
      <c r="F2341" s="194"/>
      <c r="G2341" s="195">
        <v>1698003.6</v>
      </c>
      <c r="H2341" s="195">
        <v>1676802</v>
      </c>
      <c r="I2341" s="157">
        <f t="shared" si="72"/>
        <v>98.751380739122112</v>
      </c>
      <c r="J2341" s="183">
        <f t="shared" si="73"/>
        <v>21201.600000000093</v>
      </c>
    </row>
    <row r="2342" spans="1:10" s="141" customFormat="1" ht="11.25" x14ac:dyDescent="0.2">
      <c r="A2342" s="190" t="s">
        <v>721</v>
      </c>
      <c r="B2342" s="191">
        <v>932</v>
      </c>
      <c r="C2342" s="192">
        <v>5</v>
      </c>
      <c r="D2342" s="192">
        <v>1</v>
      </c>
      <c r="E2342" s="193"/>
      <c r="F2342" s="194"/>
      <c r="G2342" s="195">
        <v>159452.20000000001</v>
      </c>
      <c r="H2342" s="195">
        <v>150211.4</v>
      </c>
      <c r="I2342" s="157">
        <f t="shared" si="72"/>
        <v>94.204658198507133</v>
      </c>
      <c r="J2342" s="183">
        <f t="shared" si="73"/>
        <v>9240.8000000000175</v>
      </c>
    </row>
    <row r="2343" spans="1:10" s="141" customFormat="1" ht="22.5" x14ac:dyDescent="0.2">
      <c r="A2343" s="190" t="s">
        <v>706</v>
      </c>
      <c r="B2343" s="191">
        <v>932</v>
      </c>
      <c r="C2343" s="192">
        <v>5</v>
      </c>
      <c r="D2343" s="192">
        <v>1</v>
      </c>
      <c r="E2343" s="193">
        <v>1600000000</v>
      </c>
      <c r="F2343" s="194"/>
      <c r="G2343" s="195">
        <v>5000</v>
      </c>
      <c r="H2343" s="195">
        <v>5000</v>
      </c>
      <c r="I2343" s="157">
        <f t="shared" si="72"/>
        <v>100</v>
      </c>
      <c r="J2343" s="183">
        <f t="shared" si="73"/>
        <v>0</v>
      </c>
    </row>
    <row r="2344" spans="1:10" s="141" customFormat="1" ht="11.25" x14ac:dyDescent="0.2">
      <c r="A2344" s="190" t="s">
        <v>989</v>
      </c>
      <c r="B2344" s="191">
        <v>932</v>
      </c>
      <c r="C2344" s="192">
        <v>5</v>
      </c>
      <c r="D2344" s="192">
        <v>1</v>
      </c>
      <c r="E2344" s="193">
        <v>1640000000</v>
      </c>
      <c r="F2344" s="194"/>
      <c r="G2344" s="195">
        <v>5000</v>
      </c>
      <c r="H2344" s="195">
        <v>5000</v>
      </c>
      <c r="I2344" s="157">
        <f t="shared" si="72"/>
        <v>100</v>
      </c>
      <c r="J2344" s="183">
        <f t="shared" si="73"/>
        <v>0</v>
      </c>
    </row>
    <row r="2345" spans="1:10" s="141" customFormat="1" ht="11.25" x14ac:dyDescent="0.2">
      <c r="A2345" s="190" t="s">
        <v>1572</v>
      </c>
      <c r="B2345" s="191">
        <v>932</v>
      </c>
      <c r="C2345" s="192">
        <v>5</v>
      </c>
      <c r="D2345" s="192">
        <v>1</v>
      </c>
      <c r="E2345" s="193">
        <v>1640100000</v>
      </c>
      <c r="F2345" s="194"/>
      <c r="G2345" s="195">
        <v>5000</v>
      </c>
      <c r="H2345" s="195">
        <v>5000</v>
      </c>
      <c r="I2345" s="157">
        <f t="shared" si="72"/>
        <v>100</v>
      </c>
      <c r="J2345" s="183">
        <f t="shared" si="73"/>
        <v>0</v>
      </c>
    </row>
    <row r="2346" spans="1:10" s="141" customFormat="1" ht="22.5" x14ac:dyDescent="0.2">
      <c r="A2346" s="190" t="s">
        <v>1573</v>
      </c>
      <c r="B2346" s="191">
        <v>932</v>
      </c>
      <c r="C2346" s="192">
        <v>5</v>
      </c>
      <c r="D2346" s="192">
        <v>1</v>
      </c>
      <c r="E2346" s="193" t="s">
        <v>1574</v>
      </c>
      <c r="F2346" s="194"/>
      <c r="G2346" s="195">
        <v>5000</v>
      </c>
      <c r="H2346" s="195">
        <v>5000</v>
      </c>
      <c r="I2346" s="157">
        <f t="shared" si="72"/>
        <v>100</v>
      </c>
      <c r="J2346" s="183">
        <f t="shared" si="73"/>
        <v>0</v>
      </c>
    </row>
    <row r="2347" spans="1:10" s="141" customFormat="1" ht="11.25" x14ac:dyDescent="0.2">
      <c r="A2347" s="190" t="s">
        <v>494</v>
      </c>
      <c r="B2347" s="191">
        <v>932</v>
      </c>
      <c r="C2347" s="192">
        <v>5</v>
      </c>
      <c r="D2347" s="192">
        <v>1</v>
      </c>
      <c r="E2347" s="193" t="s">
        <v>1574</v>
      </c>
      <c r="F2347" s="194">
        <v>800</v>
      </c>
      <c r="G2347" s="195">
        <v>5000</v>
      </c>
      <c r="H2347" s="195">
        <v>5000</v>
      </c>
      <c r="I2347" s="157">
        <f t="shared" si="72"/>
        <v>100</v>
      </c>
      <c r="J2347" s="183">
        <f t="shared" si="73"/>
        <v>0</v>
      </c>
    </row>
    <row r="2348" spans="1:10" s="141" customFormat="1" ht="45" x14ac:dyDescent="0.2">
      <c r="A2348" s="190" t="s">
        <v>1578</v>
      </c>
      <c r="B2348" s="191">
        <v>932</v>
      </c>
      <c r="C2348" s="192">
        <v>5</v>
      </c>
      <c r="D2348" s="192">
        <v>1</v>
      </c>
      <c r="E2348" s="193">
        <v>3200000000</v>
      </c>
      <c r="F2348" s="194"/>
      <c r="G2348" s="195">
        <v>135516.9</v>
      </c>
      <c r="H2348" s="195">
        <v>126345.1</v>
      </c>
      <c r="I2348" s="157">
        <f t="shared" si="72"/>
        <v>93.231988039868099</v>
      </c>
      <c r="J2348" s="183">
        <f t="shared" si="73"/>
        <v>9171.7999999999884</v>
      </c>
    </row>
    <row r="2349" spans="1:10" s="141" customFormat="1" ht="22.5" x14ac:dyDescent="0.2">
      <c r="A2349" s="190" t="s">
        <v>723</v>
      </c>
      <c r="B2349" s="191">
        <v>932</v>
      </c>
      <c r="C2349" s="192">
        <v>5</v>
      </c>
      <c r="D2349" s="192">
        <v>1</v>
      </c>
      <c r="E2349" s="193">
        <v>3200009502</v>
      </c>
      <c r="F2349" s="194"/>
      <c r="G2349" s="195">
        <v>12927.7</v>
      </c>
      <c r="H2349" s="195">
        <v>8579.7999999999993</v>
      </c>
      <c r="I2349" s="157">
        <f t="shared" si="72"/>
        <v>66.36756731669206</v>
      </c>
      <c r="J2349" s="183">
        <f t="shared" si="73"/>
        <v>4347.9000000000015</v>
      </c>
    </row>
    <row r="2350" spans="1:10" s="141" customFormat="1" ht="11.25" x14ac:dyDescent="0.2">
      <c r="A2350" s="190" t="s">
        <v>651</v>
      </c>
      <c r="B2350" s="191">
        <v>932</v>
      </c>
      <c r="C2350" s="192">
        <v>5</v>
      </c>
      <c r="D2350" s="192">
        <v>1</v>
      </c>
      <c r="E2350" s="193">
        <v>3200009502</v>
      </c>
      <c r="F2350" s="194">
        <v>400</v>
      </c>
      <c r="G2350" s="195">
        <v>2432.6999999999998</v>
      </c>
      <c r="H2350" s="195">
        <v>0</v>
      </c>
      <c r="I2350" s="157">
        <f t="shared" si="72"/>
        <v>0</v>
      </c>
      <c r="J2350" s="183">
        <f t="shared" si="73"/>
        <v>2432.6999999999998</v>
      </c>
    </row>
    <row r="2351" spans="1:10" s="141" customFormat="1" ht="11.25" x14ac:dyDescent="0.2">
      <c r="A2351" s="190" t="s">
        <v>499</v>
      </c>
      <c r="B2351" s="191">
        <v>932</v>
      </c>
      <c r="C2351" s="192">
        <v>5</v>
      </c>
      <c r="D2351" s="192">
        <v>1</v>
      </c>
      <c r="E2351" s="193">
        <v>3200009502</v>
      </c>
      <c r="F2351" s="194">
        <v>500</v>
      </c>
      <c r="G2351" s="195">
        <v>10495</v>
      </c>
      <c r="H2351" s="195">
        <v>8579.7999999999993</v>
      </c>
      <c r="I2351" s="157">
        <f t="shared" si="72"/>
        <v>81.751310147689367</v>
      </c>
      <c r="J2351" s="183">
        <f t="shared" si="73"/>
        <v>1915.2000000000007</v>
      </c>
    </row>
    <row r="2352" spans="1:10" s="141" customFormat="1" ht="22.5" x14ac:dyDescent="0.2">
      <c r="A2352" s="190" t="s">
        <v>724</v>
      </c>
      <c r="B2352" s="191">
        <v>932</v>
      </c>
      <c r="C2352" s="192">
        <v>5</v>
      </c>
      <c r="D2352" s="192">
        <v>1</v>
      </c>
      <c r="E2352" s="193">
        <v>3200009602</v>
      </c>
      <c r="F2352" s="194"/>
      <c r="G2352" s="195">
        <v>1777</v>
      </c>
      <c r="H2352" s="195">
        <v>1261.7</v>
      </c>
      <c r="I2352" s="157">
        <f t="shared" si="72"/>
        <v>71.001688238604387</v>
      </c>
      <c r="J2352" s="183">
        <f t="shared" si="73"/>
        <v>515.29999999999995</v>
      </c>
    </row>
    <row r="2353" spans="1:10" s="141" customFormat="1" ht="11.25" x14ac:dyDescent="0.2">
      <c r="A2353" s="190" t="s">
        <v>490</v>
      </c>
      <c r="B2353" s="191">
        <v>932</v>
      </c>
      <c r="C2353" s="192">
        <v>5</v>
      </c>
      <c r="D2353" s="192">
        <v>1</v>
      </c>
      <c r="E2353" s="193">
        <v>3200009602</v>
      </c>
      <c r="F2353" s="194">
        <v>200</v>
      </c>
      <c r="G2353" s="195">
        <v>515.29999999999995</v>
      </c>
      <c r="H2353" s="195">
        <v>0</v>
      </c>
      <c r="I2353" s="157">
        <f t="shared" si="72"/>
        <v>0</v>
      </c>
      <c r="J2353" s="183">
        <f t="shared" si="73"/>
        <v>515.29999999999995</v>
      </c>
    </row>
    <row r="2354" spans="1:10" s="141" customFormat="1" ht="11.25" x14ac:dyDescent="0.2">
      <c r="A2354" s="190" t="s">
        <v>651</v>
      </c>
      <c r="B2354" s="191">
        <v>932</v>
      </c>
      <c r="C2354" s="192">
        <v>5</v>
      </c>
      <c r="D2354" s="192">
        <v>1</v>
      </c>
      <c r="E2354" s="193">
        <v>3200009602</v>
      </c>
      <c r="F2354" s="194">
        <v>400</v>
      </c>
      <c r="G2354" s="195">
        <v>1261.7</v>
      </c>
      <c r="H2354" s="195">
        <v>1261.7</v>
      </c>
      <c r="I2354" s="157">
        <f t="shared" si="72"/>
        <v>100</v>
      </c>
      <c r="J2354" s="183">
        <f t="shared" si="73"/>
        <v>0</v>
      </c>
    </row>
    <row r="2355" spans="1:10" s="141" customFormat="1" ht="22.5" x14ac:dyDescent="0.2">
      <c r="A2355" s="190" t="s">
        <v>725</v>
      </c>
      <c r="B2355" s="191">
        <v>932</v>
      </c>
      <c r="C2355" s="192">
        <v>5</v>
      </c>
      <c r="D2355" s="192">
        <v>1</v>
      </c>
      <c r="E2355" s="193" t="s">
        <v>726</v>
      </c>
      <c r="F2355" s="194"/>
      <c r="G2355" s="195">
        <v>120812.2</v>
      </c>
      <c r="H2355" s="195">
        <v>116503.6</v>
      </c>
      <c r="I2355" s="157">
        <f t="shared" si="72"/>
        <v>96.433638324606292</v>
      </c>
      <c r="J2355" s="183">
        <f t="shared" si="73"/>
        <v>4308.5999999999913</v>
      </c>
    </row>
    <row r="2356" spans="1:10" s="141" customFormat="1" ht="22.5" x14ac:dyDescent="0.2">
      <c r="A2356" s="190" t="s">
        <v>727</v>
      </c>
      <c r="B2356" s="191">
        <v>932</v>
      </c>
      <c r="C2356" s="192">
        <v>5</v>
      </c>
      <c r="D2356" s="192">
        <v>1</v>
      </c>
      <c r="E2356" s="193" t="s">
        <v>728</v>
      </c>
      <c r="F2356" s="194"/>
      <c r="G2356" s="195">
        <v>115520.2</v>
      </c>
      <c r="H2356" s="195">
        <v>112026.6</v>
      </c>
      <c r="I2356" s="157">
        <f t="shared" si="72"/>
        <v>96.975767008713632</v>
      </c>
      <c r="J2356" s="183">
        <f t="shared" si="73"/>
        <v>3493.5999999999913</v>
      </c>
    </row>
    <row r="2357" spans="1:10" s="141" customFormat="1" ht="11.25" x14ac:dyDescent="0.2">
      <c r="A2357" s="190" t="s">
        <v>651</v>
      </c>
      <c r="B2357" s="191">
        <v>932</v>
      </c>
      <c r="C2357" s="192">
        <v>5</v>
      </c>
      <c r="D2357" s="192">
        <v>1</v>
      </c>
      <c r="E2357" s="193" t="s">
        <v>728</v>
      </c>
      <c r="F2357" s="194">
        <v>400</v>
      </c>
      <c r="G2357" s="195">
        <v>115520.2</v>
      </c>
      <c r="H2357" s="195">
        <v>112026.6</v>
      </c>
      <c r="I2357" s="157">
        <f t="shared" si="72"/>
        <v>96.975767008713632</v>
      </c>
      <c r="J2357" s="183">
        <f t="shared" si="73"/>
        <v>3493.5999999999913</v>
      </c>
    </row>
    <row r="2358" spans="1:10" s="141" customFormat="1" ht="22.5" x14ac:dyDescent="0.2">
      <c r="A2358" s="190" t="s">
        <v>724</v>
      </c>
      <c r="B2358" s="191">
        <v>932</v>
      </c>
      <c r="C2358" s="192">
        <v>5</v>
      </c>
      <c r="D2358" s="192">
        <v>1</v>
      </c>
      <c r="E2358" s="193" t="s">
        <v>729</v>
      </c>
      <c r="F2358" s="194"/>
      <c r="G2358" s="195">
        <v>5292</v>
      </c>
      <c r="H2358" s="195">
        <v>4477</v>
      </c>
      <c r="I2358" s="157">
        <f t="shared" si="72"/>
        <v>84.599395313681029</v>
      </c>
      <c r="J2358" s="183">
        <f t="shared" si="73"/>
        <v>815</v>
      </c>
    </row>
    <row r="2359" spans="1:10" s="141" customFormat="1" ht="11.25" x14ac:dyDescent="0.2">
      <c r="A2359" s="190" t="s">
        <v>651</v>
      </c>
      <c r="B2359" s="191">
        <v>932</v>
      </c>
      <c r="C2359" s="192">
        <v>5</v>
      </c>
      <c r="D2359" s="192">
        <v>1</v>
      </c>
      <c r="E2359" s="193" t="s">
        <v>729</v>
      </c>
      <c r="F2359" s="194">
        <v>400</v>
      </c>
      <c r="G2359" s="195">
        <v>5292</v>
      </c>
      <c r="H2359" s="195">
        <v>4477</v>
      </c>
      <c r="I2359" s="157">
        <f t="shared" si="72"/>
        <v>84.599395313681029</v>
      </c>
      <c r="J2359" s="183">
        <f t="shared" si="73"/>
        <v>815</v>
      </c>
    </row>
    <row r="2360" spans="1:10" s="141" customFormat="1" ht="11.25" x14ac:dyDescent="0.2">
      <c r="A2360" s="190" t="s">
        <v>730</v>
      </c>
      <c r="B2360" s="191">
        <v>932</v>
      </c>
      <c r="C2360" s="192">
        <v>5</v>
      </c>
      <c r="D2360" s="192">
        <v>1</v>
      </c>
      <c r="E2360" s="193">
        <v>7500000000</v>
      </c>
      <c r="F2360" s="194"/>
      <c r="G2360" s="195">
        <v>12349.6</v>
      </c>
      <c r="H2360" s="195">
        <v>12280.6</v>
      </c>
      <c r="I2360" s="157">
        <f t="shared" si="72"/>
        <v>99.441277450281802</v>
      </c>
      <c r="J2360" s="183">
        <f t="shared" si="73"/>
        <v>69</v>
      </c>
    </row>
    <row r="2361" spans="1:10" s="141" customFormat="1" ht="22.5" x14ac:dyDescent="0.2">
      <c r="A2361" s="190" t="s">
        <v>731</v>
      </c>
      <c r="B2361" s="191">
        <v>932</v>
      </c>
      <c r="C2361" s="192">
        <v>5</v>
      </c>
      <c r="D2361" s="192">
        <v>1</v>
      </c>
      <c r="E2361" s="193">
        <v>7500040630</v>
      </c>
      <c r="F2361" s="194"/>
      <c r="G2361" s="195">
        <v>12349.6</v>
      </c>
      <c r="H2361" s="195">
        <v>12280.6</v>
      </c>
      <c r="I2361" s="157">
        <f t="shared" si="72"/>
        <v>99.441277450281802</v>
      </c>
      <c r="J2361" s="183">
        <f t="shared" si="73"/>
        <v>69</v>
      </c>
    </row>
    <row r="2362" spans="1:10" s="141" customFormat="1" ht="22.5" x14ac:dyDescent="0.2">
      <c r="A2362" s="190" t="s">
        <v>507</v>
      </c>
      <c r="B2362" s="191">
        <v>932</v>
      </c>
      <c r="C2362" s="192">
        <v>5</v>
      </c>
      <c r="D2362" s="192">
        <v>1</v>
      </c>
      <c r="E2362" s="193">
        <v>7500040630</v>
      </c>
      <c r="F2362" s="194">
        <v>600</v>
      </c>
      <c r="G2362" s="195">
        <v>12349.6</v>
      </c>
      <c r="H2362" s="195">
        <v>12280.6</v>
      </c>
      <c r="I2362" s="157">
        <f t="shared" si="72"/>
        <v>99.441277450281802</v>
      </c>
      <c r="J2362" s="183">
        <f t="shared" si="73"/>
        <v>69</v>
      </c>
    </row>
    <row r="2363" spans="1:10" s="141" customFormat="1" ht="22.5" x14ac:dyDescent="0.2">
      <c r="A2363" s="190" t="s">
        <v>732</v>
      </c>
      <c r="B2363" s="191">
        <v>932</v>
      </c>
      <c r="C2363" s="192">
        <v>5</v>
      </c>
      <c r="D2363" s="192">
        <v>1</v>
      </c>
      <c r="E2363" s="193">
        <v>9800000000</v>
      </c>
      <c r="F2363" s="194"/>
      <c r="G2363" s="195">
        <v>6585.7</v>
      </c>
      <c r="H2363" s="195">
        <v>6585.7</v>
      </c>
      <c r="I2363" s="157">
        <f t="shared" si="72"/>
        <v>100</v>
      </c>
      <c r="J2363" s="183">
        <f t="shared" si="73"/>
        <v>0</v>
      </c>
    </row>
    <row r="2364" spans="1:10" s="141" customFormat="1" ht="22.5" x14ac:dyDescent="0.2">
      <c r="A2364" s="190" t="s">
        <v>733</v>
      </c>
      <c r="B2364" s="191">
        <v>932</v>
      </c>
      <c r="C2364" s="192">
        <v>5</v>
      </c>
      <c r="D2364" s="192">
        <v>1</v>
      </c>
      <c r="E2364" s="193">
        <v>9800009601</v>
      </c>
      <c r="F2364" s="194"/>
      <c r="G2364" s="195">
        <v>6585.7</v>
      </c>
      <c r="H2364" s="195">
        <v>6585.7</v>
      </c>
      <c r="I2364" s="157">
        <f t="shared" si="72"/>
        <v>100</v>
      </c>
      <c r="J2364" s="183">
        <f t="shared" si="73"/>
        <v>0</v>
      </c>
    </row>
    <row r="2365" spans="1:10" s="141" customFormat="1" ht="22.5" x14ac:dyDescent="0.2">
      <c r="A2365" s="190" t="s">
        <v>507</v>
      </c>
      <c r="B2365" s="191">
        <v>932</v>
      </c>
      <c r="C2365" s="192">
        <v>5</v>
      </c>
      <c r="D2365" s="192">
        <v>1</v>
      </c>
      <c r="E2365" s="193">
        <v>9800009601</v>
      </c>
      <c r="F2365" s="194">
        <v>600</v>
      </c>
      <c r="G2365" s="195">
        <v>6585.7</v>
      </c>
      <c r="H2365" s="195">
        <v>6585.7</v>
      </c>
      <c r="I2365" s="157">
        <f t="shared" si="72"/>
        <v>100</v>
      </c>
      <c r="J2365" s="183">
        <f t="shared" si="73"/>
        <v>0</v>
      </c>
    </row>
    <row r="2366" spans="1:10" s="141" customFormat="1" ht="11.25" x14ac:dyDescent="0.2">
      <c r="A2366" s="190" t="s">
        <v>734</v>
      </c>
      <c r="B2366" s="191">
        <v>932</v>
      </c>
      <c r="C2366" s="192">
        <v>5</v>
      </c>
      <c r="D2366" s="192">
        <v>2</v>
      </c>
      <c r="E2366" s="193"/>
      <c r="F2366" s="194"/>
      <c r="G2366" s="195">
        <v>1293041.6000000001</v>
      </c>
      <c r="H2366" s="195">
        <v>1281658.8999999999</v>
      </c>
      <c r="I2366" s="157">
        <f t="shared" si="72"/>
        <v>99.119695762301831</v>
      </c>
      <c r="J2366" s="183">
        <f t="shared" si="73"/>
        <v>11382.700000000186</v>
      </c>
    </row>
    <row r="2367" spans="1:10" s="141" customFormat="1" ht="33.75" x14ac:dyDescent="0.2">
      <c r="A2367" s="190" t="s">
        <v>735</v>
      </c>
      <c r="B2367" s="191">
        <v>932</v>
      </c>
      <c r="C2367" s="192">
        <v>5</v>
      </c>
      <c r="D2367" s="192">
        <v>2</v>
      </c>
      <c r="E2367" s="193">
        <v>500000000</v>
      </c>
      <c r="F2367" s="194"/>
      <c r="G2367" s="195">
        <v>1284651.1000000001</v>
      </c>
      <c r="H2367" s="195">
        <v>1276951.1000000001</v>
      </c>
      <c r="I2367" s="157">
        <f t="shared" si="72"/>
        <v>99.400615466720893</v>
      </c>
      <c r="J2367" s="183">
        <f t="shared" si="73"/>
        <v>7700</v>
      </c>
    </row>
    <row r="2368" spans="1:10" s="141" customFormat="1" ht="22.5" x14ac:dyDescent="0.2">
      <c r="A2368" s="190" t="s">
        <v>736</v>
      </c>
      <c r="B2368" s="191">
        <v>932</v>
      </c>
      <c r="C2368" s="192">
        <v>5</v>
      </c>
      <c r="D2368" s="192">
        <v>2</v>
      </c>
      <c r="E2368" s="193">
        <v>510000000</v>
      </c>
      <c r="F2368" s="194"/>
      <c r="G2368" s="195">
        <v>311256</v>
      </c>
      <c r="H2368" s="195">
        <v>310848.8</v>
      </c>
      <c r="I2368" s="157">
        <f t="shared" si="72"/>
        <v>99.869175212686656</v>
      </c>
      <c r="J2368" s="183">
        <f t="shared" si="73"/>
        <v>407.20000000001164</v>
      </c>
    </row>
    <row r="2369" spans="1:10" s="141" customFormat="1" ht="22.5" x14ac:dyDescent="0.2">
      <c r="A2369" s="190" t="s">
        <v>1235</v>
      </c>
      <c r="B2369" s="191">
        <v>932</v>
      </c>
      <c r="C2369" s="192">
        <v>5</v>
      </c>
      <c r="D2369" s="192">
        <v>2</v>
      </c>
      <c r="E2369" s="193">
        <v>510300000</v>
      </c>
      <c r="F2369" s="194"/>
      <c r="G2369" s="195">
        <v>311256</v>
      </c>
      <c r="H2369" s="195">
        <v>310848.8</v>
      </c>
      <c r="I2369" s="157">
        <f t="shared" si="72"/>
        <v>99.869175212686656</v>
      </c>
      <c r="J2369" s="183">
        <f t="shared" si="73"/>
        <v>407.20000000001164</v>
      </c>
    </row>
    <row r="2370" spans="1:10" s="141" customFormat="1" ht="22.5" x14ac:dyDescent="0.2">
      <c r="A2370" s="190" t="s">
        <v>737</v>
      </c>
      <c r="B2370" s="191">
        <v>932</v>
      </c>
      <c r="C2370" s="192">
        <v>5</v>
      </c>
      <c r="D2370" s="192">
        <v>2</v>
      </c>
      <c r="E2370" s="193">
        <v>510300320</v>
      </c>
      <c r="F2370" s="194"/>
      <c r="G2370" s="195">
        <v>1139.7</v>
      </c>
      <c r="H2370" s="195">
        <v>1139.7</v>
      </c>
      <c r="I2370" s="157">
        <f t="shared" si="72"/>
        <v>100</v>
      </c>
      <c r="J2370" s="183">
        <f t="shared" si="73"/>
        <v>0</v>
      </c>
    </row>
    <row r="2371" spans="1:10" s="141" customFormat="1" ht="11.25" x14ac:dyDescent="0.2">
      <c r="A2371" s="190" t="s">
        <v>490</v>
      </c>
      <c r="B2371" s="191">
        <v>932</v>
      </c>
      <c r="C2371" s="192">
        <v>5</v>
      </c>
      <c r="D2371" s="192">
        <v>2</v>
      </c>
      <c r="E2371" s="193">
        <v>510300320</v>
      </c>
      <c r="F2371" s="194">
        <v>200</v>
      </c>
      <c r="G2371" s="195">
        <v>1139.7</v>
      </c>
      <c r="H2371" s="195">
        <v>1139.7</v>
      </c>
      <c r="I2371" s="157">
        <f t="shared" si="72"/>
        <v>100</v>
      </c>
      <c r="J2371" s="183">
        <f t="shared" si="73"/>
        <v>0</v>
      </c>
    </row>
    <row r="2372" spans="1:10" s="141" customFormat="1" ht="22.5" x14ac:dyDescent="0.2">
      <c r="A2372" s="190" t="s">
        <v>1236</v>
      </c>
      <c r="B2372" s="191">
        <v>932</v>
      </c>
      <c r="C2372" s="192">
        <v>5</v>
      </c>
      <c r="D2372" s="192">
        <v>2</v>
      </c>
      <c r="E2372" s="193">
        <v>510398453</v>
      </c>
      <c r="F2372" s="194"/>
      <c r="G2372" s="195">
        <v>133392</v>
      </c>
      <c r="H2372" s="195">
        <v>133392</v>
      </c>
      <c r="I2372" s="157">
        <f t="shared" si="72"/>
        <v>100</v>
      </c>
      <c r="J2372" s="183">
        <f t="shared" si="73"/>
        <v>0</v>
      </c>
    </row>
    <row r="2373" spans="1:10" s="141" customFormat="1" ht="11.25" x14ac:dyDescent="0.2">
      <c r="A2373" s="190" t="s">
        <v>494</v>
      </c>
      <c r="B2373" s="191">
        <v>932</v>
      </c>
      <c r="C2373" s="192">
        <v>5</v>
      </c>
      <c r="D2373" s="192">
        <v>2</v>
      </c>
      <c r="E2373" s="193">
        <v>510398453</v>
      </c>
      <c r="F2373" s="194">
        <v>800</v>
      </c>
      <c r="G2373" s="195">
        <v>133392</v>
      </c>
      <c r="H2373" s="195">
        <v>133392</v>
      </c>
      <c r="I2373" s="157">
        <f t="shared" si="72"/>
        <v>100</v>
      </c>
      <c r="J2373" s="183">
        <f t="shared" si="73"/>
        <v>0</v>
      </c>
    </row>
    <row r="2374" spans="1:10" s="141" customFormat="1" ht="22.5" x14ac:dyDescent="0.2">
      <c r="A2374" s="190" t="s">
        <v>1237</v>
      </c>
      <c r="B2374" s="191">
        <v>932</v>
      </c>
      <c r="C2374" s="192">
        <v>5</v>
      </c>
      <c r="D2374" s="192">
        <v>2</v>
      </c>
      <c r="E2374" s="193">
        <v>510398454</v>
      </c>
      <c r="F2374" s="194"/>
      <c r="G2374" s="195">
        <v>77626</v>
      </c>
      <c r="H2374" s="195">
        <v>77626</v>
      </c>
      <c r="I2374" s="157">
        <f t="shared" si="72"/>
        <v>100</v>
      </c>
      <c r="J2374" s="183">
        <f t="shared" si="73"/>
        <v>0</v>
      </c>
    </row>
    <row r="2375" spans="1:10" s="141" customFormat="1" ht="11.25" x14ac:dyDescent="0.2">
      <c r="A2375" s="190" t="s">
        <v>494</v>
      </c>
      <c r="B2375" s="191">
        <v>932</v>
      </c>
      <c r="C2375" s="192">
        <v>5</v>
      </c>
      <c r="D2375" s="192">
        <v>2</v>
      </c>
      <c r="E2375" s="193">
        <v>510398454</v>
      </c>
      <c r="F2375" s="194">
        <v>800</v>
      </c>
      <c r="G2375" s="195">
        <v>77626</v>
      </c>
      <c r="H2375" s="195">
        <v>77626</v>
      </c>
      <c r="I2375" s="157">
        <f t="shared" si="72"/>
        <v>100</v>
      </c>
      <c r="J2375" s="183">
        <f t="shared" si="73"/>
        <v>0</v>
      </c>
    </row>
    <row r="2376" spans="1:10" s="141" customFormat="1" ht="22.5" x14ac:dyDescent="0.2">
      <c r="A2376" s="190" t="s">
        <v>1238</v>
      </c>
      <c r="B2376" s="191">
        <v>932</v>
      </c>
      <c r="C2376" s="192">
        <v>5</v>
      </c>
      <c r="D2376" s="192">
        <v>2</v>
      </c>
      <c r="E2376" s="193">
        <v>510398455</v>
      </c>
      <c r="F2376" s="194"/>
      <c r="G2376" s="195">
        <v>96018</v>
      </c>
      <c r="H2376" s="195">
        <v>96018</v>
      </c>
      <c r="I2376" s="157">
        <f t="shared" si="72"/>
        <v>100</v>
      </c>
      <c r="J2376" s="183">
        <f t="shared" si="73"/>
        <v>0</v>
      </c>
    </row>
    <row r="2377" spans="1:10" s="141" customFormat="1" ht="11.25" x14ac:dyDescent="0.2">
      <c r="A2377" s="190" t="s">
        <v>494</v>
      </c>
      <c r="B2377" s="191">
        <v>932</v>
      </c>
      <c r="C2377" s="192">
        <v>5</v>
      </c>
      <c r="D2377" s="192">
        <v>2</v>
      </c>
      <c r="E2377" s="193">
        <v>510398455</v>
      </c>
      <c r="F2377" s="194">
        <v>800</v>
      </c>
      <c r="G2377" s="195">
        <v>96018</v>
      </c>
      <c r="H2377" s="195">
        <v>96018</v>
      </c>
      <c r="I2377" s="157">
        <f t="shared" si="72"/>
        <v>100</v>
      </c>
      <c r="J2377" s="183">
        <f t="shared" si="73"/>
        <v>0</v>
      </c>
    </row>
    <row r="2378" spans="1:10" s="141" customFormat="1" ht="22.5" x14ac:dyDescent="0.2">
      <c r="A2378" s="190" t="s">
        <v>1541</v>
      </c>
      <c r="B2378" s="191">
        <v>932</v>
      </c>
      <c r="C2378" s="192">
        <v>5</v>
      </c>
      <c r="D2378" s="192">
        <v>2</v>
      </c>
      <c r="E2378" s="193" t="s">
        <v>1579</v>
      </c>
      <c r="F2378" s="194"/>
      <c r="G2378" s="195">
        <v>3080.3</v>
      </c>
      <c r="H2378" s="195">
        <v>2673.1</v>
      </c>
      <c r="I2378" s="157">
        <f t="shared" si="72"/>
        <v>86.780508392039721</v>
      </c>
      <c r="J2378" s="183">
        <f t="shared" si="73"/>
        <v>407.20000000000027</v>
      </c>
    </row>
    <row r="2379" spans="1:10" s="141" customFormat="1" ht="11.25" x14ac:dyDescent="0.2">
      <c r="A2379" s="190" t="s">
        <v>651</v>
      </c>
      <c r="B2379" s="191">
        <v>932</v>
      </c>
      <c r="C2379" s="192">
        <v>5</v>
      </c>
      <c r="D2379" s="192">
        <v>2</v>
      </c>
      <c r="E2379" s="193" t="s">
        <v>1579</v>
      </c>
      <c r="F2379" s="194">
        <v>400</v>
      </c>
      <c r="G2379" s="195">
        <v>3080.3</v>
      </c>
      <c r="H2379" s="195">
        <v>2673.1</v>
      </c>
      <c r="I2379" s="157">
        <f t="shared" si="72"/>
        <v>86.780508392039721</v>
      </c>
      <c r="J2379" s="183">
        <f t="shared" si="73"/>
        <v>407.20000000000027</v>
      </c>
    </row>
    <row r="2380" spans="1:10" s="141" customFormat="1" ht="11.25" x14ac:dyDescent="0.2">
      <c r="A2380" s="190" t="s">
        <v>739</v>
      </c>
      <c r="B2380" s="191">
        <v>932</v>
      </c>
      <c r="C2380" s="192">
        <v>5</v>
      </c>
      <c r="D2380" s="192">
        <v>2</v>
      </c>
      <c r="E2380" s="193">
        <v>550000000</v>
      </c>
      <c r="F2380" s="194"/>
      <c r="G2380" s="195">
        <v>973395.1</v>
      </c>
      <c r="H2380" s="195">
        <v>966102.3</v>
      </c>
      <c r="I2380" s="157">
        <f t="shared" si="72"/>
        <v>99.250787270246178</v>
      </c>
      <c r="J2380" s="183">
        <f t="shared" si="73"/>
        <v>7292.7999999999302</v>
      </c>
    </row>
    <row r="2381" spans="1:10" s="141" customFormat="1" ht="11.25" x14ac:dyDescent="0.2">
      <c r="A2381" s="190" t="s">
        <v>1240</v>
      </c>
      <c r="B2381" s="191">
        <v>932</v>
      </c>
      <c r="C2381" s="192">
        <v>5</v>
      </c>
      <c r="D2381" s="192">
        <v>2</v>
      </c>
      <c r="E2381" s="193" t="s">
        <v>741</v>
      </c>
      <c r="F2381" s="194"/>
      <c r="G2381" s="195">
        <v>973395.1</v>
      </c>
      <c r="H2381" s="195">
        <v>966102.3</v>
      </c>
      <c r="I2381" s="157">
        <f t="shared" si="72"/>
        <v>99.250787270246178</v>
      </c>
      <c r="J2381" s="183">
        <f t="shared" si="73"/>
        <v>7292.7999999999302</v>
      </c>
    </row>
    <row r="2382" spans="1:10" s="141" customFormat="1" ht="11.25" x14ac:dyDescent="0.2">
      <c r="A2382" s="190" t="s">
        <v>740</v>
      </c>
      <c r="B2382" s="191">
        <v>932</v>
      </c>
      <c r="C2382" s="192">
        <v>5</v>
      </c>
      <c r="D2382" s="192">
        <v>2</v>
      </c>
      <c r="E2382" s="193" t="s">
        <v>742</v>
      </c>
      <c r="F2382" s="194"/>
      <c r="G2382" s="195">
        <v>973395.1</v>
      </c>
      <c r="H2382" s="195">
        <v>966102.3</v>
      </c>
      <c r="I2382" s="157">
        <f t="shared" si="72"/>
        <v>99.250787270246178</v>
      </c>
      <c r="J2382" s="183">
        <f t="shared" si="73"/>
        <v>7292.7999999999302</v>
      </c>
    </row>
    <row r="2383" spans="1:10" s="141" customFormat="1" ht="11.25" x14ac:dyDescent="0.2">
      <c r="A2383" s="190" t="s">
        <v>651</v>
      </c>
      <c r="B2383" s="191">
        <v>932</v>
      </c>
      <c r="C2383" s="192">
        <v>5</v>
      </c>
      <c r="D2383" s="192">
        <v>2</v>
      </c>
      <c r="E2383" s="193" t="s">
        <v>742</v>
      </c>
      <c r="F2383" s="194">
        <v>400</v>
      </c>
      <c r="G2383" s="195">
        <v>973395.1</v>
      </c>
      <c r="H2383" s="195">
        <v>966102.3</v>
      </c>
      <c r="I2383" s="157">
        <f t="shared" ref="I2383:I2446" si="74">+H2383/G2383*100</f>
        <v>99.250787270246178</v>
      </c>
      <c r="J2383" s="183">
        <f t="shared" ref="J2383:J2446" si="75">G2383-H2383</f>
        <v>7292.7999999999302</v>
      </c>
    </row>
    <row r="2384" spans="1:10" s="141" customFormat="1" ht="22.5" x14ac:dyDescent="0.2">
      <c r="A2384" s="190" t="s">
        <v>706</v>
      </c>
      <c r="B2384" s="191">
        <v>932</v>
      </c>
      <c r="C2384" s="192">
        <v>5</v>
      </c>
      <c r="D2384" s="192">
        <v>2</v>
      </c>
      <c r="E2384" s="193">
        <v>1600000000</v>
      </c>
      <c r="F2384" s="194"/>
      <c r="G2384" s="195">
        <v>8390.5</v>
      </c>
      <c r="H2384" s="195">
        <v>4707.8</v>
      </c>
      <c r="I2384" s="157">
        <f t="shared" si="74"/>
        <v>56.108694356712952</v>
      </c>
      <c r="J2384" s="183">
        <f t="shared" si="75"/>
        <v>3682.7</v>
      </c>
    </row>
    <row r="2385" spans="1:10" s="141" customFormat="1" ht="11.25" x14ac:dyDescent="0.2">
      <c r="A2385" s="190" t="s">
        <v>707</v>
      </c>
      <c r="B2385" s="191">
        <v>932</v>
      </c>
      <c r="C2385" s="192">
        <v>5</v>
      </c>
      <c r="D2385" s="192">
        <v>2</v>
      </c>
      <c r="E2385" s="193">
        <v>1610000000</v>
      </c>
      <c r="F2385" s="194"/>
      <c r="G2385" s="195">
        <v>8390.5</v>
      </c>
      <c r="H2385" s="195">
        <v>4707.8</v>
      </c>
      <c r="I2385" s="157">
        <f t="shared" si="74"/>
        <v>56.108694356712952</v>
      </c>
      <c r="J2385" s="183">
        <f t="shared" si="75"/>
        <v>3682.7</v>
      </c>
    </row>
    <row r="2386" spans="1:10" s="141" customFormat="1" ht="22.5" x14ac:dyDescent="0.2">
      <c r="A2386" s="190" t="s">
        <v>1540</v>
      </c>
      <c r="B2386" s="191">
        <v>932</v>
      </c>
      <c r="C2386" s="192">
        <v>5</v>
      </c>
      <c r="D2386" s="192">
        <v>2</v>
      </c>
      <c r="E2386" s="193">
        <v>1610200000</v>
      </c>
      <c r="F2386" s="194"/>
      <c r="G2386" s="195">
        <v>6579.6</v>
      </c>
      <c r="H2386" s="195">
        <v>2896.9</v>
      </c>
      <c r="I2386" s="157">
        <f t="shared" si="74"/>
        <v>44.028512371572738</v>
      </c>
      <c r="J2386" s="183">
        <f t="shared" si="75"/>
        <v>3682.7000000000003</v>
      </c>
    </row>
    <row r="2387" spans="1:10" s="141" customFormat="1" ht="22.5" x14ac:dyDescent="0.2">
      <c r="A2387" s="190" t="s">
        <v>1541</v>
      </c>
      <c r="B2387" s="191">
        <v>932</v>
      </c>
      <c r="C2387" s="192">
        <v>5</v>
      </c>
      <c r="D2387" s="192">
        <v>2</v>
      </c>
      <c r="E2387" s="193" t="s">
        <v>1542</v>
      </c>
      <c r="F2387" s="194"/>
      <c r="G2387" s="195">
        <v>6579.6</v>
      </c>
      <c r="H2387" s="195">
        <v>2896.9</v>
      </c>
      <c r="I2387" s="157">
        <f t="shared" si="74"/>
        <v>44.028512371572738</v>
      </c>
      <c r="J2387" s="183">
        <f t="shared" si="75"/>
        <v>3682.7000000000003</v>
      </c>
    </row>
    <row r="2388" spans="1:10" s="141" customFormat="1" ht="11.25" x14ac:dyDescent="0.2">
      <c r="A2388" s="190" t="s">
        <v>490</v>
      </c>
      <c r="B2388" s="191">
        <v>932</v>
      </c>
      <c r="C2388" s="192">
        <v>5</v>
      </c>
      <c r="D2388" s="192">
        <v>2</v>
      </c>
      <c r="E2388" s="193" t="s">
        <v>1542</v>
      </c>
      <c r="F2388" s="194">
        <v>200</v>
      </c>
      <c r="G2388" s="195">
        <v>1030.4000000000001</v>
      </c>
      <c r="H2388" s="195">
        <v>907.1</v>
      </c>
      <c r="I2388" s="157">
        <f t="shared" si="74"/>
        <v>88.033773291925471</v>
      </c>
      <c r="J2388" s="183">
        <f t="shared" si="75"/>
        <v>123.30000000000007</v>
      </c>
    </row>
    <row r="2389" spans="1:10" s="141" customFormat="1" ht="11.25" x14ac:dyDescent="0.2">
      <c r="A2389" s="190" t="s">
        <v>651</v>
      </c>
      <c r="B2389" s="191">
        <v>932</v>
      </c>
      <c r="C2389" s="192">
        <v>5</v>
      </c>
      <c r="D2389" s="192">
        <v>2</v>
      </c>
      <c r="E2389" s="193" t="s">
        <v>1542</v>
      </c>
      <c r="F2389" s="194">
        <v>400</v>
      </c>
      <c r="G2389" s="195">
        <v>5549.2</v>
      </c>
      <c r="H2389" s="195">
        <v>1989.8</v>
      </c>
      <c r="I2389" s="157">
        <f t="shared" si="74"/>
        <v>35.85742088949759</v>
      </c>
      <c r="J2389" s="183">
        <f t="shared" si="75"/>
        <v>3559.3999999999996</v>
      </c>
    </row>
    <row r="2390" spans="1:10" s="141" customFormat="1" ht="11.25" x14ac:dyDescent="0.2">
      <c r="A2390" s="190" t="s">
        <v>1581</v>
      </c>
      <c r="B2390" s="191">
        <v>932</v>
      </c>
      <c r="C2390" s="192">
        <v>5</v>
      </c>
      <c r="D2390" s="192">
        <v>2</v>
      </c>
      <c r="E2390" s="193" t="s">
        <v>1582</v>
      </c>
      <c r="F2390" s="194"/>
      <c r="G2390" s="195">
        <v>1810.9</v>
      </c>
      <c r="H2390" s="195">
        <v>1810.9</v>
      </c>
      <c r="I2390" s="157">
        <f t="shared" si="74"/>
        <v>100</v>
      </c>
      <c r="J2390" s="183">
        <f t="shared" si="75"/>
        <v>0</v>
      </c>
    </row>
    <row r="2391" spans="1:10" s="141" customFormat="1" ht="11.25" x14ac:dyDescent="0.2">
      <c r="A2391" s="190" t="s">
        <v>1583</v>
      </c>
      <c r="B2391" s="191">
        <v>932</v>
      </c>
      <c r="C2391" s="192">
        <v>5</v>
      </c>
      <c r="D2391" s="192">
        <v>2</v>
      </c>
      <c r="E2391" s="193" t="s">
        <v>1584</v>
      </c>
      <c r="F2391" s="194"/>
      <c r="G2391" s="195">
        <v>1810.9</v>
      </c>
      <c r="H2391" s="195">
        <v>1810.9</v>
      </c>
      <c r="I2391" s="157">
        <f t="shared" si="74"/>
        <v>100</v>
      </c>
      <c r="J2391" s="183">
        <f t="shared" si="75"/>
        <v>0</v>
      </c>
    </row>
    <row r="2392" spans="1:10" s="141" customFormat="1" ht="11.25" x14ac:dyDescent="0.2">
      <c r="A2392" s="190" t="s">
        <v>651</v>
      </c>
      <c r="B2392" s="191">
        <v>932</v>
      </c>
      <c r="C2392" s="192">
        <v>5</v>
      </c>
      <c r="D2392" s="192">
        <v>2</v>
      </c>
      <c r="E2392" s="193" t="s">
        <v>1584</v>
      </c>
      <c r="F2392" s="194">
        <v>400</v>
      </c>
      <c r="G2392" s="195">
        <v>1810.9</v>
      </c>
      <c r="H2392" s="195">
        <v>1810.9</v>
      </c>
      <c r="I2392" s="157">
        <f t="shared" si="74"/>
        <v>100</v>
      </c>
      <c r="J2392" s="183">
        <f t="shared" si="75"/>
        <v>0</v>
      </c>
    </row>
    <row r="2393" spans="1:10" s="141" customFormat="1" ht="11.25" x14ac:dyDescent="0.2">
      <c r="A2393" s="190" t="s">
        <v>743</v>
      </c>
      <c r="B2393" s="191">
        <v>932</v>
      </c>
      <c r="C2393" s="192">
        <v>5</v>
      </c>
      <c r="D2393" s="192">
        <v>3</v>
      </c>
      <c r="E2393" s="193"/>
      <c r="F2393" s="194"/>
      <c r="G2393" s="195">
        <v>208213.7</v>
      </c>
      <c r="H2393" s="195">
        <v>208184.9</v>
      </c>
      <c r="I2393" s="157">
        <f t="shared" si="74"/>
        <v>99.986168057145136</v>
      </c>
      <c r="J2393" s="183">
        <f t="shared" si="75"/>
        <v>28.800000000017462</v>
      </c>
    </row>
    <row r="2394" spans="1:10" s="141" customFormat="1" ht="33.75" x14ac:dyDescent="0.2">
      <c r="A2394" s="190" t="s">
        <v>735</v>
      </c>
      <c r="B2394" s="191">
        <v>932</v>
      </c>
      <c r="C2394" s="192">
        <v>5</v>
      </c>
      <c r="D2394" s="192">
        <v>3</v>
      </c>
      <c r="E2394" s="193">
        <v>500000000</v>
      </c>
      <c r="F2394" s="194"/>
      <c r="G2394" s="195">
        <v>36203.599999999999</v>
      </c>
      <c r="H2394" s="195">
        <v>36174.800000000003</v>
      </c>
      <c r="I2394" s="157">
        <f t="shared" si="74"/>
        <v>99.920449900009956</v>
      </c>
      <c r="J2394" s="183">
        <f t="shared" si="75"/>
        <v>28.799999999995634</v>
      </c>
    </row>
    <row r="2395" spans="1:10" s="141" customFormat="1" ht="22.5" x14ac:dyDescent="0.2">
      <c r="A2395" s="190" t="s">
        <v>736</v>
      </c>
      <c r="B2395" s="191">
        <v>932</v>
      </c>
      <c r="C2395" s="192">
        <v>5</v>
      </c>
      <c r="D2395" s="192">
        <v>3</v>
      </c>
      <c r="E2395" s="193">
        <v>510000000</v>
      </c>
      <c r="F2395" s="194"/>
      <c r="G2395" s="195">
        <v>36203.599999999999</v>
      </c>
      <c r="H2395" s="195">
        <v>36174.800000000003</v>
      </c>
      <c r="I2395" s="157">
        <f t="shared" si="74"/>
        <v>99.920449900009956</v>
      </c>
      <c r="J2395" s="183">
        <f t="shared" si="75"/>
        <v>28.799999999995634</v>
      </c>
    </row>
    <row r="2396" spans="1:10" s="141" customFormat="1" ht="22.5" x14ac:dyDescent="0.2">
      <c r="A2396" s="190" t="s">
        <v>1235</v>
      </c>
      <c r="B2396" s="191">
        <v>932</v>
      </c>
      <c r="C2396" s="192">
        <v>5</v>
      </c>
      <c r="D2396" s="192">
        <v>3</v>
      </c>
      <c r="E2396" s="193">
        <v>510300000</v>
      </c>
      <c r="F2396" s="194"/>
      <c r="G2396" s="195">
        <v>36203.599999999999</v>
      </c>
      <c r="H2396" s="195">
        <v>36174.800000000003</v>
      </c>
      <c r="I2396" s="157">
        <f t="shared" si="74"/>
        <v>99.920449900009956</v>
      </c>
      <c r="J2396" s="183">
        <f t="shared" si="75"/>
        <v>28.799999999995634</v>
      </c>
    </row>
    <row r="2397" spans="1:10" s="141" customFormat="1" ht="22.5" x14ac:dyDescent="0.2">
      <c r="A2397" s="190" t="s">
        <v>737</v>
      </c>
      <c r="B2397" s="191">
        <v>932</v>
      </c>
      <c r="C2397" s="192">
        <v>5</v>
      </c>
      <c r="D2397" s="192">
        <v>3</v>
      </c>
      <c r="E2397" s="193">
        <v>510300320</v>
      </c>
      <c r="F2397" s="194"/>
      <c r="G2397" s="195">
        <v>36203.599999999999</v>
      </c>
      <c r="H2397" s="195">
        <v>36174.800000000003</v>
      </c>
      <c r="I2397" s="157">
        <f t="shared" si="74"/>
        <v>99.920449900009956</v>
      </c>
      <c r="J2397" s="183">
        <f t="shared" si="75"/>
        <v>28.799999999995634</v>
      </c>
    </row>
    <row r="2398" spans="1:10" s="141" customFormat="1" ht="11.25" x14ac:dyDescent="0.2">
      <c r="A2398" s="190" t="s">
        <v>490</v>
      </c>
      <c r="B2398" s="191">
        <v>932</v>
      </c>
      <c r="C2398" s="192">
        <v>5</v>
      </c>
      <c r="D2398" s="192">
        <v>3</v>
      </c>
      <c r="E2398" s="193">
        <v>510300320</v>
      </c>
      <c r="F2398" s="194">
        <v>200</v>
      </c>
      <c r="G2398" s="195">
        <v>36203.599999999999</v>
      </c>
      <c r="H2398" s="195">
        <v>36174.800000000003</v>
      </c>
      <c r="I2398" s="157">
        <f t="shared" si="74"/>
        <v>99.920449900009956</v>
      </c>
      <c r="J2398" s="183">
        <f t="shared" si="75"/>
        <v>28.799999999995634</v>
      </c>
    </row>
    <row r="2399" spans="1:10" s="141" customFormat="1" ht="22.5" x14ac:dyDescent="0.2">
      <c r="A2399" s="190" t="s">
        <v>746</v>
      </c>
      <c r="B2399" s="191">
        <v>932</v>
      </c>
      <c r="C2399" s="192">
        <v>5</v>
      </c>
      <c r="D2399" s="192">
        <v>3</v>
      </c>
      <c r="E2399" s="193">
        <v>3300000000</v>
      </c>
      <c r="F2399" s="194"/>
      <c r="G2399" s="195">
        <v>172010.1</v>
      </c>
      <c r="H2399" s="195">
        <v>172010.1</v>
      </c>
      <c r="I2399" s="157">
        <f t="shared" si="74"/>
        <v>100</v>
      </c>
      <c r="J2399" s="183">
        <f t="shared" si="75"/>
        <v>0</v>
      </c>
    </row>
    <row r="2400" spans="1:10" s="141" customFormat="1" ht="11.25" x14ac:dyDescent="0.2">
      <c r="A2400" s="190" t="s">
        <v>747</v>
      </c>
      <c r="B2400" s="191">
        <v>932</v>
      </c>
      <c r="C2400" s="192">
        <v>5</v>
      </c>
      <c r="D2400" s="192">
        <v>3</v>
      </c>
      <c r="E2400" s="193" t="s">
        <v>748</v>
      </c>
      <c r="F2400" s="194"/>
      <c r="G2400" s="195">
        <v>172010.1</v>
      </c>
      <c r="H2400" s="195">
        <v>172010.1</v>
      </c>
      <c r="I2400" s="157">
        <f t="shared" si="74"/>
        <v>100</v>
      </c>
      <c r="J2400" s="183">
        <f t="shared" si="75"/>
        <v>0</v>
      </c>
    </row>
    <row r="2401" spans="1:10" s="141" customFormat="1" ht="33.75" x14ac:dyDescent="0.2">
      <c r="A2401" s="190" t="s">
        <v>1241</v>
      </c>
      <c r="B2401" s="191">
        <v>932</v>
      </c>
      <c r="C2401" s="192">
        <v>5</v>
      </c>
      <c r="D2401" s="192">
        <v>3</v>
      </c>
      <c r="E2401" s="193" t="s">
        <v>1242</v>
      </c>
      <c r="F2401" s="194"/>
      <c r="G2401" s="195">
        <v>71000</v>
      </c>
      <c r="H2401" s="195">
        <v>71000</v>
      </c>
      <c r="I2401" s="157">
        <f t="shared" si="74"/>
        <v>100</v>
      </c>
      <c r="J2401" s="183">
        <f t="shared" si="75"/>
        <v>0</v>
      </c>
    </row>
    <row r="2402" spans="1:10" s="141" customFormat="1" ht="11.25" x14ac:dyDescent="0.2">
      <c r="A2402" s="190" t="s">
        <v>499</v>
      </c>
      <c r="B2402" s="191">
        <v>932</v>
      </c>
      <c r="C2402" s="192">
        <v>5</v>
      </c>
      <c r="D2402" s="192">
        <v>3</v>
      </c>
      <c r="E2402" s="193" t="s">
        <v>1242</v>
      </c>
      <c r="F2402" s="194">
        <v>500</v>
      </c>
      <c r="G2402" s="195">
        <v>71000</v>
      </c>
      <c r="H2402" s="195">
        <v>71000</v>
      </c>
      <c r="I2402" s="157">
        <f t="shared" si="74"/>
        <v>100</v>
      </c>
      <c r="J2402" s="183">
        <f t="shared" si="75"/>
        <v>0</v>
      </c>
    </row>
    <row r="2403" spans="1:10" s="141" customFormat="1" ht="11.25" x14ac:dyDescent="0.2">
      <c r="A2403" s="190" t="s">
        <v>749</v>
      </c>
      <c r="B2403" s="191">
        <v>932</v>
      </c>
      <c r="C2403" s="192">
        <v>5</v>
      </c>
      <c r="D2403" s="192">
        <v>3</v>
      </c>
      <c r="E2403" s="193" t="s">
        <v>750</v>
      </c>
      <c r="F2403" s="194"/>
      <c r="G2403" s="195">
        <v>101010.1</v>
      </c>
      <c r="H2403" s="195">
        <v>101010.1</v>
      </c>
      <c r="I2403" s="157">
        <f t="shared" si="74"/>
        <v>100</v>
      </c>
      <c r="J2403" s="183">
        <f t="shared" si="75"/>
        <v>0</v>
      </c>
    </row>
    <row r="2404" spans="1:10" s="141" customFormat="1" ht="11.25" x14ac:dyDescent="0.2">
      <c r="A2404" s="190" t="s">
        <v>499</v>
      </c>
      <c r="B2404" s="191">
        <v>932</v>
      </c>
      <c r="C2404" s="192">
        <v>5</v>
      </c>
      <c r="D2404" s="192">
        <v>3</v>
      </c>
      <c r="E2404" s="193" t="s">
        <v>750</v>
      </c>
      <c r="F2404" s="194">
        <v>500</v>
      </c>
      <c r="G2404" s="195">
        <v>101010.1</v>
      </c>
      <c r="H2404" s="195">
        <v>101010.1</v>
      </c>
      <c r="I2404" s="157">
        <f t="shared" si="74"/>
        <v>100</v>
      </c>
      <c r="J2404" s="183">
        <f t="shared" si="75"/>
        <v>0</v>
      </c>
    </row>
    <row r="2405" spans="1:10" s="141" customFormat="1" ht="11.25" x14ac:dyDescent="0.2">
      <c r="A2405" s="190" t="s">
        <v>751</v>
      </c>
      <c r="B2405" s="191">
        <v>932</v>
      </c>
      <c r="C2405" s="192">
        <v>5</v>
      </c>
      <c r="D2405" s="192">
        <v>5</v>
      </c>
      <c r="E2405" s="193"/>
      <c r="F2405" s="194"/>
      <c r="G2405" s="195">
        <v>37296.1</v>
      </c>
      <c r="H2405" s="195">
        <v>36746.800000000003</v>
      </c>
      <c r="I2405" s="157">
        <f t="shared" si="74"/>
        <v>98.527191851158719</v>
      </c>
      <c r="J2405" s="183">
        <f t="shared" si="75"/>
        <v>549.29999999999563</v>
      </c>
    </row>
    <row r="2406" spans="1:10" s="141" customFormat="1" ht="11.25" x14ac:dyDescent="0.2">
      <c r="A2406" s="190" t="s">
        <v>487</v>
      </c>
      <c r="B2406" s="191">
        <v>932</v>
      </c>
      <c r="C2406" s="192">
        <v>5</v>
      </c>
      <c r="D2406" s="192">
        <v>5</v>
      </c>
      <c r="E2406" s="193">
        <v>8900000000</v>
      </c>
      <c r="F2406" s="194"/>
      <c r="G2406" s="195">
        <v>37296.1</v>
      </c>
      <c r="H2406" s="195">
        <v>36746.800000000003</v>
      </c>
      <c r="I2406" s="157">
        <f t="shared" si="74"/>
        <v>98.527191851158719</v>
      </c>
      <c r="J2406" s="183">
        <f t="shared" si="75"/>
        <v>549.29999999999563</v>
      </c>
    </row>
    <row r="2407" spans="1:10" s="141" customFormat="1" ht="11.25" x14ac:dyDescent="0.2">
      <c r="A2407" s="190" t="s">
        <v>487</v>
      </c>
      <c r="B2407" s="191">
        <v>932</v>
      </c>
      <c r="C2407" s="192">
        <v>5</v>
      </c>
      <c r="D2407" s="192">
        <v>5</v>
      </c>
      <c r="E2407" s="193">
        <v>8900000110</v>
      </c>
      <c r="F2407" s="194"/>
      <c r="G2407" s="195">
        <v>27746.2</v>
      </c>
      <c r="H2407" s="195">
        <v>27226.1</v>
      </c>
      <c r="I2407" s="157">
        <f t="shared" si="74"/>
        <v>98.125509078720683</v>
      </c>
      <c r="J2407" s="183">
        <f t="shared" si="75"/>
        <v>520.10000000000218</v>
      </c>
    </row>
    <row r="2408" spans="1:10" s="141" customFormat="1" ht="33.75" x14ac:dyDescent="0.2">
      <c r="A2408" s="190" t="s">
        <v>486</v>
      </c>
      <c r="B2408" s="191">
        <v>932</v>
      </c>
      <c r="C2408" s="192">
        <v>5</v>
      </c>
      <c r="D2408" s="192">
        <v>5</v>
      </c>
      <c r="E2408" s="193">
        <v>8900000110</v>
      </c>
      <c r="F2408" s="194">
        <v>100</v>
      </c>
      <c r="G2408" s="195">
        <v>27746.2</v>
      </c>
      <c r="H2408" s="195">
        <v>27226.1</v>
      </c>
      <c r="I2408" s="157">
        <f t="shared" si="74"/>
        <v>98.125509078720683</v>
      </c>
      <c r="J2408" s="183">
        <f t="shared" si="75"/>
        <v>520.10000000000218</v>
      </c>
    </row>
    <row r="2409" spans="1:10" s="141" customFormat="1" ht="11.25" x14ac:dyDescent="0.2">
      <c r="A2409" s="190" t="s">
        <v>487</v>
      </c>
      <c r="B2409" s="191">
        <v>932</v>
      </c>
      <c r="C2409" s="192">
        <v>5</v>
      </c>
      <c r="D2409" s="192">
        <v>5</v>
      </c>
      <c r="E2409" s="193">
        <v>8900000190</v>
      </c>
      <c r="F2409" s="194"/>
      <c r="G2409" s="195">
        <v>2355.5</v>
      </c>
      <c r="H2409" s="195">
        <v>2336.5</v>
      </c>
      <c r="I2409" s="157">
        <f t="shared" si="74"/>
        <v>99.19337720229251</v>
      </c>
      <c r="J2409" s="183">
        <f t="shared" si="75"/>
        <v>19</v>
      </c>
    </row>
    <row r="2410" spans="1:10" s="141" customFormat="1" ht="33.75" x14ac:dyDescent="0.2">
      <c r="A2410" s="190" t="s">
        <v>486</v>
      </c>
      <c r="B2410" s="191">
        <v>932</v>
      </c>
      <c r="C2410" s="192">
        <v>5</v>
      </c>
      <c r="D2410" s="192">
        <v>5</v>
      </c>
      <c r="E2410" s="193">
        <v>8900000190</v>
      </c>
      <c r="F2410" s="194">
        <v>100</v>
      </c>
      <c r="G2410" s="195">
        <v>592.5</v>
      </c>
      <c r="H2410" s="195">
        <v>592.5</v>
      </c>
      <c r="I2410" s="157">
        <f t="shared" si="74"/>
        <v>100</v>
      </c>
      <c r="J2410" s="183">
        <f t="shared" si="75"/>
        <v>0</v>
      </c>
    </row>
    <row r="2411" spans="1:10" s="141" customFormat="1" ht="11.25" x14ac:dyDescent="0.2">
      <c r="A2411" s="190" t="s">
        <v>490</v>
      </c>
      <c r="B2411" s="191">
        <v>932</v>
      </c>
      <c r="C2411" s="192">
        <v>5</v>
      </c>
      <c r="D2411" s="192">
        <v>5</v>
      </c>
      <c r="E2411" s="193">
        <v>8900000190</v>
      </c>
      <c r="F2411" s="194">
        <v>200</v>
      </c>
      <c r="G2411" s="195">
        <v>1674.3</v>
      </c>
      <c r="H2411" s="195">
        <v>1655.3</v>
      </c>
      <c r="I2411" s="157">
        <f t="shared" si="74"/>
        <v>98.865197395926657</v>
      </c>
      <c r="J2411" s="183">
        <f t="shared" si="75"/>
        <v>19</v>
      </c>
    </row>
    <row r="2412" spans="1:10" s="141" customFormat="1" ht="11.25" x14ac:dyDescent="0.2">
      <c r="A2412" s="190" t="s">
        <v>494</v>
      </c>
      <c r="B2412" s="191">
        <v>932</v>
      </c>
      <c r="C2412" s="192">
        <v>5</v>
      </c>
      <c r="D2412" s="192">
        <v>5</v>
      </c>
      <c r="E2412" s="193">
        <v>8900000190</v>
      </c>
      <c r="F2412" s="194">
        <v>800</v>
      </c>
      <c r="G2412" s="195">
        <v>88.7</v>
      </c>
      <c r="H2412" s="195">
        <v>88.7</v>
      </c>
      <c r="I2412" s="157">
        <f t="shared" si="74"/>
        <v>100</v>
      </c>
      <c r="J2412" s="183">
        <f t="shared" si="75"/>
        <v>0</v>
      </c>
    </row>
    <row r="2413" spans="1:10" s="141" customFormat="1" ht="22.5" x14ac:dyDescent="0.2">
      <c r="A2413" s="190" t="s">
        <v>752</v>
      </c>
      <c r="B2413" s="191">
        <v>932</v>
      </c>
      <c r="C2413" s="192">
        <v>5</v>
      </c>
      <c r="D2413" s="192">
        <v>5</v>
      </c>
      <c r="E2413" s="193">
        <v>8900040430</v>
      </c>
      <c r="F2413" s="194"/>
      <c r="G2413" s="195">
        <v>5872.4</v>
      </c>
      <c r="H2413" s="195">
        <v>5862.2</v>
      </c>
      <c r="I2413" s="157">
        <f t="shared" si="74"/>
        <v>99.826306109938017</v>
      </c>
      <c r="J2413" s="183">
        <f t="shared" si="75"/>
        <v>10.199999999999818</v>
      </c>
    </row>
    <row r="2414" spans="1:10" s="141" customFormat="1" ht="33.75" x14ac:dyDescent="0.2">
      <c r="A2414" s="190" t="s">
        <v>486</v>
      </c>
      <c r="B2414" s="191">
        <v>932</v>
      </c>
      <c r="C2414" s="192">
        <v>5</v>
      </c>
      <c r="D2414" s="192">
        <v>5</v>
      </c>
      <c r="E2414" s="193">
        <v>8900040430</v>
      </c>
      <c r="F2414" s="194">
        <v>100</v>
      </c>
      <c r="G2414" s="195">
        <v>5872.4</v>
      </c>
      <c r="H2414" s="195">
        <v>5862.2</v>
      </c>
      <c r="I2414" s="157">
        <f t="shared" si="74"/>
        <v>99.826306109938017</v>
      </c>
      <c r="J2414" s="183">
        <f t="shared" si="75"/>
        <v>10.199999999999818</v>
      </c>
    </row>
    <row r="2415" spans="1:10" s="141" customFormat="1" ht="22.5" x14ac:dyDescent="0.2">
      <c r="A2415" s="190" t="s">
        <v>1152</v>
      </c>
      <c r="B2415" s="191">
        <v>932</v>
      </c>
      <c r="C2415" s="192">
        <v>5</v>
      </c>
      <c r="D2415" s="192">
        <v>5</v>
      </c>
      <c r="E2415" s="193">
        <v>8900055490</v>
      </c>
      <c r="F2415" s="194"/>
      <c r="G2415" s="195">
        <v>1322</v>
      </c>
      <c r="H2415" s="195">
        <v>1322</v>
      </c>
      <c r="I2415" s="157">
        <f t="shared" si="74"/>
        <v>100</v>
      </c>
      <c r="J2415" s="183">
        <f t="shared" si="75"/>
        <v>0</v>
      </c>
    </row>
    <row r="2416" spans="1:10" s="141" customFormat="1" ht="33.75" x14ac:dyDescent="0.2">
      <c r="A2416" s="190" t="s">
        <v>486</v>
      </c>
      <c r="B2416" s="191">
        <v>932</v>
      </c>
      <c r="C2416" s="192">
        <v>5</v>
      </c>
      <c r="D2416" s="192">
        <v>5</v>
      </c>
      <c r="E2416" s="193">
        <v>8900055490</v>
      </c>
      <c r="F2416" s="194">
        <v>100</v>
      </c>
      <c r="G2416" s="195">
        <v>1322</v>
      </c>
      <c r="H2416" s="195">
        <v>1322</v>
      </c>
      <c r="I2416" s="157">
        <f t="shared" si="74"/>
        <v>100</v>
      </c>
      <c r="J2416" s="183">
        <f t="shared" si="75"/>
        <v>0</v>
      </c>
    </row>
    <row r="2417" spans="1:10" s="141" customFormat="1" ht="11.25" x14ac:dyDescent="0.2">
      <c r="A2417" s="190" t="s">
        <v>764</v>
      </c>
      <c r="B2417" s="191">
        <v>932</v>
      </c>
      <c r="C2417" s="192">
        <v>7</v>
      </c>
      <c r="D2417" s="192"/>
      <c r="E2417" s="193"/>
      <c r="F2417" s="194"/>
      <c r="G2417" s="195">
        <v>4571947.5999999996</v>
      </c>
      <c r="H2417" s="195">
        <v>4567400.9000000004</v>
      </c>
      <c r="I2417" s="157">
        <f t="shared" si="74"/>
        <v>99.900552228551362</v>
      </c>
      <c r="J2417" s="183">
        <f t="shared" si="75"/>
        <v>4546.6999999992549</v>
      </c>
    </row>
    <row r="2418" spans="1:10" s="141" customFormat="1" ht="11.25" x14ac:dyDescent="0.2">
      <c r="A2418" s="190" t="s">
        <v>772</v>
      </c>
      <c r="B2418" s="191">
        <v>932</v>
      </c>
      <c r="C2418" s="192">
        <v>7</v>
      </c>
      <c r="D2418" s="192">
        <v>2</v>
      </c>
      <c r="E2418" s="193"/>
      <c r="F2418" s="194"/>
      <c r="G2418" s="195">
        <v>4571947.5999999996</v>
      </c>
      <c r="H2418" s="195">
        <v>4567400.9000000004</v>
      </c>
      <c r="I2418" s="157">
        <f t="shared" si="74"/>
        <v>99.900552228551362</v>
      </c>
      <c r="J2418" s="183">
        <f t="shared" si="75"/>
        <v>4546.6999999992549</v>
      </c>
    </row>
    <row r="2419" spans="1:10" s="141" customFormat="1" ht="22.5" x14ac:dyDescent="0.2">
      <c r="A2419" s="190" t="s">
        <v>506</v>
      </c>
      <c r="B2419" s="191">
        <v>932</v>
      </c>
      <c r="C2419" s="192">
        <v>7</v>
      </c>
      <c r="D2419" s="192">
        <v>2</v>
      </c>
      <c r="E2419" s="193">
        <v>700000000</v>
      </c>
      <c r="F2419" s="194"/>
      <c r="G2419" s="195">
        <v>4541947.5999999996</v>
      </c>
      <c r="H2419" s="195">
        <v>4537400.9000000004</v>
      </c>
      <c r="I2419" s="157">
        <f t="shared" si="74"/>
        <v>99.899895366472322</v>
      </c>
      <c r="J2419" s="183">
        <f t="shared" si="75"/>
        <v>4546.6999999992549</v>
      </c>
    </row>
    <row r="2420" spans="1:10" s="141" customFormat="1" ht="11.25" x14ac:dyDescent="0.2">
      <c r="A2420" s="190" t="s">
        <v>1260</v>
      </c>
      <c r="B2420" s="191">
        <v>932</v>
      </c>
      <c r="C2420" s="192">
        <v>7</v>
      </c>
      <c r="D2420" s="192">
        <v>2</v>
      </c>
      <c r="E2420" s="193" t="s">
        <v>1261</v>
      </c>
      <c r="F2420" s="194"/>
      <c r="G2420" s="195">
        <v>4541947.5999999996</v>
      </c>
      <c r="H2420" s="195">
        <v>4537400.9000000004</v>
      </c>
      <c r="I2420" s="157">
        <f t="shared" si="74"/>
        <v>99.899895366472322</v>
      </c>
      <c r="J2420" s="183">
        <f t="shared" si="75"/>
        <v>4546.6999999992549</v>
      </c>
    </row>
    <row r="2421" spans="1:10" s="141" customFormat="1" ht="11.25" x14ac:dyDescent="0.2">
      <c r="A2421" s="190" t="s">
        <v>795</v>
      </c>
      <c r="B2421" s="191">
        <v>932</v>
      </c>
      <c r="C2421" s="192">
        <v>7</v>
      </c>
      <c r="D2421" s="192">
        <v>2</v>
      </c>
      <c r="E2421" s="193" t="s">
        <v>1262</v>
      </c>
      <c r="F2421" s="194"/>
      <c r="G2421" s="195">
        <v>4541947.5999999996</v>
      </c>
      <c r="H2421" s="195">
        <v>4537400.9000000004</v>
      </c>
      <c r="I2421" s="157">
        <f t="shared" si="74"/>
        <v>99.899895366472322</v>
      </c>
      <c r="J2421" s="183">
        <f t="shared" si="75"/>
        <v>4546.6999999992549</v>
      </c>
    </row>
    <row r="2422" spans="1:10" s="141" customFormat="1" ht="22.5" x14ac:dyDescent="0.2">
      <c r="A2422" s="190" t="s">
        <v>1611</v>
      </c>
      <c r="B2422" s="191">
        <v>932</v>
      </c>
      <c r="C2422" s="192">
        <v>7</v>
      </c>
      <c r="D2422" s="192">
        <v>2</v>
      </c>
      <c r="E2422" s="193" t="s">
        <v>1612</v>
      </c>
      <c r="F2422" s="194"/>
      <c r="G2422" s="195">
        <v>205805.8</v>
      </c>
      <c r="H2422" s="195">
        <v>205805.8</v>
      </c>
      <c r="I2422" s="157">
        <f t="shared" si="74"/>
        <v>100</v>
      </c>
      <c r="J2422" s="183">
        <f t="shared" si="75"/>
        <v>0</v>
      </c>
    </row>
    <row r="2423" spans="1:10" s="141" customFormat="1" ht="11.25" x14ac:dyDescent="0.2">
      <c r="A2423" s="190" t="s">
        <v>651</v>
      </c>
      <c r="B2423" s="191">
        <v>932</v>
      </c>
      <c r="C2423" s="192">
        <v>7</v>
      </c>
      <c r="D2423" s="192">
        <v>2</v>
      </c>
      <c r="E2423" s="193" t="s">
        <v>1612</v>
      </c>
      <c r="F2423" s="194">
        <v>400</v>
      </c>
      <c r="G2423" s="195">
        <v>205805.8</v>
      </c>
      <c r="H2423" s="195">
        <v>205805.8</v>
      </c>
      <c r="I2423" s="157">
        <f t="shared" si="74"/>
        <v>100</v>
      </c>
      <c r="J2423" s="183">
        <f t="shared" si="75"/>
        <v>0</v>
      </c>
    </row>
    <row r="2424" spans="1:10" s="141" customFormat="1" ht="22.5" x14ac:dyDescent="0.2">
      <c r="A2424" s="190" t="s">
        <v>1613</v>
      </c>
      <c r="B2424" s="191">
        <v>932</v>
      </c>
      <c r="C2424" s="192">
        <v>7</v>
      </c>
      <c r="D2424" s="192">
        <v>2</v>
      </c>
      <c r="E2424" s="193" t="s">
        <v>1614</v>
      </c>
      <c r="F2424" s="194"/>
      <c r="G2424" s="195">
        <v>307842.90000000002</v>
      </c>
      <c r="H2424" s="195">
        <v>307842.90000000002</v>
      </c>
      <c r="I2424" s="157">
        <f t="shared" si="74"/>
        <v>100</v>
      </c>
      <c r="J2424" s="183">
        <f t="shared" si="75"/>
        <v>0</v>
      </c>
    </row>
    <row r="2425" spans="1:10" s="141" customFormat="1" ht="11.25" x14ac:dyDescent="0.2">
      <c r="A2425" s="190" t="s">
        <v>651</v>
      </c>
      <c r="B2425" s="191">
        <v>932</v>
      </c>
      <c r="C2425" s="192">
        <v>7</v>
      </c>
      <c r="D2425" s="192">
        <v>2</v>
      </c>
      <c r="E2425" s="193" t="s">
        <v>1614</v>
      </c>
      <c r="F2425" s="194">
        <v>400</v>
      </c>
      <c r="G2425" s="195">
        <v>307842.90000000002</v>
      </c>
      <c r="H2425" s="195">
        <v>307842.90000000002</v>
      </c>
      <c r="I2425" s="157">
        <f t="shared" si="74"/>
        <v>100</v>
      </c>
      <c r="J2425" s="183">
        <f t="shared" si="75"/>
        <v>0</v>
      </c>
    </row>
    <row r="2426" spans="1:10" s="141" customFormat="1" ht="22.5" x14ac:dyDescent="0.2">
      <c r="A2426" s="190" t="s">
        <v>1263</v>
      </c>
      <c r="B2426" s="191">
        <v>932</v>
      </c>
      <c r="C2426" s="192">
        <v>7</v>
      </c>
      <c r="D2426" s="192">
        <v>2</v>
      </c>
      <c r="E2426" s="193" t="s">
        <v>1264</v>
      </c>
      <c r="F2426" s="194"/>
      <c r="G2426" s="195">
        <v>1243298.3999999999</v>
      </c>
      <c r="H2426" s="195">
        <v>1243236</v>
      </c>
      <c r="I2426" s="157">
        <f t="shared" si="74"/>
        <v>99.994981092230162</v>
      </c>
      <c r="J2426" s="183">
        <f t="shared" si="75"/>
        <v>62.399999999906868</v>
      </c>
    </row>
    <row r="2427" spans="1:10" s="141" customFormat="1" ht="11.25" x14ac:dyDescent="0.2">
      <c r="A2427" s="190" t="s">
        <v>651</v>
      </c>
      <c r="B2427" s="191">
        <v>932</v>
      </c>
      <c r="C2427" s="192">
        <v>7</v>
      </c>
      <c r="D2427" s="192">
        <v>2</v>
      </c>
      <c r="E2427" s="193" t="s">
        <v>1264</v>
      </c>
      <c r="F2427" s="194">
        <v>400</v>
      </c>
      <c r="G2427" s="195">
        <v>1243298.3999999999</v>
      </c>
      <c r="H2427" s="195">
        <v>1243236</v>
      </c>
      <c r="I2427" s="157">
        <f t="shared" si="74"/>
        <v>99.994981092230162</v>
      </c>
      <c r="J2427" s="183">
        <f t="shared" si="75"/>
        <v>62.399999999906868</v>
      </c>
    </row>
    <row r="2428" spans="1:10" s="141" customFormat="1" ht="33.75" x14ac:dyDescent="0.2">
      <c r="A2428" s="190" t="s">
        <v>1265</v>
      </c>
      <c r="B2428" s="191">
        <v>932</v>
      </c>
      <c r="C2428" s="192">
        <v>7</v>
      </c>
      <c r="D2428" s="192">
        <v>2</v>
      </c>
      <c r="E2428" s="193" t="s">
        <v>1266</v>
      </c>
      <c r="F2428" s="194"/>
      <c r="G2428" s="195">
        <v>2547931</v>
      </c>
      <c r="H2428" s="195">
        <v>2543446.7000000002</v>
      </c>
      <c r="I2428" s="157">
        <f t="shared" si="74"/>
        <v>99.824002298335401</v>
      </c>
      <c r="J2428" s="183">
        <f t="shared" si="75"/>
        <v>4484.2999999998137</v>
      </c>
    </row>
    <row r="2429" spans="1:10" s="141" customFormat="1" ht="11.25" x14ac:dyDescent="0.2">
      <c r="A2429" s="190" t="s">
        <v>651</v>
      </c>
      <c r="B2429" s="191">
        <v>932</v>
      </c>
      <c r="C2429" s="192">
        <v>7</v>
      </c>
      <c r="D2429" s="192">
        <v>2</v>
      </c>
      <c r="E2429" s="193" t="s">
        <v>1266</v>
      </c>
      <c r="F2429" s="194">
        <v>400</v>
      </c>
      <c r="G2429" s="195">
        <v>2547931</v>
      </c>
      <c r="H2429" s="195">
        <v>2543446.7000000002</v>
      </c>
      <c r="I2429" s="157">
        <f t="shared" si="74"/>
        <v>99.824002298335401</v>
      </c>
      <c r="J2429" s="183">
        <f t="shared" si="75"/>
        <v>4484.2999999998137</v>
      </c>
    </row>
    <row r="2430" spans="1:10" s="141" customFormat="1" ht="11.25" x14ac:dyDescent="0.2">
      <c r="A2430" s="190" t="s">
        <v>1615</v>
      </c>
      <c r="B2430" s="191">
        <v>932</v>
      </c>
      <c r="C2430" s="192">
        <v>7</v>
      </c>
      <c r="D2430" s="192">
        <v>2</v>
      </c>
      <c r="E2430" s="193" t="s">
        <v>1267</v>
      </c>
      <c r="F2430" s="194"/>
      <c r="G2430" s="195">
        <v>237069.5</v>
      </c>
      <c r="H2430" s="195">
        <v>237069.5</v>
      </c>
      <c r="I2430" s="157">
        <f t="shared" si="74"/>
        <v>100</v>
      </c>
      <c r="J2430" s="183">
        <f t="shared" si="75"/>
        <v>0</v>
      </c>
    </row>
    <row r="2431" spans="1:10" s="141" customFormat="1" ht="11.25" x14ac:dyDescent="0.2">
      <c r="A2431" s="190" t="s">
        <v>651</v>
      </c>
      <c r="B2431" s="191">
        <v>932</v>
      </c>
      <c r="C2431" s="192">
        <v>7</v>
      </c>
      <c r="D2431" s="192">
        <v>2</v>
      </c>
      <c r="E2431" s="193" t="s">
        <v>1267</v>
      </c>
      <c r="F2431" s="194">
        <v>400</v>
      </c>
      <c r="G2431" s="195">
        <v>237069.5</v>
      </c>
      <c r="H2431" s="195">
        <v>237069.5</v>
      </c>
      <c r="I2431" s="157">
        <f t="shared" si="74"/>
        <v>100</v>
      </c>
      <c r="J2431" s="183">
        <f t="shared" si="75"/>
        <v>0</v>
      </c>
    </row>
    <row r="2432" spans="1:10" s="141" customFormat="1" ht="22.5" x14ac:dyDescent="0.2">
      <c r="A2432" s="190" t="s">
        <v>510</v>
      </c>
      <c r="B2432" s="191">
        <v>932</v>
      </c>
      <c r="C2432" s="192">
        <v>7</v>
      </c>
      <c r="D2432" s="192">
        <v>2</v>
      </c>
      <c r="E2432" s="193">
        <v>9700000000</v>
      </c>
      <c r="F2432" s="194"/>
      <c r="G2432" s="195">
        <v>30000</v>
      </c>
      <c r="H2432" s="195">
        <v>30000</v>
      </c>
      <c r="I2432" s="157">
        <f t="shared" si="74"/>
        <v>100</v>
      </c>
      <c r="J2432" s="183">
        <f t="shared" si="75"/>
        <v>0</v>
      </c>
    </row>
    <row r="2433" spans="1:10" s="141" customFormat="1" ht="22.5" x14ac:dyDescent="0.2">
      <c r="A2433" s="190" t="s">
        <v>511</v>
      </c>
      <c r="B2433" s="191">
        <v>932</v>
      </c>
      <c r="C2433" s="192">
        <v>7</v>
      </c>
      <c r="D2433" s="192">
        <v>2</v>
      </c>
      <c r="E2433" s="193">
        <v>9700004000</v>
      </c>
      <c r="F2433" s="194"/>
      <c r="G2433" s="195">
        <v>30000</v>
      </c>
      <c r="H2433" s="195">
        <v>30000</v>
      </c>
      <c r="I2433" s="157">
        <f t="shared" si="74"/>
        <v>100</v>
      </c>
      <c r="J2433" s="183">
        <f t="shared" si="75"/>
        <v>0</v>
      </c>
    </row>
    <row r="2434" spans="1:10" s="141" customFormat="1" ht="11.25" x14ac:dyDescent="0.2">
      <c r="A2434" s="190" t="s">
        <v>490</v>
      </c>
      <c r="B2434" s="191">
        <v>932</v>
      </c>
      <c r="C2434" s="192">
        <v>7</v>
      </c>
      <c r="D2434" s="192">
        <v>2</v>
      </c>
      <c r="E2434" s="193">
        <v>9700004000</v>
      </c>
      <c r="F2434" s="194">
        <v>200</v>
      </c>
      <c r="G2434" s="195">
        <v>30000</v>
      </c>
      <c r="H2434" s="195">
        <v>30000</v>
      </c>
      <c r="I2434" s="157">
        <f t="shared" si="74"/>
        <v>100</v>
      </c>
      <c r="J2434" s="183">
        <f t="shared" si="75"/>
        <v>0</v>
      </c>
    </row>
    <row r="2435" spans="1:10" s="141" customFormat="1" ht="11.25" x14ac:dyDescent="0.2">
      <c r="A2435" s="190" t="s">
        <v>860</v>
      </c>
      <c r="B2435" s="191">
        <v>932</v>
      </c>
      <c r="C2435" s="192">
        <v>8</v>
      </c>
      <c r="D2435" s="192"/>
      <c r="E2435" s="193"/>
      <c r="F2435" s="194"/>
      <c r="G2435" s="195">
        <v>139192.70000000001</v>
      </c>
      <c r="H2435" s="195">
        <v>139128.5</v>
      </c>
      <c r="I2435" s="157">
        <f t="shared" si="74"/>
        <v>99.953876891532374</v>
      </c>
      <c r="J2435" s="183">
        <f t="shared" si="75"/>
        <v>64.200000000011642</v>
      </c>
    </row>
    <row r="2436" spans="1:10" s="141" customFormat="1" ht="11.25" x14ac:dyDescent="0.2">
      <c r="A2436" s="190" t="s">
        <v>861</v>
      </c>
      <c r="B2436" s="191">
        <v>932</v>
      </c>
      <c r="C2436" s="192">
        <v>8</v>
      </c>
      <c r="D2436" s="192">
        <v>1</v>
      </c>
      <c r="E2436" s="193"/>
      <c r="F2436" s="194"/>
      <c r="G2436" s="195">
        <v>139192.70000000001</v>
      </c>
      <c r="H2436" s="195">
        <v>139128.5</v>
      </c>
      <c r="I2436" s="157">
        <f t="shared" si="74"/>
        <v>99.953876891532374</v>
      </c>
      <c r="J2436" s="183">
        <f t="shared" si="75"/>
        <v>64.200000000011642</v>
      </c>
    </row>
    <row r="2437" spans="1:10" s="141" customFormat="1" ht="22.5" x14ac:dyDescent="0.2">
      <c r="A2437" s="190" t="s">
        <v>1622</v>
      </c>
      <c r="B2437" s="191">
        <v>932</v>
      </c>
      <c r="C2437" s="192">
        <v>8</v>
      </c>
      <c r="D2437" s="192">
        <v>1</v>
      </c>
      <c r="E2437" s="193">
        <v>800000000</v>
      </c>
      <c r="F2437" s="194"/>
      <c r="G2437" s="195">
        <v>139192.70000000001</v>
      </c>
      <c r="H2437" s="195">
        <v>139128.5</v>
      </c>
      <c r="I2437" s="157">
        <f t="shared" si="74"/>
        <v>99.953876891532374</v>
      </c>
      <c r="J2437" s="183">
        <f t="shared" si="75"/>
        <v>64.200000000011642</v>
      </c>
    </row>
    <row r="2438" spans="1:10" s="141" customFormat="1" ht="11.25" x14ac:dyDescent="0.2">
      <c r="A2438" s="190" t="s">
        <v>862</v>
      </c>
      <c r="B2438" s="191">
        <v>932</v>
      </c>
      <c r="C2438" s="192">
        <v>8</v>
      </c>
      <c r="D2438" s="192">
        <v>1</v>
      </c>
      <c r="E2438" s="193">
        <v>810000000</v>
      </c>
      <c r="F2438" s="194"/>
      <c r="G2438" s="195">
        <v>57320.1</v>
      </c>
      <c r="H2438" s="195">
        <v>57320</v>
      </c>
      <c r="I2438" s="157">
        <f t="shared" si="74"/>
        <v>99.999825541127805</v>
      </c>
      <c r="J2438" s="183">
        <f t="shared" si="75"/>
        <v>9.9999999998544808E-2</v>
      </c>
    </row>
    <row r="2439" spans="1:10" s="141" customFormat="1" ht="22.5" x14ac:dyDescent="0.2">
      <c r="A2439" s="190" t="s">
        <v>1291</v>
      </c>
      <c r="B2439" s="191">
        <v>932</v>
      </c>
      <c r="C2439" s="192">
        <v>8</v>
      </c>
      <c r="D2439" s="192">
        <v>1</v>
      </c>
      <c r="E2439" s="193" t="s">
        <v>868</v>
      </c>
      <c r="F2439" s="194"/>
      <c r="G2439" s="195">
        <v>57320.1</v>
      </c>
      <c r="H2439" s="195">
        <v>57320</v>
      </c>
      <c r="I2439" s="157">
        <f t="shared" si="74"/>
        <v>99.999825541127805</v>
      </c>
      <c r="J2439" s="183">
        <f t="shared" si="75"/>
        <v>9.9999999998544808E-2</v>
      </c>
    </row>
    <row r="2440" spans="1:10" s="141" customFormat="1" ht="11.25" x14ac:dyDescent="0.2">
      <c r="A2440" s="190" t="s">
        <v>1293</v>
      </c>
      <c r="B2440" s="191">
        <v>932</v>
      </c>
      <c r="C2440" s="192">
        <v>8</v>
      </c>
      <c r="D2440" s="192">
        <v>1</v>
      </c>
      <c r="E2440" s="193" t="s">
        <v>1294</v>
      </c>
      <c r="F2440" s="194"/>
      <c r="G2440" s="195">
        <v>33325.199999999997</v>
      </c>
      <c r="H2440" s="195">
        <v>33325.199999999997</v>
      </c>
      <c r="I2440" s="157">
        <f t="shared" si="74"/>
        <v>100</v>
      </c>
      <c r="J2440" s="183">
        <f t="shared" si="75"/>
        <v>0</v>
      </c>
    </row>
    <row r="2441" spans="1:10" s="141" customFormat="1" ht="11.25" x14ac:dyDescent="0.2">
      <c r="A2441" s="190" t="s">
        <v>490</v>
      </c>
      <c r="B2441" s="191">
        <v>932</v>
      </c>
      <c r="C2441" s="192">
        <v>8</v>
      </c>
      <c r="D2441" s="192">
        <v>1</v>
      </c>
      <c r="E2441" s="193" t="s">
        <v>1294</v>
      </c>
      <c r="F2441" s="194">
        <v>200</v>
      </c>
      <c r="G2441" s="195">
        <v>33325.199999999997</v>
      </c>
      <c r="H2441" s="195">
        <v>33325.199999999997</v>
      </c>
      <c r="I2441" s="157">
        <f t="shared" si="74"/>
        <v>100</v>
      </c>
      <c r="J2441" s="183">
        <f t="shared" si="75"/>
        <v>0</v>
      </c>
    </row>
    <row r="2442" spans="1:10" s="141" customFormat="1" ht="11.25" x14ac:dyDescent="0.2">
      <c r="A2442" s="190" t="s">
        <v>870</v>
      </c>
      <c r="B2442" s="191">
        <v>932</v>
      </c>
      <c r="C2442" s="192">
        <v>8</v>
      </c>
      <c r="D2442" s="192">
        <v>1</v>
      </c>
      <c r="E2442" s="193" t="s">
        <v>871</v>
      </c>
      <c r="F2442" s="194"/>
      <c r="G2442" s="195">
        <v>23994.9</v>
      </c>
      <c r="H2442" s="195">
        <v>23994.799999999999</v>
      </c>
      <c r="I2442" s="157">
        <f t="shared" si="74"/>
        <v>99.999583244772836</v>
      </c>
      <c r="J2442" s="183">
        <f t="shared" si="75"/>
        <v>0.10000000000218279</v>
      </c>
    </row>
    <row r="2443" spans="1:10" s="141" customFormat="1" ht="11.25" x14ac:dyDescent="0.2">
      <c r="A2443" s="190" t="s">
        <v>651</v>
      </c>
      <c r="B2443" s="191">
        <v>932</v>
      </c>
      <c r="C2443" s="192">
        <v>8</v>
      </c>
      <c r="D2443" s="192">
        <v>1</v>
      </c>
      <c r="E2443" s="193" t="s">
        <v>871</v>
      </c>
      <c r="F2443" s="194">
        <v>400</v>
      </c>
      <c r="G2443" s="195">
        <v>23994.9</v>
      </c>
      <c r="H2443" s="195">
        <v>23994.799999999999</v>
      </c>
      <c r="I2443" s="157">
        <f t="shared" si="74"/>
        <v>99.999583244772836</v>
      </c>
      <c r="J2443" s="183">
        <f t="shared" si="75"/>
        <v>0.10000000000218279</v>
      </c>
    </row>
    <row r="2444" spans="1:10" s="141" customFormat="1" ht="11.25" x14ac:dyDescent="0.2">
      <c r="A2444" s="190" t="s">
        <v>876</v>
      </c>
      <c r="B2444" s="191">
        <v>932</v>
      </c>
      <c r="C2444" s="192">
        <v>8</v>
      </c>
      <c r="D2444" s="192">
        <v>1</v>
      </c>
      <c r="E2444" s="193">
        <v>830000000</v>
      </c>
      <c r="F2444" s="194"/>
      <c r="G2444" s="195">
        <v>81872.600000000006</v>
      </c>
      <c r="H2444" s="195">
        <v>81808.5</v>
      </c>
      <c r="I2444" s="157">
        <f t="shared" si="74"/>
        <v>99.921707628681631</v>
      </c>
      <c r="J2444" s="183">
        <f t="shared" si="75"/>
        <v>64.100000000005821</v>
      </c>
    </row>
    <row r="2445" spans="1:10" s="141" customFormat="1" ht="22.5" x14ac:dyDescent="0.2">
      <c r="A2445" s="190" t="s">
        <v>1291</v>
      </c>
      <c r="B2445" s="191">
        <v>932</v>
      </c>
      <c r="C2445" s="192">
        <v>8</v>
      </c>
      <c r="D2445" s="192">
        <v>1</v>
      </c>
      <c r="E2445" s="193" t="s">
        <v>883</v>
      </c>
      <c r="F2445" s="194"/>
      <c r="G2445" s="195">
        <v>81872.600000000006</v>
      </c>
      <c r="H2445" s="195">
        <v>81808.5</v>
      </c>
      <c r="I2445" s="157">
        <f t="shared" si="74"/>
        <v>99.921707628681631</v>
      </c>
      <c r="J2445" s="183">
        <f t="shared" si="75"/>
        <v>64.100000000005821</v>
      </c>
    </row>
    <row r="2446" spans="1:10" s="141" customFormat="1" ht="11.25" x14ac:dyDescent="0.2">
      <c r="A2446" s="190" t="s">
        <v>1293</v>
      </c>
      <c r="B2446" s="191">
        <v>932</v>
      </c>
      <c r="C2446" s="192">
        <v>8</v>
      </c>
      <c r="D2446" s="192">
        <v>1</v>
      </c>
      <c r="E2446" s="193" t="s">
        <v>1299</v>
      </c>
      <c r="F2446" s="194"/>
      <c r="G2446" s="195">
        <v>81872.600000000006</v>
      </c>
      <c r="H2446" s="195">
        <v>81808.5</v>
      </c>
      <c r="I2446" s="157">
        <f t="shared" si="74"/>
        <v>99.921707628681631</v>
      </c>
      <c r="J2446" s="183">
        <f t="shared" si="75"/>
        <v>64.100000000005821</v>
      </c>
    </row>
    <row r="2447" spans="1:10" s="141" customFormat="1" ht="11.25" x14ac:dyDescent="0.2">
      <c r="A2447" s="190" t="s">
        <v>651</v>
      </c>
      <c r="B2447" s="191">
        <v>932</v>
      </c>
      <c r="C2447" s="192">
        <v>8</v>
      </c>
      <c r="D2447" s="192">
        <v>1</v>
      </c>
      <c r="E2447" s="193" t="s">
        <v>1299</v>
      </c>
      <c r="F2447" s="194">
        <v>400</v>
      </c>
      <c r="G2447" s="195">
        <v>81872.600000000006</v>
      </c>
      <c r="H2447" s="195">
        <v>81808.5</v>
      </c>
      <c r="I2447" s="157">
        <f t="shared" ref="I2447:I2510" si="76">+H2447/G2447*100</f>
        <v>99.921707628681631</v>
      </c>
      <c r="J2447" s="183">
        <f t="shared" ref="J2447:J2510" si="77">G2447-H2447</f>
        <v>64.100000000005821</v>
      </c>
    </row>
    <row r="2448" spans="1:10" s="141" customFormat="1" ht="11.25" x14ac:dyDescent="0.2">
      <c r="A2448" s="190" t="s">
        <v>953</v>
      </c>
      <c r="B2448" s="191">
        <v>932</v>
      </c>
      <c r="C2448" s="192">
        <v>10</v>
      </c>
      <c r="D2448" s="192"/>
      <c r="E2448" s="193"/>
      <c r="F2448" s="194"/>
      <c r="G2448" s="195">
        <v>488519.5</v>
      </c>
      <c r="H2448" s="195">
        <v>481225.3</v>
      </c>
      <c r="I2448" s="157">
        <f t="shared" si="76"/>
        <v>98.506876388762365</v>
      </c>
      <c r="J2448" s="183">
        <f t="shared" si="77"/>
        <v>7294.2000000000116</v>
      </c>
    </row>
    <row r="2449" spans="1:10" s="141" customFormat="1" ht="11.25" x14ac:dyDescent="0.2">
      <c r="A2449" s="190" t="s">
        <v>962</v>
      </c>
      <c r="B2449" s="191">
        <v>932</v>
      </c>
      <c r="C2449" s="192">
        <v>10</v>
      </c>
      <c r="D2449" s="192">
        <v>3</v>
      </c>
      <c r="E2449" s="193"/>
      <c r="F2449" s="194"/>
      <c r="G2449" s="195">
        <v>4348.5</v>
      </c>
      <c r="H2449" s="195">
        <v>4348.3999999999996</v>
      </c>
      <c r="I2449" s="157">
        <f t="shared" si="76"/>
        <v>99.997700356444739</v>
      </c>
      <c r="J2449" s="183">
        <f t="shared" si="77"/>
        <v>0.1000000000003638</v>
      </c>
    </row>
    <row r="2450" spans="1:10" s="141" customFormat="1" ht="22.5" x14ac:dyDescent="0.2">
      <c r="A2450" s="190" t="s">
        <v>773</v>
      </c>
      <c r="B2450" s="191">
        <v>932</v>
      </c>
      <c r="C2450" s="192">
        <v>10</v>
      </c>
      <c r="D2450" s="192">
        <v>3</v>
      </c>
      <c r="E2450" s="193">
        <v>100000000</v>
      </c>
      <c r="F2450" s="194"/>
      <c r="G2450" s="195">
        <v>4348.5</v>
      </c>
      <c r="H2450" s="195">
        <v>4348.3999999999996</v>
      </c>
      <c r="I2450" s="157">
        <f t="shared" si="76"/>
        <v>99.997700356444739</v>
      </c>
      <c r="J2450" s="183">
        <f t="shared" si="77"/>
        <v>0.1000000000003638</v>
      </c>
    </row>
    <row r="2451" spans="1:10" s="141" customFormat="1" ht="22.5" x14ac:dyDescent="0.2">
      <c r="A2451" s="190" t="s">
        <v>963</v>
      </c>
      <c r="B2451" s="191">
        <v>932</v>
      </c>
      <c r="C2451" s="192">
        <v>10</v>
      </c>
      <c r="D2451" s="192">
        <v>3</v>
      </c>
      <c r="E2451" s="193">
        <v>110000000</v>
      </c>
      <c r="F2451" s="194"/>
      <c r="G2451" s="195">
        <v>4348.5</v>
      </c>
      <c r="H2451" s="195">
        <v>4348.3999999999996</v>
      </c>
      <c r="I2451" s="157">
        <f t="shared" si="76"/>
        <v>99.997700356444739</v>
      </c>
      <c r="J2451" s="183">
        <f t="shared" si="77"/>
        <v>0.1000000000003638</v>
      </c>
    </row>
    <row r="2452" spans="1:10" s="141" customFormat="1" ht="22.5" x14ac:dyDescent="0.2">
      <c r="A2452" s="190" t="s">
        <v>964</v>
      </c>
      <c r="B2452" s="191">
        <v>932</v>
      </c>
      <c r="C2452" s="192">
        <v>10</v>
      </c>
      <c r="D2452" s="192">
        <v>3</v>
      </c>
      <c r="E2452" s="193">
        <v>110100000</v>
      </c>
      <c r="F2452" s="194"/>
      <c r="G2452" s="195">
        <v>4348.5</v>
      </c>
      <c r="H2452" s="195">
        <v>4348.3999999999996</v>
      </c>
      <c r="I2452" s="157">
        <f t="shared" si="76"/>
        <v>99.997700356444739</v>
      </c>
      <c r="J2452" s="183">
        <f t="shared" si="77"/>
        <v>0.1000000000003638</v>
      </c>
    </row>
    <row r="2453" spans="1:10" s="141" customFormat="1" ht="45" x14ac:dyDescent="0.2">
      <c r="A2453" s="190" t="s">
        <v>1680</v>
      </c>
      <c r="B2453" s="191">
        <v>932</v>
      </c>
      <c r="C2453" s="192">
        <v>10</v>
      </c>
      <c r="D2453" s="192">
        <v>3</v>
      </c>
      <c r="E2453" s="193" t="s">
        <v>1681</v>
      </c>
      <c r="F2453" s="194"/>
      <c r="G2453" s="195">
        <v>4348.5</v>
      </c>
      <c r="H2453" s="195">
        <v>4348.3999999999996</v>
      </c>
      <c r="I2453" s="157">
        <f t="shared" si="76"/>
        <v>99.997700356444739</v>
      </c>
      <c r="J2453" s="183">
        <f t="shared" si="77"/>
        <v>0.1000000000003638</v>
      </c>
    </row>
    <row r="2454" spans="1:10" s="141" customFormat="1" ht="11.25" x14ac:dyDescent="0.2">
      <c r="A2454" s="190" t="s">
        <v>501</v>
      </c>
      <c r="B2454" s="191">
        <v>932</v>
      </c>
      <c r="C2454" s="192">
        <v>10</v>
      </c>
      <c r="D2454" s="192">
        <v>3</v>
      </c>
      <c r="E2454" s="193" t="s">
        <v>1681</v>
      </c>
      <c r="F2454" s="194">
        <v>300</v>
      </c>
      <c r="G2454" s="195">
        <v>4348.5</v>
      </c>
      <c r="H2454" s="195">
        <v>4348.3999999999996</v>
      </c>
      <c r="I2454" s="157">
        <f t="shared" si="76"/>
        <v>99.997700356444739</v>
      </c>
      <c r="J2454" s="183">
        <f t="shared" si="77"/>
        <v>0.1000000000003638</v>
      </c>
    </row>
    <row r="2455" spans="1:10" s="141" customFormat="1" ht="11.25" x14ac:dyDescent="0.2">
      <c r="A2455" s="190" t="s">
        <v>992</v>
      </c>
      <c r="B2455" s="191">
        <v>932</v>
      </c>
      <c r="C2455" s="192">
        <v>10</v>
      </c>
      <c r="D2455" s="192">
        <v>4</v>
      </c>
      <c r="E2455" s="193"/>
      <c r="F2455" s="194"/>
      <c r="G2455" s="195">
        <v>484171</v>
      </c>
      <c r="H2455" s="195">
        <v>476876.9</v>
      </c>
      <c r="I2455" s="157">
        <f t="shared" si="76"/>
        <v>98.493486805281606</v>
      </c>
      <c r="J2455" s="183">
        <f t="shared" si="77"/>
        <v>7294.0999999999767</v>
      </c>
    </row>
    <row r="2456" spans="1:10" s="141" customFormat="1" ht="22.5" x14ac:dyDescent="0.2">
      <c r="A2456" s="190" t="s">
        <v>773</v>
      </c>
      <c r="B2456" s="191">
        <v>932</v>
      </c>
      <c r="C2456" s="192">
        <v>10</v>
      </c>
      <c r="D2456" s="192">
        <v>4</v>
      </c>
      <c r="E2456" s="193">
        <v>100000000</v>
      </c>
      <c r="F2456" s="194"/>
      <c r="G2456" s="195">
        <v>307513</v>
      </c>
      <c r="H2456" s="195">
        <v>300218.90000000002</v>
      </c>
      <c r="I2456" s="157">
        <f t="shared" si="76"/>
        <v>97.628035237534689</v>
      </c>
      <c r="J2456" s="183">
        <f t="shared" si="77"/>
        <v>7294.0999999999767</v>
      </c>
    </row>
    <row r="2457" spans="1:10" s="141" customFormat="1" ht="11.25" x14ac:dyDescent="0.2">
      <c r="A2457" s="190" t="s">
        <v>774</v>
      </c>
      <c r="B2457" s="191">
        <v>932</v>
      </c>
      <c r="C2457" s="192">
        <v>10</v>
      </c>
      <c r="D2457" s="192">
        <v>4</v>
      </c>
      <c r="E2457" s="193">
        <v>150000000</v>
      </c>
      <c r="F2457" s="194"/>
      <c r="G2457" s="195">
        <v>307513</v>
      </c>
      <c r="H2457" s="195">
        <v>300218.90000000002</v>
      </c>
      <c r="I2457" s="157">
        <f t="shared" si="76"/>
        <v>97.628035237534689</v>
      </c>
      <c r="J2457" s="183">
        <f t="shared" si="77"/>
        <v>7294.0999999999767</v>
      </c>
    </row>
    <row r="2458" spans="1:10" s="141" customFormat="1" ht="33.75" x14ac:dyDescent="0.2">
      <c r="A2458" s="190" t="s">
        <v>1336</v>
      </c>
      <c r="B2458" s="191">
        <v>932</v>
      </c>
      <c r="C2458" s="192">
        <v>10</v>
      </c>
      <c r="D2458" s="192">
        <v>4</v>
      </c>
      <c r="E2458" s="193">
        <v>152200000</v>
      </c>
      <c r="F2458" s="194"/>
      <c r="G2458" s="195">
        <v>307513</v>
      </c>
      <c r="H2458" s="195">
        <v>300218.90000000002</v>
      </c>
      <c r="I2458" s="157">
        <f t="shared" si="76"/>
        <v>97.628035237534689</v>
      </c>
      <c r="J2458" s="183">
        <f t="shared" si="77"/>
        <v>7294.0999999999767</v>
      </c>
    </row>
    <row r="2459" spans="1:10" s="141" customFormat="1" ht="33.75" x14ac:dyDescent="0.2">
      <c r="A2459" s="190" t="s">
        <v>995</v>
      </c>
      <c r="B2459" s="191">
        <v>932</v>
      </c>
      <c r="C2459" s="192">
        <v>10</v>
      </c>
      <c r="D2459" s="192">
        <v>4</v>
      </c>
      <c r="E2459" s="193">
        <v>152200302</v>
      </c>
      <c r="F2459" s="194"/>
      <c r="G2459" s="195">
        <v>12088.4</v>
      </c>
      <c r="H2459" s="195">
        <v>6792.7</v>
      </c>
      <c r="I2459" s="157">
        <f t="shared" si="76"/>
        <v>56.191886436583836</v>
      </c>
      <c r="J2459" s="183">
        <f t="shared" si="77"/>
        <v>5295.7</v>
      </c>
    </row>
    <row r="2460" spans="1:10" s="141" customFormat="1" ht="11.25" x14ac:dyDescent="0.2">
      <c r="A2460" s="190" t="s">
        <v>651</v>
      </c>
      <c r="B2460" s="191">
        <v>932</v>
      </c>
      <c r="C2460" s="192">
        <v>10</v>
      </c>
      <c r="D2460" s="192">
        <v>4</v>
      </c>
      <c r="E2460" s="193">
        <v>152200302</v>
      </c>
      <c r="F2460" s="194">
        <v>400</v>
      </c>
      <c r="G2460" s="195">
        <v>12088.4</v>
      </c>
      <c r="H2460" s="195">
        <v>6792.7</v>
      </c>
      <c r="I2460" s="157">
        <f t="shared" si="76"/>
        <v>56.191886436583836</v>
      </c>
      <c r="J2460" s="183">
        <f t="shared" si="77"/>
        <v>5295.7</v>
      </c>
    </row>
    <row r="2461" spans="1:10" s="141" customFormat="1" ht="22.5" x14ac:dyDescent="0.2">
      <c r="A2461" s="190" t="s">
        <v>1693</v>
      </c>
      <c r="B2461" s="191">
        <v>932</v>
      </c>
      <c r="C2461" s="192">
        <v>10</v>
      </c>
      <c r="D2461" s="192">
        <v>4</v>
      </c>
      <c r="E2461" s="193" t="s">
        <v>1337</v>
      </c>
      <c r="F2461" s="194"/>
      <c r="G2461" s="195">
        <v>295424.59999999998</v>
      </c>
      <c r="H2461" s="195">
        <v>293426.2</v>
      </c>
      <c r="I2461" s="157">
        <f t="shared" si="76"/>
        <v>99.323549900719172</v>
      </c>
      <c r="J2461" s="183">
        <f t="shared" si="77"/>
        <v>1998.3999999999651</v>
      </c>
    </row>
    <row r="2462" spans="1:10" s="141" customFormat="1" ht="11.25" x14ac:dyDescent="0.2">
      <c r="A2462" s="190" t="s">
        <v>651</v>
      </c>
      <c r="B2462" s="191">
        <v>932</v>
      </c>
      <c r="C2462" s="192">
        <v>10</v>
      </c>
      <c r="D2462" s="192">
        <v>4</v>
      </c>
      <c r="E2462" s="193" t="s">
        <v>1337</v>
      </c>
      <c r="F2462" s="194">
        <v>400</v>
      </c>
      <c r="G2462" s="195">
        <v>295424.59999999998</v>
      </c>
      <c r="H2462" s="195">
        <v>293426.2</v>
      </c>
      <c r="I2462" s="157">
        <f t="shared" si="76"/>
        <v>99.323549900719172</v>
      </c>
      <c r="J2462" s="183">
        <f t="shared" si="77"/>
        <v>1998.3999999999651</v>
      </c>
    </row>
    <row r="2463" spans="1:10" s="141" customFormat="1" ht="22.5" x14ac:dyDescent="0.2">
      <c r="A2463" s="190" t="s">
        <v>706</v>
      </c>
      <c r="B2463" s="191">
        <v>932</v>
      </c>
      <c r="C2463" s="192">
        <v>10</v>
      </c>
      <c r="D2463" s="192">
        <v>4</v>
      </c>
      <c r="E2463" s="193">
        <v>1600000000</v>
      </c>
      <c r="F2463" s="194"/>
      <c r="G2463" s="195">
        <v>176658</v>
      </c>
      <c r="H2463" s="195">
        <v>176658</v>
      </c>
      <c r="I2463" s="157">
        <f t="shared" si="76"/>
        <v>100</v>
      </c>
      <c r="J2463" s="183">
        <f t="shared" si="77"/>
        <v>0</v>
      </c>
    </row>
    <row r="2464" spans="1:10" s="141" customFormat="1" ht="11.25" x14ac:dyDescent="0.2">
      <c r="A2464" s="190" t="s">
        <v>1002</v>
      </c>
      <c r="B2464" s="191">
        <v>932</v>
      </c>
      <c r="C2464" s="192">
        <v>10</v>
      </c>
      <c r="D2464" s="192">
        <v>4</v>
      </c>
      <c r="E2464" s="193">
        <v>1630000000</v>
      </c>
      <c r="F2464" s="194"/>
      <c r="G2464" s="195">
        <v>176658</v>
      </c>
      <c r="H2464" s="195">
        <v>176658</v>
      </c>
      <c r="I2464" s="157">
        <f t="shared" si="76"/>
        <v>100</v>
      </c>
      <c r="J2464" s="183">
        <f t="shared" si="77"/>
        <v>0</v>
      </c>
    </row>
    <row r="2465" spans="1:10" s="141" customFormat="1" ht="11.25" x14ac:dyDescent="0.2">
      <c r="A2465" s="190" t="s">
        <v>1003</v>
      </c>
      <c r="B2465" s="191">
        <v>932</v>
      </c>
      <c r="C2465" s="192">
        <v>10</v>
      </c>
      <c r="D2465" s="192">
        <v>4</v>
      </c>
      <c r="E2465" s="193" t="s">
        <v>1004</v>
      </c>
      <c r="F2465" s="194"/>
      <c r="G2465" s="195">
        <v>176658</v>
      </c>
      <c r="H2465" s="195">
        <v>176658</v>
      </c>
      <c r="I2465" s="157">
        <f t="shared" si="76"/>
        <v>100</v>
      </c>
      <c r="J2465" s="183">
        <f t="shared" si="77"/>
        <v>0</v>
      </c>
    </row>
    <row r="2466" spans="1:10" s="141" customFormat="1" ht="11.25" x14ac:dyDescent="0.2">
      <c r="A2466" s="190" t="s">
        <v>499</v>
      </c>
      <c r="B2466" s="191">
        <v>932</v>
      </c>
      <c r="C2466" s="192">
        <v>10</v>
      </c>
      <c r="D2466" s="192">
        <v>4</v>
      </c>
      <c r="E2466" s="193" t="s">
        <v>1004</v>
      </c>
      <c r="F2466" s="194">
        <v>500</v>
      </c>
      <c r="G2466" s="195">
        <v>176658</v>
      </c>
      <c r="H2466" s="195">
        <v>176658</v>
      </c>
      <c r="I2466" s="157">
        <f t="shared" si="76"/>
        <v>100</v>
      </c>
      <c r="J2466" s="183">
        <f t="shared" si="77"/>
        <v>0</v>
      </c>
    </row>
    <row r="2467" spans="1:10" s="141" customFormat="1" ht="11.25" x14ac:dyDescent="0.2">
      <c r="A2467" s="190" t="s">
        <v>1013</v>
      </c>
      <c r="B2467" s="191">
        <v>932</v>
      </c>
      <c r="C2467" s="192">
        <v>11</v>
      </c>
      <c r="D2467" s="192"/>
      <c r="E2467" s="193"/>
      <c r="F2467" s="194"/>
      <c r="G2467" s="195">
        <v>231617.8</v>
      </c>
      <c r="H2467" s="195">
        <v>224801.6</v>
      </c>
      <c r="I2467" s="157">
        <f t="shared" si="76"/>
        <v>97.057134641638086</v>
      </c>
      <c r="J2467" s="183">
        <f t="shared" si="77"/>
        <v>6816.1999999999825</v>
      </c>
    </row>
    <row r="2468" spans="1:10" s="141" customFormat="1" ht="11.25" x14ac:dyDescent="0.2">
      <c r="A2468" s="190" t="s">
        <v>1020</v>
      </c>
      <c r="B2468" s="191">
        <v>932</v>
      </c>
      <c r="C2468" s="192">
        <v>11</v>
      </c>
      <c r="D2468" s="192">
        <v>2</v>
      </c>
      <c r="E2468" s="193"/>
      <c r="F2468" s="194"/>
      <c r="G2468" s="195">
        <v>231617.8</v>
      </c>
      <c r="H2468" s="195">
        <v>224801.6</v>
      </c>
      <c r="I2468" s="157">
        <f t="shared" si="76"/>
        <v>97.057134641638086</v>
      </c>
      <c r="J2468" s="183">
        <f t="shared" si="77"/>
        <v>6816.1999999999825</v>
      </c>
    </row>
    <row r="2469" spans="1:10" s="141" customFormat="1" ht="22.5" x14ac:dyDescent="0.2">
      <c r="A2469" s="190" t="s">
        <v>813</v>
      </c>
      <c r="B2469" s="191">
        <v>932</v>
      </c>
      <c r="C2469" s="192">
        <v>11</v>
      </c>
      <c r="D2469" s="192">
        <v>2</v>
      </c>
      <c r="E2469" s="193">
        <v>1100000000</v>
      </c>
      <c r="F2469" s="194"/>
      <c r="G2469" s="195">
        <v>231617.8</v>
      </c>
      <c r="H2469" s="195">
        <v>224801.6</v>
      </c>
      <c r="I2469" s="157">
        <f t="shared" si="76"/>
        <v>97.057134641638086</v>
      </c>
      <c r="J2469" s="183">
        <f t="shared" si="77"/>
        <v>6816.1999999999825</v>
      </c>
    </row>
    <row r="2470" spans="1:10" s="141" customFormat="1" ht="22.5" x14ac:dyDescent="0.2">
      <c r="A2470" s="190" t="s">
        <v>1015</v>
      </c>
      <c r="B2470" s="191">
        <v>932</v>
      </c>
      <c r="C2470" s="192">
        <v>11</v>
      </c>
      <c r="D2470" s="192">
        <v>2</v>
      </c>
      <c r="E2470" s="193">
        <v>1170000000</v>
      </c>
      <c r="F2470" s="194"/>
      <c r="G2470" s="195">
        <v>231617.8</v>
      </c>
      <c r="H2470" s="195">
        <v>224801.6</v>
      </c>
      <c r="I2470" s="157">
        <f t="shared" si="76"/>
        <v>97.057134641638086</v>
      </c>
      <c r="J2470" s="183">
        <f t="shared" si="77"/>
        <v>6816.1999999999825</v>
      </c>
    </row>
    <row r="2471" spans="1:10" s="141" customFormat="1" ht="33.75" x14ac:dyDescent="0.2">
      <c r="A2471" s="190" t="s">
        <v>1036</v>
      </c>
      <c r="B2471" s="191">
        <v>932</v>
      </c>
      <c r="C2471" s="192">
        <v>11</v>
      </c>
      <c r="D2471" s="192">
        <v>2</v>
      </c>
      <c r="E2471" s="193" t="s">
        <v>1701</v>
      </c>
      <c r="F2471" s="194"/>
      <c r="G2471" s="195">
        <v>231617.8</v>
      </c>
      <c r="H2471" s="195">
        <v>224801.6</v>
      </c>
      <c r="I2471" s="157">
        <f t="shared" si="76"/>
        <v>97.057134641638086</v>
      </c>
      <c r="J2471" s="183">
        <f t="shared" si="77"/>
        <v>6816.1999999999825</v>
      </c>
    </row>
    <row r="2472" spans="1:10" s="141" customFormat="1" ht="33.75" x14ac:dyDescent="0.2">
      <c r="A2472" s="190" t="s">
        <v>1702</v>
      </c>
      <c r="B2472" s="191">
        <v>932</v>
      </c>
      <c r="C2472" s="192">
        <v>11</v>
      </c>
      <c r="D2472" s="192">
        <v>2</v>
      </c>
      <c r="E2472" s="193" t="s">
        <v>1703</v>
      </c>
      <c r="F2472" s="194"/>
      <c r="G2472" s="195">
        <v>231617.8</v>
      </c>
      <c r="H2472" s="195">
        <v>224801.6</v>
      </c>
      <c r="I2472" s="157">
        <f t="shared" si="76"/>
        <v>97.057134641638086</v>
      </c>
      <c r="J2472" s="183">
        <f t="shared" si="77"/>
        <v>6816.1999999999825</v>
      </c>
    </row>
    <row r="2473" spans="1:10" s="141" customFormat="1" ht="11.25" x14ac:dyDescent="0.2">
      <c r="A2473" s="190" t="s">
        <v>651</v>
      </c>
      <c r="B2473" s="191">
        <v>932</v>
      </c>
      <c r="C2473" s="192">
        <v>11</v>
      </c>
      <c r="D2473" s="192">
        <v>2</v>
      </c>
      <c r="E2473" s="193" t="s">
        <v>1703</v>
      </c>
      <c r="F2473" s="194">
        <v>400</v>
      </c>
      <c r="G2473" s="195">
        <v>231617.8</v>
      </c>
      <c r="H2473" s="195">
        <v>224801.6</v>
      </c>
      <c r="I2473" s="157">
        <f t="shared" si="76"/>
        <v>97.057134641638086</v>
      </c>
      <c r="J2473" s="183">
        <f t="shared" si="77"/>
        <v>6816.1999999999825</v>
      </c>
    </row>
    <row r="2474" spans="1:10" s="141" customFormat="1" ht="11.25" x14ac:dyDescent="0.2">
      <c r="A2474" s="184" t="s">
        <v>476</v>
      </c>
      <c r="B2474" s="185">
        <v>939</v>
      </c>
      <c r="C2474" s="186"/>
      <c r="D2474" s="186"/>
      <c r="E2474" s="187"/>
      <c r="F2474" s="188"/>
      <c r="G2474" s="189">
        <v>460528</v>
      </c>
      <c r="H2474" s="189">
        <v>451662.6</v>
      </c>
      <c r="I2474" s="151">
        <f t="shared" si="76"/>
        <v>98.074948754473127</v>
      </c>
      <c r="J2474" s="183">
        <f t="shared" si="77"/>
        <v>8865.4000000000233</v>
      </c>
    </row>
    <row r="2475" spans="1:10" s="141" customFormat="1" ht="11.25" x14ac:dyDescent="0.2">
      <c r="A2475" s="190" t="s">
        <v>484</v>
      </c>
      <c r="B2475" s="191">
        <v>939</v>
      </c>
      <c r="C2475" s="192">
        <v>1</v>
      </c>
      <c r="D2475" s="192"/>
      <c r="E2475" s="193"/>
      <c r="F2475" s="194"/>
      <c r="G2475" s="195">
        <v>379198</v>
      </c>
      <c r="H2475" s="195">
        <v>371827.9</v>
      </c>
      <c r="I2475" s="157">
        <f t="shared" si="76"/>
        <v>98.056397976782577</v>
      </c>
      <c r="J2475" s="183">
        <f t="shared" si="77"/>
        <v>7370.0999999999767</v>
      </c>
    </row>
    <row r="2476" spans="1:10" s="141" customFormat="1" ht="22.5" x14ac:dyDescent="0.2">
      <c r="A2476" s="190" t="s">
        <v>485</v>
      </c>
      <c r="B2476" s="191">
        <v>939</v>
      </c>
      <c r="C2476" s="192">
        <v>1</v>
      </c>
      <c r="D2476" s="192">
        <v>2</v>
      </c>
      <c r="E2476" s="193"/>
      <c r="F2476" s="194"/>
      <c r="G2476" s="195">
        <v>7941</v>
      </c>
      <c r="H2476" s="195">
        <v>7934</v>
      </c>
      <c r="I2476" s="157">
        <f t="shared" si="76"/>
        <v>99.911849892960575</v>
      </c>
      <c r="J2476" s="183">
        <f t="shared" si="77"/>
        <v>7</v>
      </c>
    </row>
    <row r="2477" spans="1:10" s="141" customFormat="1" ht="22.5" x14ac:dyDescent="0.2">
      <c r="A2477" s="190" t="s">
        <v>1150</v>
      </c>
      <c r="B2477" s="191">
        <v>939</v>
      </c>
      <c r="C2477" s="192">
        <v>1</v>
      </c>
      <c r="D2477" s="192">
        <v>2</v>
      </c>
      <c r="E2477" s="193">
        <v>7800000000</v>
      </c>
      <c r="F2477" s="194"/>
      <c r="G2477" s="195">
        <v>7941</v>
      </c>
      <c r="H2477" s="195">
        <v>7934</v>
      </c>
      <c r="I2477" s="157">
        <f t="shared" si="76"/>
        <v>99.911849892960575</v>
      </c>
      <c r="J2477" s="183">
        <f t="shared" si="77"/>
        <v>7</v>
      </c>
    </row>
    <row r="2478" spans="1:10" s="141" customFormat="1" ht="22.5" x14ac:dyDescent="0.2">
      <c r="A2478" s="190" t="s">
        <v>1150</v>
      </c>
      <c r="B2478" s="191">
        <v>939</v>
      </c>
      <c r="C2478" s="192">
        <v>1</v>
      </c>
      <c r="D2478" s="192">
        <v>2</v>
      </c>
      <c r="E2478" s="193">
        <v>7800000111</v>
      </c>
      <c r="F2478" s="194"/>
      <c r="G2478" s="195">
        <v>7941</v>
      </c>
      <c r="H2478" s="195">
        <v>7934</v>
      </c>
      <c r="I2478" s="157">
        <f t="shared" si="76"/>
        <v>99.911849892960575</v>
      </c>
      <c r="J2478" s="183">
        <f t="shared" si="77"/>
        <v>7</v>
      </c>
    </row>
    <row r="2479" spans="1:10" s="141" customFormat="1" ht="33.75" x14ac:dyDescent="0.2">
      <c r="A2479" s="190" t="s">
        <v>486</v>
      </c>
      <c r="B2479" s="191">
        <v>939</v>
      </c>
      <c r="C2479" s="192">
        <v>1</v>
      </c>
      <c r="D2479" s="192">
        <v>2</v>
      </c>
      <c r="E2479" s="193">
        <v>7800000111</v>
      </c>
      <c r="F2479" s="194">
        <v>100</v>
      </c>
      <c r="G2479" s="195">
        <v>7941</v>
      </c>
      <c r="H2479" s="195">
        <v>7934</v>
      </c>
      <c r="I2479" s="157">
        <f t="shared" si="76"/>
        <v>99.911849892960575</v>
      </c>
      <c r="J2479" s="183">
        <f t="shared" si="77"/>
        <v>7</v>
      </c>
    </row>
    <row r="2480" spans="1:10" s="141" customFormat="1" ht="22.5" x14ac:dyDescent="0.2">
      <c r="A2480" s="190" t="s">
        <v>488</v>
      </c>
      <c r="B2480" s="191">
        <v>939</v>
      </c>
      <c r="C2480" s="192">
        <v>1</v>
      </c>
      <c r="D2480" s="192">
        <v>3</v>
      </c>
      <c r="E2480" s="193"/>
      <c r="F2480" s="194"/>
      <c r="G2480" s="195">
        <v>19027.8</v>
      </c>
      <c r="H2480" s="195">
        <v>18055.2</v>
      </c>
      <c r="I2480" s="157">
        <f t="shared" si="76"/>
        <v>94.888531517043489</v>
      </c>
      <c r="J2480" s="183">
        <f t="shared" si="77"/>
        <v>972.59999999999854</v>
      </c>
    </row>
    <row r="2481" spans="1:10" s="141" customFormat="1" ht="11.25" x14ac:dyDescent="0.2">
      <c r="A2481" s="190" t="s">
        <v>491</v>
      </c>
      <c r="B2481" s="191">
        <v>939</v>
      </c>
      <c r="C2481" s="192">
        <v>1</v>
      </c>
      <c r="D2481" s="192">
        <v>3</v>
      </c>
      <c r="E2481" s="193">
        <v>9900000000</v>
      </c>
      <c r="F2481" s="194"/>
      <c r="G2481" s="195">
        <v>19027.8</v>
      </c>
      <c r="H2481" s="195">
        <v>18055.2</v>
      </c>
      <c r="I2481" s="157">
        <f t="shared" si="76"/>
        <v>94.888531517043489</v>
      </c>
      <c r="J2481" s="183">
        <f t="shared" si="77"/>
        <v>972.59999999999854</v>
      </c>
    </row>
    <row r="2482" spans="1:10" s="141" customFormat="1" ht="22.5" x14ac:dyDescent="0.2">
      <c r="A2482" s="190" t="s">
        <v>492</v>
      </c>
      <c r="B2482" s="191">
        <v>939</v>
      </c>
      <c r="C2482" s="192">
        <v>1</v>
      </c>
      <c r="D2482" s="192">
        <v>3</v>
      </c>
      <c r="E2482" s="193">
        <v>9900051410</v>
      </c>
      <c r="F2482" s="194"/>
      <c r="G2482" s="195">
        <v>18023.8</v>
      </c>
      <c r="H2482" s="195">
        <v>17262.099999999999</v>
      </c>
      <c r="I2482" s="157">
        <f t="shared" si="76"/>
        <v>95.77392114870338</v>
      </c>
      <c r="J2482" s="183">
        <f t="shared" si="77"/>
        <v>761.70000000000073</v>
      </c>
    </row>
    <row r="2483" spans="1:10" s="141" customFormat="1" ht="33.75" x14ac:dyDescent="0.2">
      <c r="A2483" s="190" t="s">
        <v>486</v>
      </c>
      <c r="B2483" s="191">
        <v>939</v>
      </c>
      <c r="C2483" s="192">
        <v>1</v>
      </c>
      <c r="D2483" s="192">
        <v>3</v>
      </c>
      <c r="E2483" s="193">
        <v>9900051410</v>
      </c>
      <c r="F2483" s="194">
        <v>100</v>
      </c>
      <c r="G2483" s="195">
        <v>18023.8</v>
      </c>
      <c r="H2483" s="195">
        <v>17262.099999999999</v>
      </c>
      <c r="I2483" s="157">
        <f t="shared" si="76"/>
        <v>95.77392114870338</v>
      </c>
      <c r="J2483" s="183">
        <f t="shared" si="77"/>
        <v>761.70000000000073</v>
      </c>
    </row>
    <row r="2484" spans="1:10" s="141" customFormat="1" ht="22.5" x14ac:dyDescent="0.2">
      <c r="A2484" s="190" t="s">
        <v>1151</v>
      </c>
      <c r="B2484" s="191">
        <v>939</v>
      </c>
      <c r="C2484" s="192">
        <v>1</v>
      </c>
      <c r="D2484" s="192">
        <v>3</v>
      </c>
      <c r="E2484" s="193">
        <v>9900051420</v>
      </c>
      <c r="F2484" s="194"/>
      <c r="G2484" s="195">
        <v>1004</v>
      </c>
      <c r="H2484" s="195">
        <v>793.1</v>
      </c>
      <c r="I2484" s="157">
        <f t="shared" si="76"/>
        <v>78.994023904382473</v>
      </c>
      <c r="J2484" s="183">
        <f t="shared" si="77"/>
        <v>210.89999999999998</v>
      </c>
    </row>
    <row r="2485" spans="1:10" s="141" customFormat="1" ht="33.75" x14ac:dyDescent="0.2">
      <c r="A2485" s="190" t="s">
        <v>486</v>
      </c>
      <c r="B2485" s="191">
        <v>939</v>
      </c>
      <c r="C2485" s="192">
        <v>1</v>
      </c>
      <c r="D2485" s="192">
        <v>3</v>
      </c>
      <c r="E2485" s="193">
        <v>9900051420</v>
      </c>
      <c r="F2485" s="194">
        <v>100</v>
      </c>
      <c r="G2485" s="195">
        <v>1004</v>
      </c>
      <c r="H2485" s="195">
        <v>793.1</v>
      </c>
      <c r="I2485" s="157">
        <f t="shared" si="76"/>
        <v>78.994023904382473</v>
      </c>
      <c r="J2485" s="183">
        <f t="shared" si="77"/>
        <v>210.89999999999998</v>
      </c>
    </row>
    <row r="2486" spans="1:10" s="141" customFormat="1" ht="22.5" x14ac:dyDescent="0.2">
      <c r="A2486" s="190" t="s">
        <v>493</v>
      </c>
      <c r="B2486" s="191">
        <v>939</v>
      </c>
      <c r="C2486" s="192">
        <v>1</v>
      </c>
      <c r="D2486" s="192">
        <v>4</v>
      </c>
      <c r="E2486" s="193"/>
      <c r="F2486" s="194"/>
      <c r="G2486" s="195">
        <v>325589</v>
      </c>
      <c r="H2486" s="195">
        <v>320693.8</v>
      </c>
      <c r="I2486" s="157">
        <f t="shared" si="76"/>
        <v>98.496509402958949</v>
      </c>
      <c r="J2486" s="183">
        <f t="shared" si="77"/>
        <v>4895.2000000000116</v>
      </c>
    </row>
    <row r="2487" spans="1:10" s="141" customFormat="1" ht="22.5" x14ac:dyDescent="0.2">
      <c r="A2487" s="190" t="s">
        <v>1150</v>
      </c>
      <c r="B2487" s="191">
        <v>939</v>
      </c>
      <c r="C2487" s="192">
        <v>1</v>
      </c>
      <c r="D2487" s="192">
        <v>4</v>
      </c>
      <c r="E2487" s="193">
        <v>7800000000</v>
      </c>
      <c r="F2487" s="194"/>
      <c r="G2487" s="195">
        <v>300134.40000000002</v>
      </c>
      <c r="H2487" s="195">
        <v>295239.2</v>
      </c>
      <c r="I2487" s="157">
        <f t="shared" si="76"/>
        <v>98.368997355851235</v>
      </c>
      <c r="J2487" s="183">
        <f t="shared" si="77"/>
        <v>4895.2000000000116</v>
      </c>
    </row>
    <row r="2488" spans="1:10" s="141" customFormat="1" ht="22.5" x14ac:dyDescent="0.2">
      <c r="A2488" s="190" t="s">
        <v>1150</v>
      </c>
      <c r="B2488" s="191">
        <v>939</v>
      </c>
      <c r="C2488" s="192">
        <v>1</v>
      </c>
      <c r="D2488" s="192">
        <v>4</v>
      </c>
      <c r="E2488" s="193">
        <v>7800000112</v>
      </c>
      <c r="F2488" s="194"/>
      <c r="G2488" s="195">
        <v>31059</v>
      </c>
      <c r="H2488" s="195">
        <v>30858.6</v>
      </c>
      <c r="I2488" s="157">
        <f t="shared" si="76"/>
        <v>99.354776393315944</v>
      </c>
      <c r="J2488" s="183">
        <f t="shared" si="77"/>
        <v>200.40000000000146</v>
      </c>
    </row>
    <row r="2489" spans="1:10" s="141" customFormat="1" ht="33.75" x14ac:dyDescent="0.2">
      <c r="A2489" s="190" t="s">
        <v>486</v>
      </c>
      <c r="B2489" s="191">
        <v>939</v>
      </c>
      <c r="C2489" s="192">
        <v>1</v>
      </c>
      <c r="D2489" s="192">
        <v>4</v>
      </c>
      <c r="E2489" s="193">
        <v>7800000112</v>
      </c>
      <c r="F2489" s="194">
        <v>100</v>
      </c>
      <c r="G2489" s="195">
        <v>31059</v>
      </c>
      <c r="H2489" s="195">
        <v>30858.6</v>
      </c>
      <c r="I2489" s="157">
        <f t="shared" si="76"/>
        <v>99.354776393315944</v>
      </c>
      <c r="J2489" s="183">
        <f t="shared" si="77"/>
        <v>200.40000000000146</v>
      </c>
    </row>
    <row r="2490" spans="1:10" s="141" customFormat="1" ht="22.5" x14ac:dyDescent="0.2">
      <c r="A2490" s="190" t="s">
        <v>1150</v>
      </c>
      <c r="B2490" s="191">
        <v>939</v>
      </c>
      <c r="C2490" s="192">
        <v>1</v>
      </c>
      <c r="D2490" s="192">
        <v>4</v>
      </c>
      <c r="E2490" s="193">
        <v>7800000113</v>
      </c>
      <c r="F2490" s="194"/>
      <c r="G2490" s="195">
        <v>238050.6</v>
      </c>
      <c r="H2490" s="195">
        <v>237502.5</v>
      </c>
      <c r="I2490" s="157">
        <f t="shared" si="76"/>
        <v>99.769754833636199</v>
      </c>
      <c r="J2490" s="183">
        <f t="shared" si="77"/>
        <v>548.10000000000582</v>
      </c>
    </row>
    <row r="2491" spans="1:10" s="141" customFormat="1" ht="33.75" x14ac:dyDescent="0.2">
      <c r="A2491" s="190" t="s">
        <v>486</v>
      </c>
      <c r="B2491" s="191">
        <v>939</v>
      </c>
      <c r="C2491" s="192">
        <v>1</v>
      </c>
      <c r="D2491" s="192">
        <v>4</v>
      </c>
      <c r="E2491" s="193">
        <v>7800000113</v>
      </c>
      <c r="F2491" s="194">
        <v>100</v>
      </c>
      <c r="G2491" s="195">
        <v>238030.6</v>
      </c>
      <c r="H2491" s="195">
        <v>237485</v>
      </c>
      <c r="I2491" s="157">
        <f t="shared" si="76"/>
        <v>99.770785772921627</v>
      </c>
      <c r="J2491" s="183">
        <f t="shared" si="77"/>
        <v>545.60000000000582</v>
      </c>
    </row>
    <row r="2492" spans="1:10" s="141" customFormat="1" ht="11.25" x14ac:dyDescent="0.2">
      <c r="A2492" s="190" t="s">
        <v>501</v>
      </c>
      <c r="B2492" s="191">
        <v>939</v>
      </c>
      <c r="C2492" s="192">
        <v>1</v>
      </c>
      <c r="D2492" s="192">
        <v>4</v>
      </c>
      <c r="E2492" s="193">
        <v>7800000113</v>
      </c>
      <c r="F2492" s="194">
        <v>300</v>
      </c>
      <c r="G2492" s="195">
        <v>20</v>
      </c>
      <c r="H2492" s="195">
        <v>17.5</v>
      </c>
      <c r="I2492" s="157">
        <f t="shared" si="76"/>
        <v>87.5</v>
      </c>
      <c r="J2492" s="183">
        <f t="shared" si="77"/>
        <v>2.5</v>
      </c>
    </row>
    <row r="2493" spans="1:10" s="141" customFormat="1" ht="22.5" x14ac:dyDescent="0.2">
      <c r="A2493" s="190" t="s">
        <v>1150</v>
      </c>
      <c r="B2493" s="191">
        <v>939</v>
      </c>
      <c r="C2493" s="192">
        <v>1</v>
      </c>
      <c r="D2493" s="192">
        <v>4</v>
      </c>
      <c r="E2493" s="193">
        <v>7800000193</v>
      </c>
      <c r="F2493" s="194"/>
      <c r="G2493" s="195">
        <v>27766.1</v>
      </c>
      <c r="H2493" s="195">
        <v>24098.400000000001</v>
      </c>
      <c r="I2493" s="157">
        <f t="shared" si="76"/>
        <v>86.790726821555793</v>
      </c>
      <c r="J2493" s="183">
        <f t="shared" si="77"/>
        <v>3667.6999999999971</v>
      </c>
    </row>
    <row r="2494" spans="1:10" s="141" customFormat="1" ht="33.75" x14ac:dyDescent="0.2">
      <c r="A2494" s="190" t="s">
        <v>486</v>
      </c>
      <c r="B2494" s="191">
        <v>939</v>
      </c>
      <c r="C2494" s="192">
        <v>1</v>
      </c>
      <c r="D2494" s="192">
        <v>4</v>
      </c>
      <c r="E2494" s="193">
        <v>7800000193</v>
      </c>
      <c r="F2494" s="194">
        <v>100</v>
      </c>
      <c r="G2494" s="195">
        <v>8766.5</v>
      </c>
      <c r="H2494" s="195">
        <v>8322.2000000000007</v>
      </c>
      <c r="I2494" s="157">
        <f t="shared" si="76"/>
        <v>94.931842810699834</v>
      </c>
      <c r="J2494" s="183">
        <f t="shared" si="77"/>
        <v>444.29999999999927</v>
      </c>
    </row>
    <row r="2495" spans="1:10" s="141" customFormat="1" ht="11.25" x14ac:dyDescent="0.2">
      <c r="A2495" s="190" t="s">
        <v>490</v>
      </c>
      <c r="B2495" s="191">
        <v>939</v>
      </c>
      <c r="C2495" s="192">
        <v>1</v>
      </c>
      <c r="D2495" s="192">
        <v>4</v>
      </c>
      <c r="E2495" s="193">
        <v>7800000193</v>
      </c>
      <c r="F2495" s="194">
        <v>200</v>
      </c>
      <c r="G2495" s="195">
        <v>18992.599999999999</v>
      </c>
      <c r="H2495" s="195">
        <v>15769.2</v>
      </c>
      <c r="I2495" s="157">
        <f t="shared" si="76"/>
        <v>83.028126744100334</v>
      </c>
      <c r="J2495" s="183">
        <f t="shared" si="77"/>
        <v>3223.3999999999978</v>
      </c>
    </row>
    <row r="2496" spans="1:10" s="141" customFormat="1" ht="11.25" x14ac:dyDescent="0.2">
      <c r="A2496" s="190" t="s">
        <v>494</v>
      </c>
      <c r="B2496" s="191">
        <v>939</v>
      </c>
      <c r="C2496" s="192">
        <v>1</v>
      </c>
      <c r="D2496" s="192">
        <v>4</v>
      </c>
      <c r="E2496" s="193">
        <v>7800000193</v>
      </c>
      <c r="F2496" s="194">
        <v>800</v>
      </c>
      <c r="G2496" s="195">
        <v>7</v>
      </c>
      <c r="H2496" s="195">
        <v>7</v>
      </c>
      <c r="I2496" s="157">
        <f t="shared" si="76"/>
        <v>100</v>
      </c>
      <c r="J2496" s="183">
        <f t="shared" si="77"/>
        <v>0</v>
      </c>
    </row>
    <row r="2497" spans="1:10" s="141" customFormat="1" ht="22.5" x14ac:dyDescent="0.2">
      <c r="A2497" s="190" t="s">
        <v>1451</v>
      </c>
      <c r="B2497" s="191">
        <v>939</v>
      </c>
      <c r="C2497" s="192">
        <v>1</v>
      </c>
      <c r="D2497" s="192">
        <v>4</v>
      </c>
      <c r="E2497" s="193">
        <v>7800000870</v>
      </c>
      <c r="F2497" s="194"/>
      <c r="G2497" s="195">
        <v>3258.7</v>
      </c>
      <c r="H2497" s="195">
        <v>2779.7</v>
      </c>
      <c r="I2497" s="157">
        <f t="shared" si="76"/>
        <v>85.300886856722002</v>
      </c>
      <c r="J2497" s="183">
        <f t="shared" si="77"/>
        <v>479</v>
      </c>
    </row>
    <row r="2498" spans="1:10" s="141" customFormat="1" ht="33.75" x14ac:dyDescent="0.2">
      <c r="A2498" s="190" t="s">
        <v>486</v>
      </c>
      <c r="B2498" s="191">
        <v>939</v>
      </c>
      <c r="C2498" s="192">
        <v>1</v>
      </c>
      <c r="D2498" s="192">
        <v>4</v>
      </c>
      <c r="E2498" s="193">
        <v>7800000870</v>
      </c>
      <c r="F2498" s="194">
        <v>100</v>
      </c>
      <c r="G2498" s="195">
        <v>3258.7</v>
      </c>
      <c r="H2498" s="195">
        <v>2779.7</v>
      </c>
      <c r="I2498" s="157">
        <f t="shared" si="76"/>
        <v>85.300886856722002</v>
      </c>
      <c r="J2498" s="183">
        <f t="shared" si="77"/>
        <v>479</v>
      </c>
    </row>
    <row r="2499" spans="1:10" s="141" customFormat="1" ht="11.25" x14ac:dyDescent="0.2">
      <c r="A2499" s="190" t="s">
        <v>487</v>
      </c>
      <c r="B2499" s="191">
        <v>939</v>
      </c>
      <c r="C2499" s="192">
        <v>1</v>
      </c>
      <c r="D2499" s="192">
        <v>4</v>
      </c>
      <c r="E2499" s="193">
        <v>8900000000</v>
      </c>
      <c r="F2499" s="194"/>
      <c r="G2499" s="195">
        <v>25454.6</v>
      </c>
      <c r="H2499" s="195">
        <v>25454.6</v>
      </c>
      <c r="I2499" s="157">
        <f t="shared" si="76"/>
        <v>100</v>
      </c>
      <c r="J2499" s="183">
        <f t="shared" si="77"/>
        <v>0</v>
      </c>
    </row>
    <row r="2500" spans="1:10" s="141" customFormat="1" ht="22.5" x14ac:dyDescent="0.2">
      <c r="A2500" s="190" t="s">
        <v>1152</v>
      </c>
      <c r="B2500" s="191">
        <v>939</v>
      </c>
      <c r="C2500" s="192">
        <v>1</v>
      </c>
      <c r="D2500" s="192">
        <v>4</v>
      </c>
      <c r="E2500" s="193">
        <v>8900055490</v>
      </c>
      <c r="F2500" s="194"/>
      <c r="G2500" s="195">
        <v>25454.6</v>
      </c>
      <c r="H2500" s="195">
        <v>25454.6</v>
      </c>
      <c r="I2500" s="157">
        <f t="shared" si="76"/>
        <v>100</v>
      </c>
      <c r="J2500" s="183">
        <f t="shared" si="77"/>
        <v>0</v>
      </c>
    </row>
    <row r="2501" spans="1:10" s="141" customFormat="1" ht="33.75" x14ac:dyDescent="0.2">
      <c r="A2501" s="190" t="s">
        <v>486</v>
      </c>
      <c r="B2501" s="191">
        <v>939</v>
      </c>
      <c r="C2501" s="192">
        <v>1</v>
      </c>
      <c r="D2501" s="192">
        <v>4</v>
      </c>
      <c r="E2501" s="193">
        <v>8900055490</v>
      </c>
      <c r="F2501" s="194">
        <v>100</v>
      </c>
      <c r="G2501" s="195">
        <v>25454.6</v>
      </c>
      <c r="H2501" s="195">
        <v>25454.6</v>
      </c>
      <c r="I2501" s="157">
        <f t="shared" si="76"/>
        <v>100</v>
      </c>
      <c r="J2501" s="183">
        <f t="shared" si="77"/>
        <v>0</v>
      </c>
    </row>
    <row r="2502" spans="1:10" s="141" customFormat="1" ht="11.25" x14ac:dyDescent="0.2">
      <c r="A2502" s="190" t="s">
        <v>512</v>
      </c>
      <c r="B2502" s="191">
        <v>939</v>
      </c>
      <c r="C2502" s="192">
        <v>1</v>
      </c>
      <c r="D2502" s="192">
        <v>13</v>
      </c>
      <c r="E2502" s="193"/>
      <c r="F2502" s="194"/>
      <c r="G2502" s="195">
        <v>26640.2</v>
      </c>
      <c r="H2502" s="195">
        <v>25144.9</v>
      </c>
      <c r="I2502" s="157">
        <f t="shared" si="76"/>
        <v>94.38705415124511</v>
      </c>
      <c r="J2502" s="183">
        <f t="shared" si="77"/>
        <v>1495.2999999999993</v>
      </c>
    </row>
    <row r="2503" spans="1:10" s="141" customFormat="1" ht="11.25" x14ac:dyDescent="0.2">
      <c r="A2503" s="190" t="s">
        <v>487</v>
      </c>
      <c r="B2503" s="191">
        <v>939</v>
      </c>
      <c r="C2503" s="192">
        <v>1</v>
      </c>
      <c r="D2503" s="192">
        <v>13</v>
      </c>
      <c r="E2503" s="193">
        <v>8900000000</v>
      </c>
      <c r="F2503" s="194"/>
      <c r="G2503" s="195">
        <v>26640.2</v>
      </c>
      <c r="H2503" s="195">
        <v>25144.9</v>
      </c>
      <c r="I2503" s="157">
        <f t="shared" si="76"/>
        <v>94.38705415124511</v>
      </c>
      <c r="J2503" s="183">
        <f t="shared" si="77"/>
        <v>1495.2999999999993</v>
      </c>
    </row>
    <row r="2504" spans="1:10" s="141" customFormat="1" ht="22.5" x14ac:dyDescent="0.2">
      <c r="A2504" s="190" t="s">
        <v>1467</v>
      </c>
      <c r="B2504" s="191">
        <v>939</v>
      </c>
      <c r="C2504" s="192">
        <v>1</v>
      </c>
      <c r="D2504" s="192">
        <v>13</v>
      </c>
      <c r="E2504" s="193">
        <v>8900098700</v>
      </c>
      <c r="F2504" s="194"/>
      <c r="G2504" s="195">
        <v>6384.5</v>
      </c>
      <c r="H2504" s="195">
        <v>6090.4</v>
      </c>
      <c r="I2504" s="157">
        <f t="shared" si="76"/>
        <v>95.393531208395316</v>
      </c>
      <c r="J2504" s="183">
        <f t="shared" si="77"/>
        <v>294.10000000000036</v>
      </c>
    </row>
    <row r="2505" spans="1:10" s="141" customFormat="1" ht="11.25" x14ac:dyDescent="0.2">
      <c r="A2505" s="190" t="s">
        <v>490</v>
      </c>
      <c r="B2505" s="191">
        <v>939</v>
      </c>
      <c r="C2505" s="192">
        <v>1</v>
      </c>
      <c r="D2505" s="192">
        <v>13</v>
      </c>
      <c r="E2505" s="193">
        <v>8900098700</v>
      </c>
      <c r="F2505" s="194">
        <v>200</v>
      </c>
      <c r="G2505" s="195">
        <v>6384.5</v>
      </c>
      <c r="H2505" s="195">
        <v>6090.4</v>
      </c>
      <c r="I2505" s="157">
        <f t="shared" si="76"/>
        <v>95.393531208395316</v>
      </c>
      <c r="J2505" s="183">
        <f t="shared" si="77"/>
        <v>294.10000000000036</v>
      </c>
    </row>
    <row r="2506" spans="1:10" s="141" customFormat="1" ht="11.25" x14ac:dyDescent="0.2">
      <c r="A2506" s="190" t="s">
        <v>516</v>
      </c>
      <c r="B2506" s="191">
        <v>939</v>
      </c>
      <c r="C2506" s="192">
        <v>1</v>
      </c>
      <c r="D2506" s="192">
        <v>13</v>
      </c>
      <c r="E2506" s="193">
        <v>8900099990</v>
      </c>
      <c r="F2506" s="194"/>
      <c r="G2506" s="195">
        <v>20255.7</v>
      </c>
      <c r="H2506" s="195">
        <v>19054.5</v>
      </c>
      <c r="I2506" s="157">
        <f t="shared" si="76"/>
        <v>94.06981738473614</v>
      </c>
      <c r="J2506" s="183">
        <f t="shared" si="77"/>
        <v>1201.2000000000007</v>
      </c>
    </row>
    <row r="2507" spans="1:10" s="141" customFormat="1" ht="33.75" x14ac:dyDescent="0.2">
      <c r="A2507" s="190" t="s">
        <v>486</v>
      </c>
      <c r="B2507" s="191">
        <v>939</v>
      </c>
      <c r="C2507" s="192">
        <v>1</v>
      </c>
      <c r="D2507" s="192">
        <v>13</v>
      </c>
      <c r="E2507" s="193">
        <v>8900099990</v>
      </c>
      <c r="F2507" s="194">
        <v>100</v>
      </c>
      <c r="G2507" s="195">
        <v>682</v>
      </c>
      <c r="H2507" s="195">
        <v>661.4</v>
      </c>
      <c r="I2507" s="157">
        <f t="shared" si="76"/>
        <v>96.979472140762454</v>
      </c>
      <c r="J2507" s="183">
        <f t="shared" si="77"/>
        <v>20.600000000000023</v>
      </c>
    </row>
    <row r="2508" spans="1:10" s="141" customFormat="1" ht="11.25" x14ac:dyDescent="0.2">
      <c r="A2508" s="190" t="s">
        <v>490</v>
      </c>
      <c r="B2508" s="191">
        <v>939</v>
      </c>
      <c r="C2508" s="192">
        <v>1</v>
      </c>
      <c r="D2508" s="192">
        <v>13</v>
      </c>
      <c r="E2508" s="193">
        <v>8900099990</v>
      </c>
      <c r="F2508" s="194">
        <v>200</v>
      </c>
      <c r="G2508" s="195">
        <v>11173.5</v>
      </c>
      <c r="H2508" s="195">
        <v>10402.9</v>
      </c>
      <c r="I2508" s="157">
        <f t="shared" si="76"/>
        <v>93.103324831073522</v>
      </c>
      <c r="J2508" s="183">
        <f t="shared" si="77"/>
        <v>770.60000000000036</v>
      </c>
    </row>
    <row r="2509" spans="1:10" s="141" customFormat="1" ht="11.25" x14ac:dyDescent="0.2">
      <c r="A2509" s="190" t="s">
        <v>501</v>
      </c>
      <c r="B2509" s="191">
        <v>939</v>
      </c>
      <c r="C2509" s="192">
        <v>1</v>
      </c>
      <c r="D2509" s="192">
        <v>13</v>
      </c>
      <c r="E2509" s="193">
        <v>8900099990</v>
      </c>
      <c r="F2509" s="194">
        <v>300</v>
      </c>
      <c r="G2509" s="195">
        <v>855</v>
      </c>
      <c r="H2509" s="195">
        <v>445</v>
      </c>
      <c r="I2509" s="157">
        <f t="shared" si="76"/>
        <v>52.046783625730995</v>
      </c>
      <c r="J2509" s="183">
        <f t="shared" si="77"/>
        <v>410</v>
      </c>
    </row>
    <row r="2510" spans="1:10" s="141" customFormat="1" ht="11.25" x14ac:dyDescent="0.2">
      <c r="A2510" s="190" t="s">
        <v>494</v>
      </c>
      <c r="B2510" s="191">
        <v>939</v>
      </c>
      <c r="C2510" s="192">
        <v>1</v>
      </c>
      <c r="D2510" s="192">
        <v>13</v>
      </c>
      <c r="E2510" s="193">
        <v>8900099990</v>
      </c>
      <c r="F2510" s="194">
        <v>800</v>
      </c>
      <c r="G2510" s="195">
        <v>7545.2</v>
      </c>
      <c r="H2510" s="195">
        <v>7545.2</v>
      </c>
      <c r="I2510" s="157">
        <f t="shared" si="76"/>
        <v>100</v>
      </c>
      <c r="J2510" s="183">
        <f t="shared" si="77"/>
        <v>0</v>
      </c>
    </row>
    <row r="2511" spans="1:10" s="141" customFormat="1" ht="11.25" x14ac:dyDescent="0.2">
      <c r="A2511" s="190" t="s">
        <v>521</v>
      </c>
      <c r="B2511" s="191">
        <v>939</v>
      </c>
      <c r="C2511" s="192">
        <v>3</v>
      </c>
      <c r="D2511" s="192"/>
      <c r="E2511" s="193"/>
      <c r="F2511" s="194"/>
      <c r="G2511" s="195">
        <v>4904.7</v>
      </c>
      <c r="H2511" s="195">
        <v>3679</v>
      </c>
      <c r="I2511" s="157">
        <f t="shared" ref="I2511:I2574" si="78">+H2511/G2511*100</f>
        <v>75.009684588252085</v>
      </c>
      <c r="J2511" s="183">
        <f t="shared" ref="J2511:J2574" si="79">G2511-H2511</f>
        <v>1225.6999999999998</v>
      </c>
    </row>
    <row r="2512" spans="1:10" s="141" customFormat="1" ht="11.25" x14ac:dyDescent="0.2">
      <c r="A2512" s="190" t="s">
        <v>557</v>
      </c>
      <c r="B2512" s="191">
        <v>939</v>
      </c>
      <c r="C2512" s="192">
        <v>3</v>
      </c>
      <c r="D2512" s="192">
        <v>14</v>
      </c>
      <c r="E2512" s="193"/>
      <c r="F2512" s="194"/>
      <c r="G2512" s="195">
        <v>4904.7</v>
      </c>
      <c r="H2512" s="195">
        <v>3679</v>
      </c>
      <c r="I2512" s="157">
        <f t="shared" si="78"/>
        <v>75.009684588252085</v>
      </c>
      <c r="J2512" s="183">
        <f t="shared" si="79"/>
        <v>1225.6999999999998</v>
      </c>
    </row>
    <row r="2513" spans="1:10" s="141" customFormat="1" ht="22.5" x14ac:dyDescent="0.2">
      <c r="A2513" s="190" t="s">
        <v>558</v>
      </c>
      <c r="B2513" s="191">
        <v>939</v>
      </c>
      <c r="C2513" s="192">
        <v>3</v>
      </c>
      <c r="D2513" s="192">
        <v>14</v>
      </c>
      <c r="E2513" s="193">
        <v>200000000</v>
      </c>
      <c r="F2513" s="194"/>
      <c r="G2513" s="195">
        <v>4904.7</v>
      </c>
      <c r="H2513" s="195">
        <v>3679</v>
      </c>
      <c r="I2513" s="157">
        <f t="shared" si="78"/>
        <v>75.009684588252085</v>
      </c>
      <c r="J2513" s="183">
        <f t="shared" si="79"/>
        <v>1225.6999999999998</v>
      </c>
    </row>
    <row r="2514" spans="1:10" s="141" customFormat="1" ht="11.25" x14ac:dyDescent="0.2">
      <c r="A2514" s="190" t="s">
        <v>559</v>
      </c>
      <c r="B2514" s="191">
        <v>939</v>
      </c>
      <c r="C2514" s="192">
        <v>3</v>
      </c>
      <c r="D2514" s="192">
        <v>14</v>
      </c>
      <c r="E2514" s="193">
        <v>200100000</v>
      </c>
      <c r="F2514" s="194"/>
      <c r="G2514" s="195">
        <v>2000</v>
      </c>
      <c r="H2514" s="195">
        <v>1370.3</v>
      </c>
      <c r="I2514" s="157">
        <f t="shared" si="78"/>
        <v>68.514999999999986</v>
      </c>
      <c r="J2514" s="183">
        <f t="shared" si="79"/>
        <v>629.70000000000005</v>
      </c>
    </row>
    <row r="2515" spans="1:10" s="141" customFormat="1" ht="33.75" x14ac:dyDescent="0.2">
      <c r="A2515" s="190" t="s">
        <v>560</v>
      </c>
      <c r="B2515" s="191">
        <v>939</v>
      </c>
      <c r="C2515" s="192">
        <v>3</v>
      </c>
      <c r="D2515" s="192">
        <v>14</v>
      </c>
      <c r="E2515" s="193">
        <v>200103130</v>
      </c>
      <c r="F2515" s="194"/>
      <c r="G2515" s="195">
        <v>1000</v>
      </c>
      <c r="H2515" s="195">
        <v>1000</v>
      </c>
      <c r="I2515" s="157">
        <f t="shared" si="78"/>
        <v>100</v>
      </c>
      <c r="J2515" s="183">
        <f t="shared" si="79"/>
        <v>0</v>
      </c>
    </row>
    <row r="2516" spans="1:10" s="141" customFormat="1" ht="33.75" x14ac:dyDescent="0.2">
      <c r="A2516" s="190" t="s">
        <v>486</v>
      </c>
      <c r="B2516" s="191">
        <v>939</v>
      </c>
      <c r="C2516" s="192">
        <v>3</v>
      </c>
      <c r="D2516" s="192">
        <v>14</v>
      </c>
      <c r="E2516" s="193">
        <v>200103130</v>
      </c>
      <c r="F2516" s="194">
        <v>100</v>
      </c>
      <c r="G2516" s="195">
        <v>1000</v>
      </c>
      <c r="H2516" s="195">
        <v>1000</v>
      </c>
      <c r="I2516" s="157">
        <f t="shared" si="78"/>
        <v>100</v>
      </c>
      <c r="J2516" s="183">
        <f t="shared" si="79"/>
        <v>0</v>
      </c>
    </row>
    <row r="2517" spans="1:10" s="141" customFormat="1" ht="22.5" x14ac:dyDescent="0.2">
      <c r="A2517" s="190" t="s">
        <v>561</v>
      </c>
      <c r="B2517" s="191">
        <v>939</v>
      </c>
      <c r="C2517" s="192">
        <v>3</v>
      </c>
      <c r="D2517" s="192">
        <v>14</v>
      </c>
      <c r="E2517" s="193">
        <v>200103140</v>
      </c>
      <c r="F2517" s="194"/>
      <c r="G2517" s="195">
        <v>1000</v>
      </c>
      <c r="H2517" s="195">
        <v>370.3</v>
      </c>
      <c r="I2517" s="157">
        <f t="shared" si="78"/>
        <v>37.03</v>
      </c>
      <c r="J2517" s="183">
        <f t="shared" si="79"/>
        <v>629.70000000000005</v>
      </c>
    </row>
    <row r="2518" spans="1:10" s="141" customFormat="1" ht="11.25" x14ac:dyDescent="0.2">
      <c r="A2518" s="190" t="s">
        <v>490</v>
      </c>
      <c r="B2518" s="191">
        <v>939</v>
      </c>
      <c r="C2518" s="192">
        <v>3</v>
      </c>
      <c r="D2518" s="192">
        <v>14</v>
      </c>
      <c r="E2518" s="193">
        <v>200103140</v>
      </c>
      <c r="F2518" s="194">
        <v>200</v>
      </c>
      <c r="G2518" s="195">
        <v>1000</v>
      </c>
      <c r="H2518" s="195">
        <v>370.3</v>
      </c>
      <c r="I2518" s="157">
        <f t="shared" si="78"/>
        <v>37.03</v>
      </c>
      <c r="J2518" s="183">
        <f t="shared" si="79"/>
        <v>629.70000000000005</v>
      </c>
    </row>
    <row r="2519" spans="1:10" s="141" customFormat="1" ht="11.25" x14ac:dyDescent="0.2">
      <c r="A2519" s="190" t="s">
        <v>564</v>
      </c>
      <c r="B2519" s="191">
        <v>939</v>
      </c>
      <c r="C2519" s="192">
        <v>3</v>
      </c>
      <c r="D2519" s="192">
        <v>14</v>
      </c>
      <c r="E2519" s="193">
        <v>200300000</v>
      </c>
      <c r="F2519" s="194"/>
      <c r="G2519" s="195">
        <v>2854.7</v>
      </c>
      <c r="H2519" s="195">
        <v>2258.6999999999998</v>
      </c>
      <c r="I2519" s="157">
        <f t="shared" si="78"/>
        <v>79.122149437769295</v>
      </c>
      <c r="J2519" s="183">
        <f t="shared" si="79"/>
        <v>596</v>
      </c>
    </row>
    <row r="2520" spans="1:10" s="141" customFormat="1" ht="11.25" x14ac:dyDescent="0.2">
      <c r="A2520" s="190" t="s">
        <v>565</v>
      </c>
      <c r="B2520" s="191">
        <v>939</v>
      </c>
      <c r="C2520" s="192">
        <v>3</v>
      </c>
      <c r="D2520" s="192">
        <v>14</v>
      </c>
      <c r="E2520" s="193">
        <v>200303100</v>
      </c>
      <c r="F2520" s="194"/>
      <c r="G2520" s="195">
        <v>2854.7</v>
      </c>
      <c r="H2520" s="195">
        <v>2258.6999999999998</v>
      </c>
      <c r="I2520" s="157">
        <f t="shared" si="78"/>
        <v>79.122149437769295</v>
      </c>
      <c r="J2520" s="183">
        <f t="shared" si="79"/>
        <v>596</v>
      </c>
    </row>
    <row r="2521" spans="1:10" s="141" customFormat="1" ht="11.25" x14ac:dyDescent="0.2">
      <c r="A2521" s="190" t="s">
        <v>490</v>
      </c>
      <c r="B2521" s="191">
        <v>939</v>
      </c>
      <c r="C2521" s="192">
        <v>3</v>
      </c>
      <c r="D2521" s="192">
        <v>14</v>
      </c>
      <c r="E2521" s="193">
        <v>200303100</v>
      </c>
      <c r="F2521" s="194">
        <v>200</v>
      </c>
      <c r="G2521" s="195">
        <v>2854.7</v>
      </c>
      <c r="H2521" s="195">
        <v>2258.6999999999998</v>
      </c>
      <c r="I2521" s="157">
        <f t="shared" si="78"/>
        <v>79.122149437769295</v>
      </c>
      <c r="J2521" s="183">
        <f t="shared" si="79"/>
        <v>596</v>
      </c>
    </row>
    <row r="2522" spans="1:10" s="141" customFormat="1" ht="22.5" x14ac:dyDescent="0.2">
      <c r="A2522" s="190" t="s">
        <v>566</v>
      </c>
      <c r="B2522" s="191">
        <v>939</v>
      </c>
      <c r="C2522" s="192">
        <v>3</v>
      </c>
      <c r="D2522" s="192">
        <v>14</v>
      </c>
      <c r="E2522" s="193">
        <v>200700000</v>
      </c>
      <c r="F2522" s="194"/>
      <c r="G2522" s="195">
        <v>50</v>
      </c>
      <c r="H2522" s="195">
        <v>50</v>
      </c>
      <c r="I2522" s="157">
        <f t="shared" si="78"/>
        <v>100</v>
      </c>
      <c r="J2522" s="183">
        <f t="shared" si="79"/>
        <v>0</v>
      </c>
    </row>
    <row r="2523" spans="1:10" s="141" customFormat="1" ht="45" x14ac:dyDescent="0.2">
      <c r="A2523" s="190" t="s">
        <v>567</v>
      </c>
      <c r="B2523" s="191">
        <v>939</v>
      </c>
      <c r="C2523" s="192">
        <v>3</v>
      </c>
      <c r="D2523" s="192">
        <v>14</v>
      </c>
      <c r="E2523" s="193">
        <v>200703230</v>
      </c>
      <c r="F2523" s="194"/>
      <c r="G2523" s="195">
        <v>50</v>
      </c>
      <c r="H2523" s="195">
        <v>50</v>
      </c>
      <c r="I2523" s="157">
        <f t="shared" si="78"/>
        <v>100</v>
      </c>
      <c r="J2523" s="183">
        <f t="shared" si="79"/>
        <v>0</v>
      </c>
    </row>
    <row r="2524" spans="1:10" s="141" customFormat="1" ht="11.25" x14ac:dyDescent="0.2">
      <c r="A2524" s="190" t="s">
        <v>490</v>
      </c>
      <c r="B2524" s="191">
        <v>939</v>
      </c>
      <c r="C2524" s="192">
        <v>3</v>
      </c>
      <c r="D2524" s="192">
        <v>14</v>
      </c>
      <c r="E2524" s="193">
        <v>200703230</v>
      </c>
      <c r="F2524" s="194">
        <v>200</v>
      </c>
      <c r="G2524" s="195">
        <v>50</v>
      </c>
      <c r="H2524" s="195">
        <v>50</v>
      </c>
      <c r="I2524" s="157">
        <f t="shared" si="78"/>
        <v>100</v>
      </c>
      <c r="J2524" s="183">
        <f t="shared" si="79"/>
        <v>0</v>
      </c>
    </row>
    <row r="2525" spans="1:10" s="141" customFormat="1" ht="11.25" x14ac:dyDescent="0.2">
      <c r="A2525" s="190" t="s">
        <v>572</v>
      </c>
      <c r="B2525" s="191">
        <v>939</v>
      </c>
      <c r="C2525" s="192">
        <v>4</v>
      </c>
      <c r="D2525" s="192"/>
      <c r="E2525" s="193"/>
      <c r="F2525" s="194"/>
      <c r="G2525" s="195">
        <v>59.2</v>
      </c>
      <c r="H2525" s="195">
        <v>59.2</v>
      </c>
      <c r="I2525" s="157">
        <f t="shared" si="78"/>
        <v>100</v>
      </c>
      <c r="J2525" s="183">
        <f t="shared" si="79"/>
        <v>0</v>
      </c>
    </row>
    <row r="2526" spans="1:10" s="141" customFormat="1" ht="11.25" x14ac:dyDescent="0.2">
      <c r="A2526" s="190" t="s">
        <v>573</v>
      </c>
      <c r="B2526" s="191">
        <v>939</v>
      </c>
      <c r="C2526" s="192">
        <v>4</v>
      </c>
      <c r="D2526" s="192">
        <v>1</v>
      </c>
      <c r="E2526" s="193"/>
      <c r="F2526" s="194"/>
      <c r="G2526" s="195">
        <v>59.2</v>
      </c>
      <c r="H2526" s="195">
        <v>59.2</v>
      </c>
      <c r="I2526" s="157">
        <f t="shared" si="78"/>
        <v>100</v>
      </c>
      <c r="J2526" s="183">
        <f t="shared" si="79"/>
        <v>0</v>
      </c>
    </row>
    <row r="2527" spans="1:10" s="141" customFormat="1" ht="22.5" x14ac:dyDescent="0.2">
      <c r="A2527" s="190" t="s">
        <v>1163</v>
      </c>
      <c r="B2527" s="191">
        <v>939</v>
      </c>
      <c r="C2527" s="192">
        <v>4</v>
      </c>
      <c r="D2527" s="192">
        <v>1</v>
      </c>
      <c r="E2527" s="193">
        <v>400000000</v>
      </c>
      <c r="F2527" s="194"/>
      <c r="G2527" s="195">
        <v>59.2</v>
      </c>
      <c r="H2527" s="195">
        <v>59.2</v>
      </c>
      <c r="I2527" s="157">
        <f t="shared" si="78"/>
        <v>100</v>
      </c>
      <c r="J2527" s="183">
        <f t="shared" si="79"/>
        <v>0</v>
      </c>
    </row>
    <row r="2528" spans="1:10" s="141" customFormat="1" ht="11.25" x14ac:dyDescent="0.2">
      <c r="A2528" s="190" t="s">
        <v>574</v>
      </c>
      <c r="B2528" s="191">
        <v>939</v>
      </c>
      <c r="C2528" s="192">
        <v>4</v>
      </c>
      <c r="D2528" s="192">
        <v>1</v>
      </c>
      <c r="E2528" s="193">
        <v>420000000</v>
      </c>
      <c r="F2528" s="194"/>
      <c r="G2528" s="195">
        <v>59.2</v>
      </c>
      <c r="H2528" s="195">
        <v>59.2</v>
      </c>
      <c r="I2528" s="157">
        <f t="shared" si="78"/>
        <v>100</v>
      </c>
      <c r="J2528" s="183">
        <f t="shared" si="79"/>
        <v>0</v>
      </c>
    </row>
    <row r="2529" spans="1:10" s="141" customFormat="1" ht="11.25" x14ac:dyDescent="0.2">
      <c r="A2529" s="190" t="s">
        <v>575</v>
      </c>
      <c r="B2529" s="191">
        <v>939</v>
      </c>
      <c r="C2529" s="192">
        <v>4</v>
      </c>
      <c r="D2529" s="192">
        <v>1</v>
      </c>
      <c r="E2529" s="193">
        <v>420042260</v>
      </c>
      <c r="F2529" s="194"/>
      <c r="G2529" s="195">
        <v>59.2</v>
      </c>
      <c r="H2529" s="195">
        <v>59.2</v>
      </c>
      <c r="I2529" s="157">
        <f t="shared" si="78"/>
        <v>100</v>
      </c>
      <c r="J2529" s="183">
        <f t="shared" si="79"/>
        <v>0</v>
      </c>
    </row>
    <row r="2530" spans="1:10" s="141" customFormat="1" ht="11.25" x14ac:dyDescent="0.2">
      <c r="A2530" s="190" t="s">
        <v>490</v>
      </c>
      <c r="B2530" s="191">
        <v>939</v>
      </c>
      <c r="C2530" s="192">
        <v>4</v>
      </c>
      <c r="D2530" s="192">
        <v>1</v>
      </c>
      <c r="E2530" s="193">
        <v>420042260</v>
      </c>
      <c r="F2530" s="194">
        <v>200</v>
      </c>
      <c r="G2530" s="195">
        <v>59.2</v>
      </c>
      <c r="H2530" s="195">
        <v>59.2</v>
      </c>
      <c r="I2530" s="157">
        <f t="shared" si="78"/>
        <v>100</v>
      </c>
      <c r="J2530" s="183">
        <f t="shared" si="79"/>
        <v>0</v>
      </c>
    </row>
    <row r="2531" spans="1:10" s="141" customFormat="1" ht="11.25" x14ac:dyDescent="0.2">
      <c r="A2531" s="190" t="s">
        <v>764</v>
      </c>
      <c r="B2531" s="191">
        <v>939</v>
      </c>
      <c r="C2531" s="192">
        <v>7</v>
      </c>
      <c r="D2531" s="192"/>
      <c r="E2531" s="193"/>
      <c r="F2531" s="194"/>
      <c r="G2531" s="195">
        <v>803.2</v>
      </c>
      <c r="H2531" s="195">
        <v>533.6</v>
      </c>
      <c r="I2531" s="157">
        <f t="shared" si="78"/>
        <v>66.434262948207163</v>
      </c>
      <c r="J2531" s="183">
        <f t="shared" si="79"/>
        <v>269.60000000000002</v>
      </c>
    </row>
    <row r="2532" spans="1:10" s="141" customFormat="1" ht="11.25" x14ac:dyDescent="0.2">
      <c r="A2532" s="190" t="s">
        <v>816</v>
      </c>
      <c r="B2532" s="191">
        <v>939</v>
      </c>
      <c r="C2532" s="192">
        <v>7</v>
      </c>
      <c r="D2532" s="192">
        <v>5</v>
      </c>
      <c r="E2532" s="193"/>
      <c r="F2532" s="194"/>
      <c r="G2532" s="195">
        <v>803.2</v>
      </c>
      <c r="H2532" s="195">
        <v>533.6</v>
      </c>
      <c r="I2532" s="157">
        <f t="shared" si="78"/>
        <v>66.434262948207163</v>
      </c>
      <c r="J2532" s="183">
        <f t="shared" si="79"/>
        <v>269.60000000000002</v>
      </c>
    </row>
    <row r="2533" spans="1:10" s="141" customFormat="1" ht="22.5" x14ac:dyDescent="0.2">
      <c r="A2533" s="190" t="s">
        <v>1626</v>
      </c>
      <c r="B2533" s="191">
        <v>939</v>
      </c>
      <c r="C2533" s="192">
        <v>7</v>
      </c>
      <c r="D2533" s="192">
        <v>5</v>
      </c>
      <c r="E2533" s="193">
        <v>2800000000</v>
      </c>
      <c r="F2533" s="194"/>
      <c r="G2533" s="195">
        <v>803.2</v>
      </c>
      <c r="H2533" s="195">
        <v>533.6</v>
      </c>
      <c r="I2533" s="157">
        <f t="shared" si="78"/>
        <v>66.434262948207163</v>
      </c>
      <c r="J2533" s="183">
        <f t="shared" si="79"/>
        <v>269.60000000000002</v>
      </c>
    </row>
    <row r="2534" spans="1:10" s="141" customFormat="1" ht="22.5" x14ac:dyDescent="0.2">
      <c r="A2534" s="190" t="s">
        <v>1627</v>
      </c>
      <c r="B2534" s="191">
        <v>939</v>
      </c>
      <c r="C2534" s="192">
        <v>7</v>
      </c>
      <c r="D2534" s="192">
        <v>5</v>
      </c>
      <c r="E2534" s="193">
        <v>2800200000</v>
      </c>
      <c r="F2534" s="194"/>
      <c r="G2534" s="195">
        <v>703.2</v>
      </c>
      <c r="H2534" s="195">
        <v>533.6</v>
      </c>
      <c r="I2534" s="157">
        <f t="shared" si="78"/>
        <v>75.881683731513078</v>
      </c>
      <c r="J2534" s="183">
        <f t="shared" si="79"/>
        <v>169.60000000000002</v>
      </c>
    </row>
    <row r="2535" spans="1:10" s="141" customFormat="1" ht="22.5" x14ac:dyDescent="0.2">
      <c r="A2535" s="190" t="s">
        <v>1627</v>
      </c>
      <c r="B2535" s="191">
        <v>939</v>
      </c>
      <c r="C2535" s="192">
        <v>7</v>
      </c>
      <c r="D2535" s="192">
        <v>5</v>
      </c>
      <c r="E2535" s="193">
        <v>2800200000</v>
      </c>
      <c r="F2535" s="194"/>
      <c r="G2535" s="195">
        <v>703.2</v>
      </c>
      <c r="H2535" s="195">
        <v>533.6</v>
      </c>
      <c r="I2535" s="157">
        <f t="shared" si="78"/>
        <v>75.881683731513078</v>
      </c>
      <c r="J2535" s="183">
        <f t="shared" si="79"/>
        <v>169.60000000000002</v>
      </c>
    </row>
    <row r="2536" spans="1:10" s="141" customFormat="1" ht="11.25" x14ac:dyDescent="0.2">
      <c r="A2536" s="190" t="s">
        <v>490</v>
      </c>
      <c r="B2536" s="191">
        <v>939</v>
      </c>
      <c r="C2536" s="192">
        <v>7</v>
      </c>
      <c r="D2536" s="192">
        <v>5</v>
      </c>
      <c r="E2536" s="193">
        <v>2800200000</v>
      </c>
      <c r="F2536" s="194">
        <v>200</v>
      </c>
      <c r="G2536" s="195">
        <v>573.20000000000005</v>
      </c>
      <c r="H2536" s="195">
        <v>533.6</v>
      </c>
      <c r="I2536" s="157">
        <f t="shared" si="78"/>
        <v>93.091416608513597</v>
      </c>
      <c r="J2536" s="183">
        <f t="shared" si="79"/>
        <v>39.600000000000023</v>
      </c>
    </row>
    <row r="2537" spans="1:10" s="141" customFormat="1" ht="22.5" x14ac:dyDescent="0.2">
      <c r="A2537" s="190" t="s">
        <v>507</v>
      </c>
      <c r="B2537" s="191">
        <v>939</v>
      </c>
      <c r="C2537" s="192">
        <v>7</v>
      </c>
      <c r="D2537" s="192">
        <v>5</v>
      </c>
      <c r="E2537" s="193">
        <v>2800200000</v>
      </c>
      <c r="F2537" s="194">
        <v>600</v>
      </c>
      <c r="G2537" s="195">
        <v>130</v>
      </c>
      <c r="H2537" s="195">
        <v>0</v>
      </c>
      <c r="I2537" s="157">
        <f t="shared" si="78"/>
        <v>0</v>
      </c>
      <c r="J2537" s="183">
        <f t="shared" si="79"/>
        <v>130</v>
      </c>
    </row>
    <row r="2538" spans="1:10" s="141" customFormat="1" ht="22.5" x14ac:dyDescent="0.2">
      <c r="A2538" s="190" t="s">
        <v>1628</v>
      </c>
      <c r="B2538" s="191">
        <v>939</v>
      </c>
      <c r="C2538" s="192">
        <v>7</v>
      </c>
      <c r="D2538" s="192">
        <v>5</v>
      </c>
      <c r="E2538" s="193">
        <v>2800300000</v>
      </c>
      <c r="F2538" s="194"/>
      <c r="G2538" s="195">
        <v>100</v>
      </c>
      <c r="H2538" s="195">
        <v>0</v>
      </c>
      <c r="I2538" s="157">
        <f t="shared" si="78"/>
        <v>0</v>
      </c>
      <c r="J2538" s="183">
        <f t="shared" si="79"/>
        <v>100</v>
      </c>
    </row>
    <row r="2539" spans="1:10" s="141" customFormat="1" ht="22.5" x14ac:dyDescent="0.2">
      <c r="A2539" s="190" t="s">
        <v>1628</v>
      </c>
      <c r="B2539" s="191">
        <v>939</v>
      </c>
      <c r="C2539" s="192">
        <v>7</v>
      </c>
      <c r="D2539" s="192">
        <v>5</v>
      </c>
      <c r="E2539" s="193">
        <v>2800300000</v>
      </c>
      <c r="F2539" s="194"/>
      <c r="G2539" s="195">
        <v>100</v>
      </c>
      <c r="H2539" s="195">
        <v>0</v>
      </c>
      <c r="I2539" s="157">
        <f t="shared" si="78"/>
        <v>0</v>
      </c>
      <c r="J2539" s="183">
        <f t="shared" si="79"/>
        <v>100</v>
      </c>
    </row>
    <row r="2540" spans="1:10" s="141" customFormat="1" ht="11.25" x14ac:dyDescent="0.2">
      <c r="A2540" s="190" t="s">
        <v>501</v>
      </c>
      <c r="B2540" s="191">
        <v>939</v>
      </c>
      <c r="C2540" s="192">
        <v>7</v>
      </c>
      <c r="D2540" s="192">
        <v>5</v>
      </c>
      <c r="E2540" s="193">
        <v>2800300000</v>
      </c>
      <c r="F2540" s="194">
        <v>300</v>
      </c>
      <c r="G2540" s="195">
        <v>100</v>
      </c>
      <c r="H2540" s="195">
        <v>0</v>
      </c>
      <c r="I2540" s="157">
        <f t="shared" si="78"/>
        <v>0</v>
      </c>
      <c r="J2540" s="183">
        <f t="shared" si="79"/>
        <v>100</v>
      </c>
    </row>
    <row r="2541" spans="1:10" s="141" customFormat="1" ht="11.25" x14ac:dyDescent="0.2">
      <c r="A2541" s="190" t="s">
        <v>1041</v>
      </c>
      <c r="B2541" s="191">
        <v>939</v>
      </c>
      <c r="C2541" s="192">
        <v>12</v>
      </c>
      <c r="D2541" s="192"/>
      <c r="E2541" s="193"/>
      <c r="F2541" s="194"/>
      <c r="G2541" s="195">
        <v>75562.899999999994</v>
      </c>
      <c r="H2541" s="195">
        <v>75562.899999999994</v>
      </c>
      <c r="I2541" s="157">
        <f t="shared" si="78"/>
        <v>100</v>
      </c>
      <c r="J2541" s="183">
        <f t="shared" si="79"/>
        <v>0</v>
      </c>
    </row>
    <row r="2542" spans="1:10" s="141" customFormat="1" ht="11.25" x14ac:dyDescent="0.2">
      <c r="A2542" s="190" t="s">
        <v>1042</v>
      </c>
      <c r="B2542" s="191">
        <v>939</v>
      </c>
      <c r="C2542" s="192">
        <v>12</v>
      </c>
      <c r="D2542" s="192">
        <v>1</v>
      </c>
      <c r="E2542" s="193"/>
      <c r="F2542" s="194"/>
      <c r="G2542" s="195">
        <v>18451.900000000001</v>
      </c>
      <c r="H2542" s="195">
        <v>18451.900000000001</v>
      </c>
      <c r="I2542" s="157">
        <f t="shared" si="78"/>
        <v>100</v>
      </c>
      <c r="J2542" s="183">
        <f t="shared" si="79"/>
        <v>0</v>
      </c>
    </row>
    <row r="2543" spans="1:10" s="141" customFormat="1" ht="22.5" x14ac:dyDescent="0.2">
      <c r="A2543" s="190" t="s">
        <v>584</v>
      </c>
      <c r="B2543" s="191">
        <v>939</v>
      </c>
      <c r="C2543" s="192">
        <v>12</v>
      </c>
      <c r="D2543" s="192">
        <v>1</v>
      </c>
      <c r="E2543" s="193">
        <v>1200000000</v>
      </c>
      <c r="F2543" s="194"/>
      <c r="G2543" s="195">
        <v>18451.900000000001</v>
      </c>
      <c r="H2543" s="195">
        <v>18451.900000000001</v>
      </c>
      <c r="I2543" s="157">
        <f t="shared" si="78"/>
        <v>100</v>
      </c>
      <c r="J2543" s="183">
        <f t="shared" si="79"/>
        <v>0</v>
      </c>
    </row>
    <row r="2544" spans="1:10" s="141" customFormat="1" ht="22.5" x14ac:dyDescent="0.2">
      <c r="A2544" s="190" t="s">
        <v>1344</v>
      </c>
      <c r="B2544" s="191">
        <v>939</v>
      </c>
      <c r="C2544" s="192">
        <v>12</v>
      </c>
      <c r="D2544" s="192">
        <v>1</v>
      </c>
      <c r="E2544" s="193">
        <v>1230000000</v>
      </c>
      <c r="F2544" s="194"/>
      <c r="G2544" s="195">
        <v>18451.900000000001</v>
      </c>
      <c r="H2544" s="195">
        <v>18451.900000000001</v>
      </c>
      <c r="I2544" s="157">
        <f t="shared" si="78"/>
        <v>100</v>
      </c>
      <c r="J2544" s="183">
        <f t="shared" si="79"/>
        <v>0</v>
      </c>
    </row>
    <row r="2545" spans="1:10" s="141" customFormat="1" ht="22.5" x14ac:dyDescent="0.2">
      <c r="A2545" s="190" t="s">
        <v>1043</v>
      </c>
      <c r="B2545" s="191">
        <v>939</v>
      </c>
      <c r="C2545" s="192">
        <v>12</v>
      </c>
      <c r="D2545" s="192">
        <v>1</v>
      </c>
      <c r="E2545" s="193">
        <v>1230100000</v>
      </c>
      <c r="F2545" s="194"/>
      <c r="G2545" s="195">
        <v>18451.900000000001</v>
      </c>
      <c r="H2545" s="195">
        <v>18451.900000000001</v>
      </c>
      <c r="I2545" s="157">
        <f t="shared" si="78"/>
        <v>100</v>
      </c>
      <c r="J2545" s="183">
        <f t="shared" si="79"/>
        <v>0</v>
      </c>
    </row>
    <row r="2546" spans="1:10" s="141" customFormat="1" ht="22.5" x14ac:dyDescent="0.2">
      <c r="A2546" s="190" t="s">
        <v>1044</v>
      </c>
      <c r="B2546" s="191">
        <v>939</v>
      </c>
      <c r="C2546" s="192">
        <v>12</v>
      </c>
      <c r="D2546" s="192">
        <v>1</v>
      </c>
      <c r="E2546" s="193">
        <v>1230140050</v>
      </c>
      <c r="F2546" s="194"/>
      <c r="G2546" s="195">
        <v>18451.900000000001</v>
      </c>
      <c r="H2546" s="195">
        <v>18451.900000000001</v>
      </c>
      <c r="I2546" s="157">
        <f t="shared" si="78"/>
        <v>100</v>
      </c>
      <c r="J2546" s="183">
        <f t="shared" si="79"/>
        <v>0</v>
      </c>
    </row>
    <row r="2547" spans="1:10" s="141" customFormat="1" ht="22.5" x14ac:dyDescent="0.2">
      <c r="A2547" s="190" t="s">
        <v>507</v>
      </c>
      <c r="B2547" s="191">
        <v>939</v>
      </c>
      <c r="C2547" s="192">
        <v>12</v>
      </c>
      <c r="D2547" s="192">
        <v>1</v>
      </c>
      <c r="E2547" s="193">
        <v>1230140050</v>
      </c>
      <c r="F2547" s="194">
        <v>600</v>
      </c>
      <c r="G2547" s="195">
        <v>18451.900000000001</v>
      </c>
      <c r="H2547" s="195">
        <v>18451.900000000001</v>
      </c>
      <c r="I2547" s="157">
        <f t="shared" si="78"/>
        <v>100</v>
      </c>
      <c r="J2547" s="183">
        <f t="shared" si="79"/>
        <v>0</v>
      </c>
    </row>
    <row r="2548" spans="1:10" s="141" customFormat="1" ht="11.25" x14ac:dyDescent="0.2">
      <c r="A2548" s="190" t="s">
        <v>1045</v>
      </c>
      <c r="B2548" s="191">
        <v>939</v>
      </c>
      <c r="C2548" s="192">
        <v>12</v>
      </c>
      <c r="D2548" s="192">
        <v>2</v>
      </c>
      <c r="E2548" s="193"/>
      <c r="F2548" s="194"/>
      <c r="G2548" s="195">
        <v>56828.5</v>
      </c>
      <c r="H2548" s="195">
        <v>56828.5</v>
      </c>
      <c r="I2548" s="157">
        <f t="shared" si="78"/>
        <v>100</v>
      </c>
      <c r="J2548" s="183">
        <f t="shared" si="79"/>
        <v>0</v>
      </c>
    </row>
    <row r="2549" spans="1:10" s="141" customFormat="1" ht="22.5" x14ac:dyDescent="0.2">
      <c r="A2549" s="190" t="s">
        <v>584</v>
      </c>
      <c r="B2549" s="191">
        <v>939</v>
      </c>
      <c r="C2549" s="192">
        <v>12</v>
      </c>
      <c r="D2549" s="192">
        <v>2</v>
      </c>
      <c r="E2549" s="193">
        <v>1200000000</v>
      </c>
      <c r="F2549" s="194"/>
      <c r="G2549" s="195">
        <v>56828.5</v>
      </c>
      <c r="H2549" s="195">
        <v>56828.5</v>
      </c>
      <c r="I2549" s="157">
        <f t="shared" si="78"/>
        <v>100</v>
      </c>
      <c r="J2549" s="183">
        <f t="shared" si="79"/>
        <v>0</v>
      </c>
    </row>
    <row r="2550" spans="1:10" s="141" customFormat="1" ht="22.5" x14ac:dyDescent="0.2">
      <c r="A2550" s="190" t="s">
        <v>1344</v>
      </c>
      <c r="B2550" s="191">
        <v>939</v>
      </c>
      <c r="C2550" s="192">
        <v>12</v>
      </c>
      <c r="D2550" s="192">
        <v>2</v>
      </c>
      <c r="E2550" s="193">
        <v>1230000000</v>
      </c>
      <c r="F2550" s="194"/>
      <c r="G2550" s="195">
        <v>56828.5</v>
      </c>
      <c r="H2550" s="195">
        <v>56828.5</v>
      </c>
      <c r="I2550" s="157">
        <f t="shared" si="78"/>
        <v>100</v>
      </c>
      <c r="J2550" s="183">
        <f t="shared" si="79"/>
        <v>0</v>
      </c>
    </row>
    <row r="2551" spans="1:10" s="141" customFormat="1" ht="22.5" x14ac:dyDescent="0.2">
      <c r="A2551" s="190" t="s">
        <v>1043</v>
      </c>
      <c r="B2551" s="191">
        <v>939</v>
      </c>
      <c r="C2551" s="192">
        <v>12</v>
      </c>
      <c r="D2551" s="192">
        <v>2</v>
      </c>
      <c r="E2551" s="193">
        <v>1230100000</v>
      </c>
      <c r="F2551" s="194"/>
      <c r="G2551" s="195">
        <v>55628.5</v>
      </c>
      <c r="H2551" s="195">
        <v>55628.5</v>
      </c>
      <c r="I2551" s="157">
        <f t="shared" si="78"/>
        <v>100</v>
      </c>
      <c r="J2551" s="183">
        <f t="shared" si="79"/>
        <v>0</v>
      </c>
    </row>
    <row r="2552" spans="1:10" s="141" customFormat="1" ht="22.5" x14ac:dyDescent="0.2">
      <c r="A2552" s="190" t="s">
        <v>1044</v>
      </c>
      <c r="B2552" s="191">
        <v>939</v>
      </c>
      <c r="C2552" s="192">
        <v>12</v>
      </c>
      <c r="D2552" s="192">
        <v>2</v>
      </c>
      <c r="E2552" s="193">
        <v>1230140050</v>
      </c>
      <c r="F2552" s="194"/>
      <c r="G2552" s="195">
        <v>32004.9</v>
      </c>
      <c r="H2552" s="195">
        <v>32004.9</v>
      </c>
      <c r="I2552" s="157">
        <f t="shared" si="78"/>
        <v>100</v>
      </c>
      <c r="J2552" s="183">
        <f t="shared" si="79"/>
        <v>0</v>
      </c>
    </row>
    <row r="2553" spans="1:10" s="141" customFormat="1" ht="22.5" x14ac:dyDescent="0.2">
      <c r="A2553" s="190" t="s">
        <v>507</v>
      </c>
      <c r="B2553" s="191">
        <v>939</v>
      </c>
      <c r="C2553" s="192">
        <v>12</v>
      </c>
      <c r="D2553" s="192">
        <v>2</v>
      </c>
      <c r="E2553" s="193">
        <v>1230140050</v>
      </c>
      <c r="F2553" s="194">
        <v>600</v>
      </c>
      <c r="G2553" s="195">
        <v>32004.9</v>
      </c>
      <c r="H2553" s="195">
        <v>32004.9</v>
      </c>
      <c r="I2553" s="157">
        <f t="shared" si="78"/>
        <v>100</v>
      </c>
      <c r="J2553" s="183">
        <f t="shared" si="79"/>
        <v>0</v>
      </c>
    </row>
    <row r="2554" spans="1:10" s="141" customFormat="1" ht="22.5" x14ac:dyDescent="0.2">
      <c r="A2554" s="190" t="s">
        <v>1044</v>
      </c>
      <c r="B2554" s="191">
        <v>939</v>
      </c>
      <c r="C2554" s="192">
        <v>12</v>
      </c>
      <c r="D2554" s="192">
        <v>2</v>
      </c>
      <c r="E2554" s="193">
        <v>1230140060</v>
      </c>
      <c r="F2554" s="194"/>
      <c r="G2554" s="195">
        <v>23623.599999999999</v>
      </c>
      <c r="H2554" s="195">
        <v>23623.599999999999</v>
      </c>
      <c r="I2554" s="157">
        <f t="shared" si="78"/>
        <v>100</v>
      </c>
      <c r="J2554" s="183">
        <f t="shared" si="79"/>
        <v>0</v>
      </c>
    </row>
    <row r="2555" spans="1:10" s="141" customFormat="1" ht="22.5" x14ac:dyDescent="0.2">
      <c r="A2555" s="190" t="s">
        <v>507</v>
      </c>
      <c r="B2555" s="191">
        <v>939</v>
      </c>
      <c r="C2555" s="192">
        <v>12</v>
      </c>
      <c r="D2555" s="192">
        <v>2</v>
      </c>
      <c r="E2555" s="193">
        <v>1230140060</v>
      </c>
      <c r="F2555" s="194">
        <v>600</v>
      </c>
      <c r="G2555" s="195">
        <v>23623.599999999999</v>
      </c>
      <c r="H2555" s="195">
        <v>23623.599999999999</v>
      </c>
      <c r="I2555" s="157">
        <f t="shared" si="78"/>
        <v>100</v>
      </c>
      <c r="J2555" s="183">
        <f t="shared" si="79"/>
        <v>0</v>
      </c>
    </row>
    <row r="2556" spans="1:10" ht="22.5" x14ac:dyDescent="0.25">
      <c r="A2556" s="190" t="s">
        <v>1046</v>
      </c>
      <c r="B2556" s="191">
        <v>939</v>
      </c>
      <c r="C2556" s="192">
        <v>12</v>
      </c>
      <c r="D2556" s="192">
        <v>2</v>
      </c>
      <c r="E2556" s="193">
        <v>1230200000</v>
      </c>
      <c r="F2556" s="194"/>
      <c r="G2556" s="195">
        <v>1200</v>
      </c>
      <c r="H2556" s="195">
        <v>1200</v>
      </c>
      <c r="I2556" s="157">
        <f t="shared" si="78"/>
        <v>100</v>
      </c>
      <c r="J2556" s="183">
        <f t="shared" si="79"/>
        <v>0</v>
      </c>
    </row>
    <row r="2557" spans="1:10" ht="22.5" x14ac:dyDescent="0.25">
      <c r="A2557" s="190" t="s">
        <v>1047</v>
      </c>
      <c r="B2557" s="191">
        <v>939</v>
      </c>
      <c r="C2557" s="192">
        <v>12</v>
      </c>
      <c r="D2557" s="192">
        <v>2</v>
      </c>
      <c r="E2557" s="193">
        <v>1230260010</v>
      </c>
      <c r="F2557" s="194"/>
      <c r="G2557" s="195">
        <v>1200</v>
      </c>
      <c r="H2557" s="195">
        <v>1200</v>
      </c>
      <c r="I2557" s="157">
        <f t="shared" si="78"/>
        <v>100</v>
      </c>
      <c r="J2557" s="183">
        <f t="shared" si="79"/>
        <v>0</v>
      </c>
    </row>
    <row r="2558" spans="1:10" x14ac:dyDescent="0.25">
      <c r="A2558" s="190" t="s">
        <v>494</v>
      </c>
      <c r="B2558" s="191">
        <v>939</v>
      </c>
      <c r="C2558" s="192">
        <v>12</v>
      </c>
      <c r="D2558" s="192">
        <v>2</v>
      </c>
      <c r="E2558" s="193">
        <v>1230260010</v>
      </c>
      <c r="F2558" s="194">
        <v>800</v>
      </c>
      <c r="G2558" s="195">
        <v>1200</v>
      </c>
      <c r="H2558" s="195">
        <v>1200</v>
      </c>
      <c r="I2558" s="157">
        <f t="shared" si="78"/>
        <v>100</v>
      </c>
      <c r="J2558" s="183">
        <f t="shared" si="79"/>
        <v>0</v>
      </c>
    </row>
    <row r="2559" spans="1:10" x14ac:dyDescent="0.25">
      <c r="A2559" s="190" t="s">
        <v>1345</v>
      </c>
      <c r="B2559" s="191">
        <v>939</v>
      </c>
      <c r="C2559" s="192">
        <v>12</v>
      </c>
      <c r="D2559" s="192">
        <v>4</v>
      </c>
      <c r="E2559" s="193"/>
      <c r="F2559" s="194"/>
      <c r="G2559" s="195">
        <v>282.5</v>
      </c>
      <c r="H2559" s="195">
        <v>282.5</v>
      </c>
      <c r="I2559" s="157">
        <f t="shared" si="78"/>
        <v>100</v>
      </c>
      <c r="J2559" s="183">
        <f t="shared" si="79"/>
        <v>0</v>
      </c>
    </row>
    <row r="2560" spans="1:10" x14ac:dyDescent="0.25">
      <c r="A2560" s="190" t="s">
        <v>487</v>
      </c>
      <c r="B2560" s="191">
        <v>939</v>
      </c>
      <c r="C2560" s="192">
        <v>12</v>
      </c>
      <c r="D2560" s="192">
        <v>4</v>
      </c>
      <c r="E2560" s="193">
        <v>8900000000</v>
      </c>
      <c r="F2560" s="194"/>
      <c r="G2560" s="195">
        <v>282.5</v>
      </c>
      <c r="H2560" s="195">
        <v>282.5</v>
      </c>
      <c r="I2560" s="157">
        <f t="shared" si="78"/>
        <v>100</v>
      </c>
      <c r="J2560" s="183">
        <f t="shared" si="79"/>
        <v>0</v>
      </c>
    </row>
    <row r="2561" spans="1:10" x14ac:dyDescent="0.25">
      <c r="A2561" s="190" t="s">
        <v>487</v>
      </c>
      <c r="B2561" s="191">
        <v>939</v>
      </c>
      <c r="C2561" s="192">
        <v>12</v>
      </c>
      <c r="D2561" s="192">
        <v>4</v>
      </c>
      <c r="E2561" s="193">
        <v>8900000110</v>
      </c>
      <c r="F2561" s="194"/>
      <c r="G2561" s="195">
        <v>282.5</v>
      </c>
      <c r="H2561" s="195">
        <v>282.5</v>
      </c>
      <c r="I2561" s="157">
        <f t="shared" si="78"/>
        <v>100</v>
      </c>
      <c r="J2561" s="183">
        <f t="shared" si="79"/>
        <v>0</v>
      </c>
    </row>
    <row r="2562" spans="1:10" ht="33.75" x14ac:dyDescent="0.25">
      <c r="A2562" s="190" t="s">
        <v>486</v>
      </c>
      <c r="B2562" s="191">
        <v>939</v>
      </c>
      <c r="C2562" s="192">
        <v>12</v>
      </c>
      <c r="D2562" s="192">
        <v>4</v>
      </c>
      <c r="E2562" s="193">
        <v>8900000110</v>
      </c>
      <c r="F2562" s="194">
        <v>100</v>
      </c>
      <c r="G2562" s="195">
        <v>282.5</v>
      </c>
      <c r="H2562" s="195">
        <v>282.5</v>
      </c>
      <c r="I2562" s="157">
        <f t="shared" si="78"/>
        <v>100</v>
      </c>
      <c r="J2562" s="183">
        <f t="shared" si="79"/>
        <v>0</v>
      </c>
    </row>
    <row r="2563" spans="1:10" x14ac:dyDescent="0.25">
      <c r="A2563" s="184" t="s">
        <v>1076</v>
      </c>
      <c r="B2563" s="185">
        <v>947</v>
      </c>
      <c r="C2563" s="186"/>
      <c r="D2563" s="186"/>
      <c r="E2563" s="187"/>
      <c r="F2563" s="188"/>
      <c r="G2563" s="189">
        <v>408368.9</v>
      </c>
      <c r="H2563" s="189">
        <v>373635.5</v>
      </c>
      <c r="I2563" s="151">
        <f t="shared" si="78"/>
        <v>91.494602062008141</v>
      </c>
      <c r="J2563" s="183">
        <f t="shared" si="79"/>
        <v>34733.400000000023</v>
      </c>
    </row>
    <row r="2564" spans="1:10" x14ac:dyDescent="0.25">
      <c r="A2564" s="190" t="s">
        <v>484</v>
      </c>
      <c r="B2564" s="191">
        <v>947</v>
      </c>
      <c r="C2564" s="192">
        <v>1</v>
      </c>
      <c r="D2564" s="192"/>
      <c r="E2564" s="193"/>
      <c r="F2564" s="194"/>
      <c r="G2564" s="195">
        <v>25549.5</v>
      </c>
      <c r="H2564" s="195">
        <v>24319.3</v>
      </c>
      <c r="I2564" s="157">
        <f t="shared" si="78"/>
        <v>95.18503297520499</v>
      </c>
      <c r="J2564" s="183">
        <f t="shared" si="79"/>
        <v>1230.2000000000007</v>
      </c>
    </row>
    <row r="2565" spans="1:10" ht="22.5" x14ac:dyDescent="0.25">
      <c r="A2565" s="190" t="s">
        <v>488</v>
      </c>
      <c r="B2565" s="191">
        <v>947</v>
      </c>
      <c r="C2565" s="192">
        <v>1</v>
      </c>
      <c r="D2565" s="192">
        <v>3</v>
      </c>
      <c r="E2565" s="193"/>
      <c r="F2565" s="194"/>
      <c r="G2565" s="195">
        <v>3042.3</v>
      </c>
      <c r="H2565" s="195">
        <v>1851.2</v>
      </c>
      <c r="I2565" s="157">
        <f t="shared" si="78"/>
        <v>60.848699996713009</v>
      </c>
      <c r="J2565" s="183">
        <f t="shared" si="79"/>
        <v>1191.1000000000001</v>
      </c>
    </row>
    <row r="2566" spans="1:10" x14ac:dyDescent="0.25">
      <c r="A2566" s="190" t="s">
        <v>491</v>
      </c>
      <c r="B2566" s="191">
        <v>947</v>
      </c>
      <c r="C2566" s="192">
        <v>1</v>
      </c>
      <c r="D2566" s="192">
        <v>3</v>
      </c>
      <c r="E2566" s="193">
        <v>9900000000</v>
      </c>
      <c r="F2566" s="194"/>
      <c r="G2566" s="195">
        <v>3042.3</v>
      </c>
      <c r="H2566" s="195">
        <v>1851.2</v>
      </c>
      <c r="I2566" s="157">
        <f t="shared" si="78"/>
        <v>60.848699996713009</v>
      </c>
      <c r="J2566" s="183">
        <f t="shared" si="79"/>
        <v>1191.1000000000001</v>
      </c>
    </row>
    <row r="2567" spans="1:10" ht="22.5" x14ac:dyDescent="0.25">
      <c r="A2567" s="190" t="s">
        <v>492</v>
      </c>
      <c r="B2567" s="191">
        <v>947</v>
      </c>
      <c r="C2567" s="192">
        <v>1</v>
      </c>
      <c r="D2567" s="192">
        <v>3</v>
      </c>
      <c r="E2567" s="193">
        <v>9900051410</v>
      </c>
      <c r="F2567" s="194"/>
      <c r="G2567" s="195">
        <v>2543.6</v>
      </c>
      <c r="H2567" s="195">
        <v>1708.8</v>
      </c>
      <c r="I2567" s="157">
        <f t="shared" si="78"/>
        <v>67.180374272684389</v>
      </c>
      <c r="J2567" s="183">
        <f t="shared" si="79"/>
        <v>834.8</v>
      </c>
    </row>
    <row r="2568" spans="1:10" x14ac:dyDescent="0.25">
      <c r="A2568" s="190" t="s">
        <v>490</v>
      </c>
      <c r="B2568" s="191">
        <v>947</v>
      </c>
      <c r="C2568" s="192">
        <v>1</v>
      </c>
      <c r="D2568" s="192">
        <v>3</v>
      </c>
      <c r="E2568" s="193">
        <v>9900051410</v>
      </c>
      <c r="F2568" s="194">
        <v>200</v>
      </c>
      <c r="G2568" s="195">
        <v>2543.6</v>
      </c>
      <c r="H2568" s="195">
        <v>1708.8</v>
      </c>
      <c r="I2568" s="157">
        <f t="shared" si="78"/>
        <v>67.180374272684389</v>
      </c>
      <c r="J2568" s="183">
        <f t="shared" si="79"/>
        <v>834.8</v>
      </c>
    </row>
    <row r="2569" spans="1:10" ht="22.5" x14ac:dyDescent="0.25">
      <c r="A2569" s="190" t="s">
        <v>1151</v>
      </c>
      <c r="B2569" s="191">
        <v>947</v>
      </c>
      <c r="C2569" s="192">
        <v>1</v>
      </c>
      <c r="D2569" s="192">
        <v>3</v>
      </c>
      <c r="E2569" s="193">
        <v>9900051420</v>
      </c>
      <c r="F2569" s="194"/>
      <c r="G2569" s="195">
        <v>498.7</v>
      </c>
      <c r="H2569" s="195">
        <v>142.4</v>
      </c>
      <c r="I2569" s="157">
        <f t="shared" si="78"/>
        <v>28.554241026669342</v>
      </c>
      <c r="J2569" s="183">
        <f t="shared" si="79"/>
        <v>356.29999999999995</v>
      </c>
    </row>
    <row r="2570" spans="1:10" x14ac:dyDescent="0.25">
      <c r="A2570" s="190" t="s">
        <v>490</v>
      </c>
      <c r="B2570" s="191">
        <v>947</v>
      </c>
      <c r="C2570" s="192">
        <v>1</v>
      </c>
      <c r="D2570" s="192">
        <v>3</v>
      </c>
      <c r="E2570" s="193">
        <v>9900051420</v>
      </c>
      <c r="F2570" s="194">
        <v>200</v>
      </c>
      <c r="G2570" s="195">
        <v>498.7</v>
      </c>
      <c r="H2570" s="195">
        <v>142.4</v>
      </c>
      <c r="I2570" s="157">
        <f t="shared" si="78"/>
        <v>28.554241026669342</v>
      </c>
      <c r="J2570" s="183">
        <f t="shared" si="79"/>
        <v>356.29999999999995</v>
      </c>
    </row>
    <row r="2571" spans="1:10" x14ac:dyDescent="0.25">
      <c r="A2571" s="190" t="s">
        <v>512</v>
      </c>
      <c r="B2571" s="191">
        <v>947</v>
      </c>
      <c r="C2571" s="192">
        <v>1</v>
      </c>
      <c r="D2571" s="192">
        <v>13</v>
      </c>
      <c r="E2571" s="193"/>
      <c r="F2571" s="194"/>
      <c r="G2571" s="195">
        <v>22507.200000000001</v>
      </c>
      <c r="H2571" s="195">
        <v>22468.1</v>
      </c>
      <c r="I2571" s="157">
        <f t="shared" si="78"/>
        <v>99.826277813321951</v>
      </c>
      <c r="J2571" s="183">
        <f t="shared" si="79"/>
        <v>39.100000000002183</v>
      </c>
    </row>
    <row r="2572" spans="1:10" x14ac:dyDescent="0.25">
      <c r="A2572" s="190" t="s">
        <v>487</v>
      </c>
      <c r="B2572" s="191">
        <v>947</v>
      </c>
      <c r="C2572" s="192">
        <v>1</v>
      </c>
      <c r="D2572" s="192">
        <v>13</v>
      </c>
      <c r="E2572" s="193">
        <v>8900000000</v>
      </c>
      <c r="F2572" s="194"/>
      <c r="G2572" s="195">
        <v>22507.200000000001</v>
      </c>
      <c r="H2572" s="195">
        <v>22468.1</v>
      </c>
      <c r="I2572" s="157">
        <f t="shared" si="78"/>
        <v>99.826277813321951</v>
      </c>
      <c r="J2572" s="183">
        <f t="shared" si="79"/>
        <v>39.100000000002183</v>
      </c>
    </row>
    <row r="2573" spans="1:10" x14ac:dyDescent="0.25">
      <c r="A2573" s="190" t="s">
        <v>487</v>
      </c>
      <c r="B2573" s="191">
        <v>947</v>
      </c>
      <c r="C2573" s="192">
        <v>1</v>
      </c>
      <c r="D2573" s="192">
        <v>13</v>
      </c>
      <c r="E2573" s="193">
        <v>8900000110</v>
      </c>
      <c r="F2573" s="194"/>
      <c r="G2573" s="195">
        <v>20239</v>
      </c>
      <c r="H2573" s="195">
        <v>20238.5</v>
      </c>
      <c r="I2573" s="157">
        <f t="shared" si="78"/>
        <v>99.997529522209589</v>
      </c>
      <c r="J2573" s="183">
        <f t="shared" si="79"/>
        <v>0.5</v>
      </c>
    </row>
    <row r="2574" spans="1:10" ht="33.75" x14ac:dyDescent="0.25">
      <c r="A2574" s="190" t="s">
        <v>486</v>
      </c>
      <c r="B2574" s="191">
        <v>947</v>
      </c>
      <c r="C2574" s="192">
        <v>1</v>
      </c>
      <c r="D2574" s="192">
        <v>13</v>
      </c>
      <c r="E2574" s="193">
        <v>8900000110</v>
      </c>
      <c r="F2574" s="194">
        <v>100</v>
      </c>
      <c r="G2574" s="195">
        <v>20239</v>
      </c>
      <c r="H2574" s="195">
        <v>20238.5</v>
      </c>
      <c r="I2574" s="157">
        <f t="shared" si="78"/>
        <v>99.997529522209589</v>
      </c>
      <c r="J2574" s="183">
        <f t="shared" si="79"/>
        <v>0.5</v>
      </c>
    </row>
    <row r="2575" spans="1:10" x14ac:dyDescent="0.25">
      <c r="A2575" s="190" t="s">
        <v>487</v>
      </c>
      <c r="B2575" s="191">
        <v>947</v>
      </c>
      <c r="C2575" s="192">
        <v>1</v>
      </c>
      <c r="D2575" s="192">
        <v>13</v>
      </c>
      <c r="E2575" s="193">
        <v>8900000190</v>
      </c>
      <c r="F2575" s="194"/>
      <c r="G2575" s="195">
        <v>659.2</v>
      </c>
      <c r="H2575" s="195">
        <v>620.9</v>
      </c>
      <c r="I2575" s="157">
        <f t="shared" ref="I2575:I2638" si="80">+H2575/G2575*100</f>
        <v>94.189927184466001</v>
      </c>
      <c r="J2575" s="183">
        <f t="shared" ref="J2575:J2638" si="81">G2575-H2575</f>
        <v>38.300000000000068</v>
      </c>
    </row>
    <row r="2576" spans="1:10" x14ac:dyDescent="0.25">
      <c r="A2576" s="190" t="s">
        <v>490</v>
      </c>
      <c r="B2576" s="191">
        <v>947</v>
      </c>
      <c r="C2576" s="192">
        <v>1</v>
      </c>
      <c r="D2576" s="192">
        <v>13</v>
      </c>
      <c r="E2576" s="193">
        <v>8900000190</v>
      </c>
      <c r="F2576" s="194">
        <v>200</v>
      </c>
      <c r="G2576" s="195">
        <v>659.2</v>
      </c>
      <c r="H2576" s="195">
        <v>620.9</v>
      </c>
      <c r="I2576" s="157">
        <f t="shared" si="80"/>
        <v>94.189927184466001</v>
      </c>
      <c r="J2576" s="183">
        <f t="shared" si="81"/>
        <v>38.300000000000068</v>
      </c>
    </row>
    <row r="2577" spans="1:10" ht="22.5" x14ac:dyDescent="0.25">
      <c r="A2577" s="190" t="s">
        <v>1451</v>
      </c>
      <c r="B2577" s="191">
        <v>947</v>
      </c>
      <c r="C2577" s="192">
        <v>1</v>
      </c>
      <c r="D2577" s="192">
        <v>13</v>
      </c>
      <c r="E2577" s="193">
        <v>8900000870</v>
      </c>
      <c r="F2577" s="194"/>
      <c r="G2577" s="195">
        <v>334</v>
      </c>
      <c r="H2577" s="195">
        <v>333.7</v>
      </c>
      <c r="I2577" s="157">
        <f t="shared" si="80"/>
        <v>99.910179640718553</v>
      </c>
      <c r="J2577" s="183">
        <f t="shared" si="81"/>
        <v>0.30000000000001137</v>
      </c>
    </row>
    <row r="2578" spans="1:10" ht="33.75" x14ac:dyDescent="0.25">
      <c r="A2578" s="190" t="s">
        <v>486</v>
      </c>
      <c r="B2578" s="191">
        <v>947</v>
      </c>
      <c r="C2578" s="192">
        <v>1</v>
      </c>
      <c r="D2578" s="192">
        <v>13</v>
      </c>
      <c r="E2578" s="193">
        <v>8900000870</v>
      </c>
      <c r="F2578" s="194">
        <v>100</v>
      </c>
      <c r="G2578" s="195">
        <v>334</v>
      </c>
      <c r="H2578" s="195">
        <v>333.7</v>
      </c>
      <c r="I2578" s="157">
        <f t="shared" si="80"/>
        <v>99.910179640718553</v>
      </c>
      <c r="J2578" s="183">
        <f t="shared" si="81"/>
        <v>0.30000000000001137</v>
      </c>
    </row>
    <row r="2579" spans="1:10" ht="22.5" x14ac:dyDescent="0.25">
      <c r="A2579" s="190" t="s">
        <v>1152</v>
      </c>
      <c r="B2579" s="191">
        <v>947</v>
      </c>
      <c r="C2579" s="192">
        <v>1</v>
      </c>
      <c r="D2579" s="192">
        <v>13</v>
      </c>
      <c r="E2579" s="193">
        <v>8900055490</v>
      </c>
      <c r="F2579" s="194"/>
      <c r="G2579" s="195">
        <v>1275</v>
      </c>
      <c r="H2579" s="195">
        <v>1275</v>
      </c>
      <c r="I2579" s="157">
        <f t="shared" si="80"/>
        <v>100</v>
      </c>
      <c r="J2579" s="183">
        <f t="shared" si="81"/>
        <v>0</v>
      </c>
    </row>
    <row r="2580" spans="1:10" ht="33.75" x14ac:dyDescent="0.25">
      <c r="A2580" s="190" t="s">
        <v>486</v>
      </c>
      <c r="B2580" s="191">
        <v>947</v>
      </c>
      <c r="C2580" s="192">
        <v>1</v>
      </c>
      <c r="D2580" s="192">
        <v>13</v>
      </c>
      <c r="E2580" s="193">
        <v>8900055490</v>
      </c>
      <c r="F2580" s="194">
        <v>100</v>
      </c>
      <c r="G2580" s="195">
        <v>1275</v>
      </c>
      <c r="H2580" s="195">
        <v>1275</v>
      </c>
      <c r="I2580" s="157">
        <f t="shared" si="80"/>
        <v>100</v>
      </c>
      <c r="J2580" s="183">
        <f t="shared" si="81"/>
        <v>0</v>
      </c>
    </row>
    <row r="2581" spans="1:10" x14ac:dyDescent="0.25">
      <c r="A2581" s="190" t="s">
        <v>572</v>
      </c>
      <c r="B2581" s="191">
        <v>947</v>
      </c>
      <c r="C2581" s="192">
        <v>4</v>
      </c>
      <c r="D2581" s="192"/>
      <c r="E2581" s="193"/>
      <c r="F2581" s="194"/>
      <c r="G2581" s="195">
        <v>382819.4</v>
      </c>
      <c r="H2581" s="195">
        <v>349316.2</v>
      </c>
      <c r="I2581" s="157">
        <f t="shared" si="80"/>
        <v>91.24830141837117</v>
      </c>
      <c r="J2581" s="183">
        <f t="shared" si="81"/>
        <v>33503.200000000012</v>
      </c>
    </row>
    <row r="2582" spans="1:10" x14ac:dyDescent="0.25">
      <c r="A2582" s="190" t="s">
        <v>652</v>
      </c>
      <c r="B2582" s="191">
        <v>947</v>
      </c>
      <c r="C2582" s="192">
        <v>4</v>
      </c>
      <c r="D2582" s="192">
        <v>8</v>
      </c>
      <c r="E2582" s="193"/>
      <c r="F2582" s="194"/>
      <c r="G2582" s="195">
        <v>181797.3</v>
      </c>
      <c r="H2582" s="195">
        <v>168596.7</v>
      </c>
      <c r="I2582" s="157">
        <f t="shared" si="80"/>
        <v>92.738836055320959</v>
      </c>
      <c r="J2582" s="183">
        <f t="shared" si="81"/>
        <v>13200.599999999977</v>
      </c>
    </row>
    <row r="2583" spans="1:10" x14ac:dyDescent="0.25">
      <c r="A2583" s="190" t="s">
        <v>487</v>
      </c>
      <c r="B2583" s="191">
        <v>947</v>
      </c>
      <c r="C2583" s="192">
        <v>4</v>
      </c>
      <c r="D2583" s="192">
        <v>8</v>
      </c>
      <c r="E2583" s="193">
        <v>8900000000</v>
      </c>
      <c r="F2583" s="194"/>
      <c r="G2583" s="195">
        <v>181797.3</v>
      </c>
      <c r="H2583" s="195">
        <v>168596.7</v>
      </c>
      <c r="I2583" s="157">
        <f t="shared" si="80"/>
        <v>92.738836055320959</v>
      </c>
      <c r="J2583" s="183">
        <f t="shared" si="81"/>
        <v>13200.599999999977</v>
      </c>
    </row>
    <row r="2584" spans="1:10" x14ac:dyDescent="0.25">
      <c r="A2584" s="190" t="s">
        <v>658</v>
      </c>
      <c r="B2584" s="191">
        <v>947</v>
      </c>
      <c r="C2584" s="192">
        <v>4</v>
      </c>
      <c r="D2584" s="192">
        <v>8</v>
      </c>
      <c r="E2584" s="193">
        <v>8900040410</v>
      </c>
      <c r="F2584" s="194"/>
      <c r="G2584" s="195">
        <v>181797.3</v>
      </c>
      <c r="H2584" s="195">
        <v>168596.7</v>
      </c>
      <c r="I2584" s="157">
        <f t="shared" si="80"/>
        <v>92.738836055320959</v>
      </c>
      <c r="J2584" s="183">
        <f t="shared" si="81"/>
        <v>13200.599999999977</v>
      </c>
    </row>
    <row r="2585" spans="1:10" ht="22.5" x14ac:dyDescent="0.25">
      <c r="A2585" s="190" t="s">
        <v>507</v>
      </c>
      <c r="B2585" s="191">
        <v>947</v>
      </c>
      <c r="C2585" s="192">
        <v>4</v>
      </c>
      <c r="D2585" s="192">
        <v>8</v>
      </c>
      <c r="E2585" s="193">
        <v>8900040410</v>
      </c>
      <c r="F2585" s="194">
        <v>600</v>
      </c>
      <c r="G2585" s="195">
        <v>181797.3</v>
      </c>
      <c r="H2585" s="195">
        <v>168596.7</v>
      </c>
      <c r="I2585" s="157">
        <f t="shared" si="80"/>
        <v>92.738836055320959</v>
      </c>
      <c r="J2585" s="183">
        <f t="shared" si="81"/>
        <v>13200.599999999977</v>
      </c>
    </row>
    <row r="2586" spans="1:10" x14ac:dyDescent="0.25">
      <c r="A2586" s="190" t="s">
        <v>703</v>
      </c>
      <c r="B2586" s="191">
        <v>947</v>
      </c>
      <c r="C2586" s="192">
        <v>4</v>
      </c>
      <c r="D2586" s="192">
        <v>12</v>
      </c>
      <c r="E2586" s="193"/>
      <c r="F2586" s="194"/>
      <c r="G2586" s="195">
        <v>201022.1</v>
      </c>
      <c r="H2586" s="195">
        <v>180719.5</v>
      </c>
      <c r="I2586" s="157">
        <f t="shared" si="80"/>
        <v>89.900314443038837</v>
      </c>
      <c r="J2586" s="183">
        <f t="shared" si="81"/>
        <v>20302.600000000006</v>
      </c>
    </row>
    <row r="2587" spans="1:10" x14ac:dyDescent="0.25">
      <c r="A2587" s="190" t="s">
        <v>487</v>
      </c>
      <c r="B2587" s="191">
        <v>947</v>
      </c>
      <c r="C2587" s="192">
        <v>4</v>
      </c>
      <c r="D2587" s="192">
        <v>12</v>
      </c>
      <c r="E2587" s="193">
        <v>8900000000</v>
      </c>
      <c r="F2587" s="194"/>
      <c r="G2587" s="195">
        <v>201022.1</v>
      </c>
      <c r="H2587" s="195">
        <v>180719.5</v>
      </c>
      <c r="I2587" s="157">
        <f t="shared" si="80"/>
        <v>89.900314443038837</v>
      </c>
      <c r="J2587" s="183">
        <f t="shared" si="81"/>
        <v>20302.600000000006</v>
      </c>
    </row>
    <row r="2588" spans="1:10" x14ac:dyDescent="0.25">
      <c r="A2588" s="190" t="s">
        <v>658</v>
      </c>
      <c r="B2588" s="191">
        <v>947</v>
      </c>
      <c r="C2588" s="192">
        <v>4</v>
      </c>
      <c r="D2588" s="192">
        <v>12</v>
      </c>
      <c r="E2588" s="193">
        <v>8900040410</v>
      </c>
      <c r="F2588" s="194"/>
      <c r="G2588" s="195">
        <v>201022.1</v>
      </c>
      <c r="H2588" s="195">
        <v>180719.5</v>
      </c>
      <c r="I2588" s="157">
        <f t="shared" si="80"/>
        <v>89.900314443038837</v>
      </c>
      <c r="J2588" s="183">
        <f t="shared" si="81"/>
        <v>20302.600000000006</v>
      </c>
    </row>
    <row r="2589" spans="1:10" ht="22.5" x14ac:dyDescent="0.25">
      <c r="A2589" s="190" t="s">
        <v>507</v>
      </c>
      <c r="B2589" s="191">
        <v>947</v>
      </c>
      <c r="C2589" s="192">
        <v>4</v>
      </c>
      <c r="D2589" s="192">
        <v>12</v>
      </c>
      <c r="E2589" s="193">
        <v>8900040410</v>
      </c>
      <c r="F2589" s="194">
        <v>600</v>
      </c>
      <c r="G2589" s="195">
        <v>201022.1</v>
      </c>
      <c r="H2589" s="195">
        <v>180719.5</v>
      </c>
      <c r="I2589" s="157">
        <f t="shared" si="80"/>
        <v>89.900314443038837</v>
      </c>
      <c r="J2589" s="183">
        <f t="shared" si="81"/>
        <v>20302.600000000006</v>
      </c>
    </row>
    <row r="2590" spans="1:10" x14ac:dyDescent="0.25">
      <c r="A2590" s="184" t="s">
        <v>1077</v>
      </c>
      <c r="B2590" s="185">
        <v>948</v>
      </c>
      <c r="C2590" s="186"/>
      <c r="D2590" s="186"/>
      <c r="E2590" s="187"/>
      <c r="F2590" s="188"/>
      <c r="G2590" s="189">
        <v>210608</v>
      </c>
      <c r="H2590" s="189">
        <v>199443.6</v>
      </c>
      <c r="I2590" s="151">
        <f t="shared" si="80"/>
        <v>94.698966800881252</v>
      </c>
      <c r="J2590" s="183">
        <f t="shared" si="81"/>
        <v>11164.399999999994</v>
      </c>
    </row>
    <row r="2591" spans="1:10" x14ac:dyDescent="0.25">
      <c r="A2591" s="190" t="s">
        <v>572</v>
      </c>
      <c r="B2591" s="191">
        <v>948</v>
      </c>
      <c r="C2591" s="192">
        <v>4</v>
      </c>
      <c r="D2591" s="192"/>
      <c r="E2591" s="193"/>
      <c r="F2591" s="194"/>
      <c r="G2591" s="195">
        <v>210608</v>
      </c>
      <c r="H2591" s="195">
        <v>199443.6</v>
      </c>
      <c r="I2591" s="157">
        <f t="shared" si="80"/>
        <v>94.698966800881252</v>
      </c>
      <c r="J2591" s="183">
        <f t="shared" si="81"/>
        <v>11164.399999999994</v>
      </c>
    </row>
    <row r="2592" spans="1:10" x14ac:dyDescent="0.25">
      <c r="A2592" s="190" t="s">
        <v>573</v>
      </c>
      <c r="B2592" s="191">
        <v>948</v>
      </c>
      <c r="C2592" s="192">
        <v>4</v>
      </c>
      <c r="D2592" s="192">
        <v>1</v>
      </c>
      <c r="E2592" s="193"/>
      <c r="F2592" s="194"/>
      <c r="G2592" s="195">
        <v>61029.2</v>
      </c>
      <c r="H2592" s="195">
        <v>59701.8</v>
      </c>
      <c r="I2592" s="157">
        <f t="shared" si="80"/>
        <v>97.824975585457466</v>
      </c>
      <c r="J2592" s="183">
        <f t="shared" si="81"/>
        <v>1327.3999999999942</v>
      </c>
    </row>
    <row r="2593" spans="1:10" ht="22.5" x14ac:dyDescent="0.25">
      <c r="A2593" s="190" t="s">
        <v>584</v>
      </c>
      <c r="B2593" s="191">
        <v>948</v>
      </c>
      <c r="C2593" s="192">
        <v>4</v>
      </c>
      <c r="D2593" s="192">
        <v>1</v>
      </c>
      <c r="E2593" s="193">
        <v>1200000000</v>
      </c>
      <c r="F2593" s="194"/>
      <c r="G2593" s="195">
        <v>61029.2</v>
      </c>
      <c r="H2593" s="195">
        <v>59701.8</v>
      </c>
      <c r="I2593" s="157">
        <f t="shared" si="80"/>
        <v>97.824975585457466</v>
      </c>
      <c r="J2593" s="183">
        <f t="shared" si="81"/>
        <v>1327.3999999999942</v>
      </c>
    </row>
    <row r="2594" spans="1:10" ht="33.75" x14ac:dyDescent="0.25">
      <c r="A2594" s="190" t="s">
        <v>585</v>
      </c>
      <c r="B2594" s="191">
        <v>948</v>
      </c>
      <c r="C2594" s="192">
        <v>4</v>
      </c>
      <c r="D2594" s="192">
        <v>1</v>
      </c>
      <c r="E2594" s="193">
        <v>1220000000</v>
      </c>
      <c r="F2594" s="194"/>
      <c r="G2594" s="195">
        <v>61029.2</v>
      </c>
      <c r="H2594" s="195">
        <v>59701.8</v>
      </c>
      <c r="I2594" s="157">
        <f t="shared" si="80"/>
        <v>97.824975585457466</v>
      </c>
      <c r="J2594" s="183">
        <f t="shared" si="81"/>
        <v>1327.3999999999942</v>
      </c>
    </row>
    <row r="2595" spans="1:10" ht="22.5" x14ac:dyDescent="0.25">
      <c r="A2595" s="190" t="s">
        <v>586</v>
      </c>
      <c r="B2595" s="191">
        <v>948</v>
      </c>
      <c r="C2595" s="192">
        <v>4</v>
      </c>
      <c r="D2595" s="192">
        <v>1</v>
      </c>
      <c r="E2595" s="193">
        <v>1220040030</v>
      </c>
      <c r="F2595" s="194"/>
      <c r="G2595" s="195">
        <v>61029.2</v>
      </c>
      <c r="H2595" s="195">
        <v>59701.8</v>
      </c>
      <c r="I2595" s="157">
        <f t="shared" si="80"/>
        <v>97.824975585457466</v>
      </c>
      <c r="J2595" s="183">
        <f t="shared" si="81"/>
        <v>1327.3999999999942</v>
      </c>
    </row>
    <row r="2596" spans="1:10" ht="22.5" x14ac:dyDescent="0.25">
      <c r="A2596" s="190" t="s">
        <v>507</v>
      </c>
      <c r="B2596" s="191">
        <v>948</v>
      </c>
      <c r="C2596" s="192">
        <v>4</v>
      </c>
      <c r="D2596" s="192">
        <v>1</v>
      </c>
      <c r="E2596" s="193">
        <v>1220040030</v>
      </c>
      <c r="F2596" s="194">
        <v>600</v>
      </c>
      <c r="G2596" s="195">
        <v>61029.2</v>
      </c>
      <c r="H2596" s="195">
        <v>59701.8</v>
      </c>
      <c r="I2596" s="157">
        <f t="shared" si="80"/>
        <v>97.824975585457466</v>
      </c>
      <c r="J2596" s="183">
        <f t="shared" si="81"/>
        <v>1327.3999999999942</v>
      </c>
    </row>
    <row r="2597" spans="1:10" x14ac:dyDescent="0.25">
      <c r="A2597" s="190" t="s">
        <v>683</v>
      </c>
      <c r="B2597" s="191">
        <v>948</v>
      </c>
      <c r="C2597" s="192">
        <v>4</v>
      </c>
      <c r="D2597" s="192">
        <v>10</v>
      </c>
      <c r="E2597" s="193"/>
      <c r="F2597" s="194"/>
      <c r="G2597" s="195">
        <v>149578.79999999999</v>
      </c>
      <c r="H2597" s="195">
        <v>139741.79999999999</v>
      </c>
      <c r="I2597" s="157">
        <f t="shared" si="80"/>
        <v>93.423533281454326</v>
      </c>
      <c r="J2597" s="183">
        <f t="shared" si="81"/>
        <v>9837</v>
      </c>
    </row>
    <row r="2598" spans="1:10" ht="22.5" x14ac:dyDescent="0.25">
      <c r="A2598" s="190" t="s">
        <v>584</v>
      </c>
      <c r="B2598" s="191">
        <v>948</v>
      </c>
      <c r="C2598" s="192">
        <v>4</v>
      </c>
      <c r="D2598" s="192">
        <v>10</v>
      </c>
      <c r="E2598" s="193">
        <v>1200000000</v>
      </c>
      <c r="F2598" s="194"/>
      <c r="G2598" s="195">
        <v>136264.70000000001</v>
      </c>
      <c r="H2598" s="195">
        <v>126455.6</v>
      </c>
      <c r="I2598" s="157">
        <f t="shared" si="80"/>
        <v>92.801437202738484</v>
      </c>
      <c r="J2598" s="183">
        <f t="shared" si="81"/>
        <v>9809.1000000000058</v>
      </c>
    </row>
    <row r="2599" spans="1:10" ht="22.5" x14ac:dyDescent="0.25">
      <c r="A2599" s="190" t="s">
        <v>684</v>
      </c>
      <c r="B2599" s="191">
        <v>948</v>
      </c>
      <c r="C2599" s="192">
        <v>4</v>
      </c>
      <c r="D2599" s="192">
        <v>10</v>
      </c>
      <c r="E2599" s="193">
        <v>1210000000</v>
      </c>
      <c r="F2599" s="194"/>
      <c r="G2599" s="195">
        <v>136264.70000000001</v>
      </c>
      <c r="H2599" s="195">
        <v>126455.6</v>
      </c>
      <c r="I2599" s="157">
        <f t="shared" si="80"/>
        <v>92.801437202738484</v>
      </c>
      <c r="J2599" s="183">
        <f t="shared" si="81"/>
        <v>9809.1000000000058</v>
      </c>
    </row>
    <row r="2600" spans="1:10" x14ac:dyDescent="0.25">
      <c r="A2600" s="190" t="s">
        <v>685</v>
      </c>
      <c r="B2600" s="191">
        <v>948</v>
      </c>
      <c r="C2600" s="192">
        <v>4</v>
      </c>
      <c r="D2600" s="192">
        <v>10</v>
      </c>
      <c r="E2600" s="193">
        <v>1210100000</v>
      </c>
      <c r="F2600" s="194"/>
      <c r="G2600" s="195">
        <v>66293.2</v>
      </c>
      <c r="H2600" s="195">
        <v>58000.6</v>
      </c>
      <c r="I2600" s="157">
        <f t="shared" si="80"/>
        <v>87.491024720484162</v>
      </c>
      <c r="J2600" s="183">
        <f t="shared" si="81"/>
        <v>8292.5999999999985</v>
      </c>
    </row>
    <row r="2601" spans="1:10" x14ac:dyDescent="0.25">
      <c r="A2601" s="190" t="s">
        <v>686</v>
      </c>
      <c r="B2601" s="191">
        <v>948</v>
      </c>
      <c r="C2601" s="192">
        <v>4</v>
      </c>
      <c r="D2601" s="192">
        <v>10</v>
      </c>
      <c r="E2601" s="193">
        <v>1210100010</v>
      </c>
      <c r="F2601" s="194"/>
      <c r="G2601" s="195">
        <v>535.79999999999995</v>
      </c>
      <c r="H2601" s="195">
        <v>535.79999999999995</v>
      </c>
      <c r="I2601" s="157">
        <f t="shared" si="80"/>
        <v>100</v>
      </c>
      <c r="J2601" s="183">
        <f t="shared" si="81"/>
        <v>0</v>
      </c>
    </row>
    <row r="2602" spans="1:10" x14ac:dyDescent="0.25">
      <c r="A2602" s="190" t="s">
        <v>490</v>
      </c>
      <c r="B2602" s="191">
        <v>948</v>
      </c>
      <c r="C2602" s="192">
        <v>4</v>
      </c>
      <c r="D2602" s="192">
        <v>10</v>
      </c>
      <c r="E2602" s="193">
        <v>1210100010</v>
      </c>
      <c r="F2602" s="194">
        <v>200</v>
      </c>
      <c r="G2602" s="195">
        <v>535.79999999999995</v>
      </c>
      <c r="H2602" s="195">
        <v>535.79999999999995</v>
      </c>
      <c r="I2602" s="157">
        <f t="shared" si="80"/>
        <v>100</v>
      </c>
      <c r="J2602" s="183">
        <f t="shared" si="81"/>
        <v>0</v>
      </c>
    </row>
    <row r="2603" spans="1:10" x14ac:dyDescent="0.25">
      <c r="A2603" s="190" t="s">
        <v>687</v>
      </c>
      <c r="B2603" s="191">
        <v>948</v>
      </c>
      <c r="C2603" s="192">
        <v>4</v>
      </c>
      <c r="D2603" s="192">
        <v>10</v>
      </c>
      <c r="E2603" s="193">
        <v>1210100021</v>
      </c>
      <c r="F2603" s="194"/>
      <c r="G2603" s="195">
        <v>10441</v>
      </c>
      <c r="H2603" s="195">
        <v>10441</v>
      </c>
      <c r="I2603" s="157">
        <f t="shared" si="80"/>
        <v>100</v>
      </c>
      <c r="J2603" s="183">
        <f t="shared" si="81"/>
        <v>0</v>
      </c>
    </row>
    <row r="2604" spans="1:10" x14ac:dyDescent="0.25">
      <c r="A2604" s="190" t="s">
        <v>490</v>
      </c>
      <c r="B2604" s="191">
        <v>948</v>
      </c>
      <c r="C2604" s="192">
        <v>4</v>
      </c>
      <c r="D2604" s="192">
        <v>10</v>
      </c>
      <c r="E2604" s="193">
        <v>1210100021</v>
      </c>
      <c r="F2604" s="194">
        <v>200</v>
      </c>
      <c r="G2604" s="195">
        <v>10441</v>
      </c>
      <c r="H2604" s="195">
        <v>10441</v>
      </c>
      <c r="I2604" s="157">
        <f t="shared" si="80"/>
        <v>100</v>
      </c>
      <c r="J2604" s="183">
        <f t="shared" si="81"/>
        <v>0</v>
      </c>
    </row>
    <row r="2605" spans="1:10" ht="22.5" x14ac:dyDescent="0.25">
      <c r="A2605" s="190" t="s">
        <v>688</v>
      </c>
      <c r="B2605" s="191">
        <v>948</v>
      </c>
      <c r="C2605" s="192">
        <v>4</v>
      </c>
      <c r="D2605" s="192">
        <v>10</v>
      </c>
      <c r="E2605" s="193">
        <v>1210100031</v>
      </c>
      <c r="F2605" s="194"/>
      <c r="G2605" s="195">
        <v>10174.299999999999</v>
      </c>
      <c r="H2605" s="195">
        <v>6318.1</v>
      </c>
      <c r="I2605" s="157">
        <f t="shared" si="80"/>
        <v>62.098621035353794</v>
      </c>
      <c r="J2605" s="183">
        <f t="shared" si="81"/>
        <v>3856.1999999999989</v>
      </c>
    </row>
    <row r="2606" spans="1:10" x14ac:dyDescent="0.25">
      <c r="A2606" s="190" t="s">
        <v>490</v>
      </c>
      <c r="B2606" s="191">
        <v>948</v>
      </c>
      <c r="C2606" s="192">
        <v>4</v>
      </c>
      <c r="D2606" s="192">
        <v>10</v>
      </c>
      <c r="E2606" s="193">
        <v>1210100031</v>
      </c>
      <c r="F2606" s="194">
        <v>200</v>
      </c>
      <c r="G2606" s="195">
        <v>10174.299999999999</v>
      </c>
      <c r="H2606" s="195">
        <v>6318.1</v>
      </c>
      <c r="I2606" s="157">
        <f t="shared" si="80"/>
        <v>62.098621035353794</v>
      </c>
      <c r="J2606" s="183">
        <f t="shared" si="81"/>
        <v>3856.1999999999989</v>
      </c>
    </row>
    <row r="2607" spans="1:10" ht="22.5" x14ac:dyDescent="0.25">
      <c r="A2607" s="190" t="s">
        <v>689</v>
      </c>
      <c r="B2607" s="191">
        <v>948</v>
      </c>
      <c r="C2607" s="192">
        <v>4</v>
      </c>
      <c r="D2607" s="192">
        <v>10</v>
      </c>
      <c r="E2607" s="193">
        <v>1210100041</v>
      </c>
      <c r="F2607" s="194"/>
      <c r="G2607" s="195">
        <v>3156</v>
      </c>
      <c r="H2607" s="195">
        <v>1708</v>
      </c>
      <c r="I2607" s="157">
        <f t="shared" si="80"/>
        <v>54.119138149556399</v>
      </c>
      <c r="J2607" s="183">
        <f t="shared" si="81"/>
        <v>1448</v>
      </c>
    </row>
    <row r="2608" spans="1:10" x14ac:dyDescent="0.25">
      <c r="A2608" s="190" t="s">
        <v>490</v>
      </c>
      <c r="B2608" s="191">
        <v>948</v>
      </c>
      <c r="C2608" s="192">
        <v>4</v>
      </c>
      <c r="D2608" s="192">
        <v>10</v>
      </c>
      <c r="E2608" s="193">
        <v>1210100041</v>
      </c>
      <c r="F2608" s="194">
        <v>200</v>
      </c>
      <c r="G2608" s="195">
        <v>3156</v>
      </c>
      <c r="H2608" s="195">
        <v>1708</v>
      </c>
      <c r="I2608" s="157">
        <f t="shared" si="80"/>
        <v>54.119138149556399</v>
      </c>
      <c r="J2608" s="183">
        <f t="shared" si="81"/>
        <v>1448</v>
      </c>
    </row>
    <row r="2609" spans="1:10" x14ac:dyDescent="0.25">
      <c r="A2609" s="190" t="s">
        <v>690</v>
      </c>
      <c r="B2609" s="191">
        <v>948</v>
      </c>
      <c r="C2609" s="192">
        <v>4</v>
      </c>
      <c r="D2609" s="192">
        <v>10</v>
      </c>
      <c r="E2609" s="193">
        <v>1210100051</v>
      </c>
      <c r="F2609" s="194"/>
      <c r="G2609" s="195">
        <v>6796.5</v>
      </c>
      <c r="H2609" s="195">
        <v>6196.5</v>
      </c>
      <c r="I2609" s="157">
        <f t="shared" si="80"/>
        <v>91.171926726991842</v>
      </c>
      <c r="J2609" s="183">
        <f t="shared" si="81"/>
        <v>600</v>
      </c>
    </row>
    <row r="2610" spans="1:10" x14ac:dyDescent="0.25">
      <c r="A2610" s="190" t="s">
        <v>490</v>
      </c>
      <c r="B2610" s="191">
        <v>948</v>
      </c>
      <c r="C2610" s="192">
        <v>4</v>
      </c>
      <c r="D2610" s="192">
        <v>10</v>
      </c>
      <c r="E2610" s="193">
        <v>1210100051</v>
      </c>
      <c r="F2610" s="194">
        <v>200</v>
      </c>
      <c r="G2610" s="195">
        <v>6796.5</v>
      </c>
      <c r="H2610" s="195">
        <v>6196.5</v>
      </c>
      <c r="I2610" s="157">
        <f t="shared" si="80"/>
        <v>91.171926726991842</v>
      </c>
      <c r="J2610" s="183">
        <f t="shared" si="81"/>
        <v>600</v>
      </c>
    </row>
    <row r="2611" spans="1:10" ht="22.5" x14ac:dyDescent="0.25">
      <c r="A2611" s="190" t="s">
        <v>691</v>
      </c>
      <c r="B2611" s="191">
        <v>948</v>
      </c>
      <c r="C2611" s="192">
        <v>4</v>
      </c>
      <c r="D2611" s="192">
        <v>10</v>
      </c>
      <c r="E2611" s="193">
        <v>1210100061</v>
      </c>
      <c r="F2611" s="194"/>
      <c r="G2611" s="195">
        <v>19125.2</v>
      </c>
      <c r="H2611" s="195">
        <v>16936.8</v>
      </c>
      <c r="I2611" s="157">
        <f t="shared" si="80"/>
        <v>88.557505280990526</v>
      </c>
      <c r="J2611" s="183">
        <f t="shared" si="81"/>
        <v>2188.4000000000015</v>
      </c>
    </row>
    <row r="2612" spans="1:10" x14ac:dyDescent="0.25">
      <c r="A2612" s="190" t="s">
        <v>490</v>
      </c>
      <c r="B2612" s="191">
        <v>948</v>
      </c>
      <c r="C2612" s="192">
        <v>4</v>
      </c>
      <c r="D2612" s="192">
        <v>10</v>
      </c>
      <c r="E2612" s="193">
        <v>1210100061</v>
      </c>
      <c r="F2612" s="194">
        <v>200</v>
      </c>
      <c r="G2612" s="195">
        <v>19125.2</v>
      </c>
      <c r="H2612" s="195">
        <v>16936.8</v>
      </c>
      <c r="I2612" s="157">
        <f t="shared" si="80"/>
        <v>88.557505280990526</v>
      </c>
      <c r="J2612" s="183">
        <f t="shared" si="81"/>
        <v>2188.4000000000015</v>
      </c>
    </row>
    <row r="2613" spans="1:10" ht="22.5" x14ac:dyDescent="0.25">
      <c r="A2613" s="190" t="s">
        <v>692</v>
      </c>
      <c r="B2613" s="191">
        <v>948</v>
      </c>
      <c r="C2613" s="192">
        <v>4</v>
      </c>
      <c r="D2613" s="192">
        <v>10</v>
      </c>
      <c r="E2613" s="193">
        <v>1210100071</v>
      </c>
      <c r="F2613" s="194"/>
      <c r="G2613" s="195">
        <v>11706.2</v>
      </c>
      <c r="H2613" s="195">
        <v>11506.2</v>
      </c>
      <c r="I2613" s="157">
        <f t="shared" si="80"/>
        <v>98.291503647639715</v>
      </c>
      <c r="J2613" s="183">
        <f t="shared" si="81"/>
        <v>200</v>
      </c>
    </row>
    <row r="2614" spans="1:10" x14ac:dyDescent="0.25">
      <c r="A2614" s="190" t="s">
        <v>490</v>
      </c>
      <c r="B2614" s="191">
        <v>948</v>
      </c>
      <c r="C2614" s="192">
        <v>4</v>
      </c>
      <c r="D2614" s="192">
        <v>10</v>
      </c>
      <c r="E2614" s="193">
        <v>1210100071</v>
      </c>
      <c r="F2614" s="194">
        <v>200</v>
      </c>
      <c r="G2614" s="195">
        <v>11706.2</v>
      </c>
      <c r="H2614" s="195">
        <v>11506.2</v>
      </c>
      <c r="I2614" s="157">
        <f t="shared" si="80"/>
        <v>98.291503647639715</v>
      </c>
      <c r="J2614" s="183">
        <f t="shared" si="81"/>
        <v>200</v>
      </c>
    </row>
    <row r="2615" spans="1:10" x14ac:dyDescent="0.25">
      <c r="A2615" s="190" t="s">
        <v>1211</v>
      </c>
      <c r="B2615" s="191">
        <v>948</v>
      </c>
      <c r="C2615" s="192">
        <v>4</v>
      </c>
      <c r="D2615" s="192">
        <v>10</v>
      </c>
      <c r="E2615" s="193" t="s">
        <v>1212</v>
      </c>
      <c r="F2615" s="194"/>
      <c r="G2615" s="195">
        <v>4358.2</v>
      </c>
      <c r="H2615" s="195">
        <v>4358.2</v>
      </c>
      <c r="I2615" s="157">
        <f t="shared" si="80"/>
        <v>100</v>
      </c>
      <c r="J2615" s="183">
        <f t="shared" si="81"/>
        <v>0</v>
      </c>
    </row>
    <row r="2616" spans="1:10" x14ac:dyDescent="0.25">
      <c r="A2616" s="190" t="s">
        <v>490</v>
      </c>
      <c r="B2616" s="191">
        <v>948</v>
      </c>
      <c r="C2616" s="192">
        <v>4</v>
      </c>
      <c r="D2616" s="192">
        <v>10</v>
      </c>
      <c r="E2616" s="193" t="s">
        <v>1212</v>
      </c>
      <c r="F2616" s="194">
        <v>200</v>
      </c>
      <c r="G2616" s="195">
        <v>4358.2</v>
      </c>
      <c r="H2616" s="195">
        <v>4358.2</v>
      </c>
      <c r="I2616" s="157">
        <f t="shared" si="80"/>
        <v>100</v>
      </c>
      <c r="J2616" s="183">
        <f t="shared" si="81"/>
        <v>0</v>
      </c>
    </row>
    <row r="2617" spans="1:10" x14ac:dyDescent="0.25">
      <c r="A2617" s="190" t="s">
        <v>693</v>
      </c>
      <c r="B2617" s="191">
        <v>948</v>
      </c>
      <c r="C2617" s="192">
        <v>4</v>
      </c>
      <c r="D2617" s="192">
        <v>10</v>
      </c>
      <c r="E2617" s="193">
        <v>1210200000</v>
      </c>
      <c r="F2617" s="194"/>
      <c r="G2617" s="195">
        <v>21154</v>
      </c>
      <c r="H2617" s="195">
        <v>19894.2</v>
      </c>
      <c r="I2617" s="157">
        <f t="shared" si="80"/>
        <v>94.044625129999062</v>
      </c>
      <c r="J2617" s="183">
        <f t="shared" si="81"/>
        <v>1259.7999999999993</v>
      </c>
    </row>
    <row r="2618" spans="1:10" x14ac:dyDescent="0.25">
      <c r="A2618" s="190" t="s">
        <v>1538</v>
      </c>
      <c r="B2618" s="191">
        <v>948</v>
      </c>
      <c r="C2618" s="192">
        <v>4</v>
      </c>
      <c r="D2618" s="192">
        <v>10</v>
      </c>
      <c r="E2618" s="193">
        <v>1210200023</v>
      </c>
      <c r="F2618" s="194"/>
      <c r="G2618" s="195">
        <v>2000</v>
      </c>
      <c r="H2618" s="195">
        <v>2000</v>
      </c>
      <c r="I2618" s="157">
        <f t="shared" si="80"/>
        <v>100</v>
      </c>
      <c r="J2618" s="183">
        <f t="shared" si="81"/>
        <v>0</v>
      </c>
    </row>
    <row r="2619" spans="1:10" x14ac:dyDescent="0.25">
      <c r="A2619" s="190" t="s">
        <v>490</v>
      </c>
      <c r="B2619" s="191">
        <v>948</v>
      </c>
      <c r="C2619" s="192">
        <v>4</v>
      </c>
      <c r="D2619" s="192">
        <v>10</v>
      </c>
      <c r="E2619" s="193">
        <v>1210200023</v>
      </c>
      <c r="F2619" s="194">
        <v>200</v>
      </c>
      <c r="G2619" s="195">
        <v>2000</v>
      </c>
      <c r="H2619" s="195">
        <v>2000</v>
      </c>
      <c r="I2619" s="157">
        <f t="shared" si="80"/>
        <v>100</v>
      </c>
      <c r="J2619" s="183">
        <f t="shared" si="81"/>
        <v>0</v>
      </c>
    </row>
    <row r="2620" spans="1:10" x14ac:dyDescent="0.25">
      <c r="A2620" s="190" t="s">
        <v>694</v>
      </c>
      <c r="B2620" s="191">
        <v>948</v>
      </c>
      <c r="C2620" s="192">
        <v>4</v>
      </c>
      <c r="D2620" s="192">
        <v>10</v>
      </c>
      <c r="E2620" s="193">
        <v>1210200032</v>
      </c>
      <c r="F2620" s="194"/>
      <c r="G2620" s="195">
        <v>2669</v>
      </c>
      <c r="H2620" s="195">
        <v>1961.8</v>
      </c>
      <c r="I2620" s="157">
        <f t="shared" si="80"/>
        <v>73.503184713375788</v>
      </c>
      <c r="J2620" s="183">
        <f t="shared" si="81"/>
        <v>707.2</v>
      </c>
    </row>
    <row r="2621" spans="1:10" x14ac:dyDescent="0.25">
      <c r="A2621" s="190" t="s">
        <v>490</v>
      </c>
      <c r="B2621" s="191">
        <v>948</v>
      </c>
      <c r="C2621" s="192">
        <v>4</v>
      </c>
      <c r="D2621" s="192">
        <v>10</v>
      </c>
      <c r="E2621" s="193">
        <v>1210200032</v>
      </c>
      <c r="F2621" s="194">
        <v>200</v>
      </c>
      <c r="G2621" s="195">
        <v>2669</v>
      </c>
      <c r="H2621" s="195">
        <v>1961.8</v>
      </c>
      <c r="I2621" s="157">
        <f t="shared" si="80"/>
        <v>73.503184713375788</v>
      </c>
      <c r="J2621" s="183">
        <f t="shared" si="81"/>
        <v>707.2</v>
      </c>
    </row>
    <row r="2622" spans="1:10" ht="22.5" x14ac:dyDescent="0.25">
      <c r="A2622" s="190" t="s">
        <v>1213</v>
      </c>
      <c r="B2622" s="191">
        <v>948</v>
      </c>
      <c r="C2622" s="192">
        <v>4</v>
      </c>
      <c r="D2622" s="192">
        <v>10</v>
      </c>
      <c r="E2622" s="193">
        <v>1210270080</v>
      </c>
      <c r="F2622" s="194"/>
      <c r="G2622" s="195">
        <v>12485</v>
      </c>
      <c r="H2622" s="195">
        <v>11932.4</v>
      </c>
      <c r="I2622" s="157">
        <f t="shared" si="80"/>
        <v>95.573888666399682</v>
      </c>
      <c r="J2622" s="183">
        <f t="shared" si="81"/>
        <v>552.60000000000036</v>
      </c>
    </row>
    <row r="2623" spans="1:10" x14ac:dyDescent="0.25">
      <c r="A2623" s="190" t="s">
        <v>499</v>
      </c>
      <c r="B2623" s="191">
        <v>948</v>
      </c>
      <c r="C2623" s="192">
        <v>4</v>
      </c>
      <c r="D2623" s="192">
        <v>10</v>
      </c>
      <c r="E2623" s="193">
        <v>1210270080</v>
      </c>
      <c r="F2623" s="194">
        <v>500</v>
      </c>
      <c r="G2623" s="195">
        <v>12485</v>
      </c>
      <c r="H2623" s="195">
        <v>11932.4</v>
      </c>
      <c r="I2623" s="157">
        <f t="shared" si="80"/>
        <v>95.573888666399682</v>
      </c>
      <c r="J2623" s="183">
        <f t="shared" si="81"/>
        <v>552.60000000000036</v>
      </c>
    </row>
    <row r="2624" spans="1:10" ht="22.5" x14ac:dyDescent="0.25">
      <c r="A2624" s="190" t="s">
        <v>1214</v>
      </c>
      <c r="B2624" s="191">
        <v>948</v>
      </c>
      <c r="C2624" s="192">
        <v>4</v>
      </c>
      <c r="D2624" s="192">
        <v>10</v>
      </c>
      <c r="E2624" s="193">
        <v>1210275190</v>
      </c>
      <c r="F2624" s="194"/>
      <c r="G2624" s="195">
        <v>4000</v>
      </c>
      <c r="H2624" s="195">
        <v>4000</v>
      </c>
      <c r="I2624" s="157">
        <f t="shared" si="80"/>
        <v>100</v>
      </c>
      <c r="J2624" s="183">
        <f t="shared" si="81"/>
        <v>0</v>
      </c>
    </row>
    <row r="2625" spans="1:10" x14ac:dyDescent="0.25">
      <c r="A2625" s="190" t="s">
        <v>499</v>
      </c>
      <c r="B2625" s="191">
        <v>948</v>
      </c>
      <c r="C2625" s="192">
        <v>4</v>
      </c>
      <c r="D2625" s="192">
        <v>10</v>
      </c>
      <c r="E2625" s="193">
        <v>1210275190</v>
      </c>
      <c r="F2625" s="194">
        <v>500</v>
      </c>
      <c r="G2625" s="195">
        <v>4000</v>
      </c>
      <c r="H2625" s="195">
        <v>4000</v>
      </c>
      <c r="I2625" s="157">
        <f t="shared" si="80"/>
        <v>100</v>
      </c>
      <c r="J2625" s="183">
        <f t="shared" si="81"/>
        <v>0</v>
      </c>
    </row>
    <row r="2626" spans="1:10" x14ac:dyDescent="0.25">
      <c r="A2626" s="190" t="s">
        <v>695</v>
      </c>
      <c r="B2626" s="191">
        <v>948</v>
      </c>
      <c r="C2626" s="192">
        <v>4</v>
      </c>
      <c r="D2626" s="192">
        <v>10</v>
      </c>
      <c r="E2626" s="193">
        <v>1210300000</v>
      </c>
      <c r="F2626" s="194"/>
      <c r="G2626" s="195">
        <v>41935</v>
      </c>
      <c r="H2626" s="195">
        <v>41678.300000000003</v>
      </c>
      <c r="I2626" s="157">
        <f t="shared" si="80"/>
        <v>99.387862167640407</v>
      </c>
      <c r="J2626" s="183">
        <f t="shared" si="81"/>
        <v>256.69999999999709</v>
      </c>
    </row>
    <row r="2627" spans="1:10" ht="22.5" x14ac:dyDescent="0.25">
      <c r="A2627" s="190" t="s">
        <v>696</v>
      </c>
      <c r="B2627" s="191">
        <v>948</v>
      </c>
      <c r="C2627" s="192">
        <v>4</v>
      </c>
      <c r="D2627" s="192">
        <v>10</v>
      </c>
      <c r="E2627" s="193">
        <v>1210300042</v>
      </c>
      <c r="F2627" s="194"/>
      <c r="G2627" s="195">
        <v>17783</v>
      </c>
      <c r="H2627" s="195">
        <v>17783</v>
      </c>
      <c r="I2627" s="157">
        <f t="shared" si="80"/>
        <v>100</v>
      </c>
      <c r="J2627" s="183">
        <f t="shared" si="81"/>
        <v>0</v>
      </c>
    </row>
    <row r="2628" spans="1:10" x14ac:dyDescent="0.25">
      <c r="A2628" s="190" t="s">
        <v>490</v>
      </c>
      <c r="B2628" s="191">
        <v>948</v>
      </c>
      <c r="C2628" s="192">
        <v>4</v>
      </c>
      <c r="D2628" s="192">
        <v>10</v>
      </c>
      <c r="E2628" s="193">
        <v>1210300042</v>
      </c>
      <c r="F2628" s="194">
        <v>200</v>
      </c>
      <c r="G2628" s="195">
        <v>17783</v>
      </c>
      <c r="H2628" s="195">
        <v>17783</v>
      </c>
      <c r="I2628" s="157">
        <f t="shared" si="80"/>
        <v>100</v>
      </c>
      <c r="J2628" s="183">
        <f t="shared" si="81"/>
        <v>0</v>
      </c>
    </row>
    <row r="2629" spans="1:10" ht="22.5" x14ac:dyDescent="0.25">
      <c r="A2629" s="190" t="s">
        <v>697</v>
      </c>
      <c r="B2629" s="191">
        <v>948</v>
      </c>
      <c r="C2629" s="192">
        <v>4</v>
      </c>
      <c r="D2629" s="192">
        <v>10</v>
      </c>
      <c r="E2629" s="193">
        <v>1210300080</v>
      </c>
      <c r="F2629" s="194"/>
      <c r="G2629" s="195">
        <v>1320</v>
      </c>
      <c r="H2629" s="195">
        <v>1320</v>
      </c>
      <c r="I2629" s="157">
        <f t="shared" si="80"/>
        <v>100</v>
      </c>
      <c r="J2629" s="183">
        <f t="shared" si="81"/>
        <v>0</v>
      </c>
    </row>
    <row r="2630" spans="1:10" x14ac:dyDescent="0.25">
      <c r="A2630" s="190" t="s">
        <v>490</v>
      </c>
      <c r="B2630" s="191">
        <v>948</v>
      </c>
      <c r="C2630" s="192">
        <v>4</v>
      </c>
      <c r="D2630" s="192">
        <v>10</v>
      </c>
      <c r="E2630" s="193">
        <v>1210300080</v>
      </c>
      <c r="F2630" s="194">
        <v>200</v>
      </c>
      <c r="G2630" s="195">
        <v>1320</v>
      </c>
      <c r="H2630" s="195">
        <v>1320</v>
      </c>
      <c r="I2630" s="157">
        <f t="shared" si="80"/>
        <v>100</v>
      </c>
      <c r="J2630" s="183">
        <f t="shared" si="81"/>
        <v>0</v>
      </c>
    </row>
    <row r="2631" spans="1:10" ht="22.5" x14ac:dyDescent="0.25">
      <c r="A2631" s="190" t="s">
        <v>698</v>
      </c>
      <c r="B2631" s="191">
        <v>948</v>
      </c>
      <c r="C2631" s="192">
        <v>4</v>
      </c>
      <c r="D2631" s="192">
        <v>10</v>
      </c>
      <c r="E2631" s="193">
        <v>1210340040</v>
      </c>
      <c r="F2631" s="194"/>
      <c r="G2631" s="195">
        <v>22832</v>
      </c>
      <c r="H2631" s="195">
        <v>22575.3</v>
      </c>
      <c r="I2631" s="157">
        <f t="shared" si="80"/>
        <v>98.875700770847928</v>
      </c>
      <c r="J2631" s="183">
        <f t="shared" si="81"/>
        <v>256.70000000000073</v>
      </c>
    </row>
    <row r="2632" spans="1:10" x14ac:dyDescent="0.25">
      <c r="A2632" s="190" t="s">
        <v>494</v>
      </c>
      <c r="B2632" s="191">
        <v>948</v>
      </c>
      <c r="C2632" s="192">
        <v>4</v>
      </c>
      <c r="D2632" s="192">
        <v>10</v>
      </c>
      <c r="E2632" s="193">
        <v>1210340040</v>
      </c>
      <c r="F2632" s="194">
        <v>800</v>
      </c>
      <c r="G2632" s="195">
        <v>22832</v>
      </c>
      <c r="H2632" s="195">
        <v>22575.3</v>
      </c>
      <c r="I2632" s="157">
        <f t="shared" si="80"/>
        <v>98.875700770847928</v>
      </c>
      <c r="J2632" s="183">
        <f t="shared" si="81"/>
        <v>256.70000000000073</v>
      </c>
    </row>
    <row r="2633" spans="1:10" x14ac:dyDescent="0.25">
      <c r="A2633" s="190" t="s">
        <v>699</v>
      </c>
      <c r="B2633" s="191">
        <v>948</v>
      </c>
      <c r="C2633" s="192">
        <v>4</v>
      </c>
      <c r="D2633" s="192">
        <v>10</v>
      </c>
      <c r="E2633" s="193">
        <v>1210400000</v>
      </c>
      <c r="F2633" s="194"/>
      <c r="G2633" s="195">
        <v>840</v>
      </c>
      <c r="H2633" s="195">
        <v>840</v>
      </c>
      <c r="I2633" s="157">
        <f t="shared" si="80"/>
        <v>100</v>
      </c>
      <c r="J2633" s="183">
        <f t="shared" si="81"/>
        <v>0</v>
      </c>
    </row>
    <row r="2634" spans="1:10" ht="33.75" x14ac:dyDescent="0.25">
      <c r="A2634" s="190" t="s">
        <v>700</v>
      </c>
      <c r="B2634" s="191">
        <v>948</v>
      </c>
      <c r="C2634" s="192">
        <v>4</v>
      </c>
      <c r="D2634" s="192">
        <v>10</v>
      </c>
      <c r="E2634" s="193">
        <v>1210400053</v>
      </c>
      <c r="F2634" s="194"/>
      <c r="G2634" s="195">
        <v>840</v>
      </c>
      <c r="H2634" s="195">
        <v>840</v>
      </c>
      <c r="I2634" s="157">
        <f t="shared" si="80"/>
        <v>100</v>
      </c>
      <c r="J2634" s="183">
        <f t="shared" si="81"/>
        <v>0</v>
      </c>
    </row>
    <row r="2635" spans="1:10" x14ac:dyDescent="0.25">
      <c r="A2635" s="190" t="s">
        <v>490</v>
      </c>
      <c r="B2635" s="191">
        <v>948</v>
      </c>
      <c r="C2635" s="192">
        <v>4</v>
      </c>
      <c r="D2635" s="192">
        <v>10</v>
      </c>
      <c r="E2635" s="193">
        <v>1210400053</v>
      </c>
      <c r="F2635" s="194">
        <v>200</v>
      </c>
      <c r="G2635" s="195">
        <v>840</v>
      </c>
      <c r="H2635" s="195">
        <v>840</v>
      </c>
      <c r="I2635" s="157">
        <f t="shared" si="80"/>
        <v>100</v>
      </c>
      <c r="J2635" s="183">
        <f t="shared" si="81"/>
        <v>0</v>
      </c>
    </row>
    <row r="2636" spans="1:10" x14ac:dyDescent="0.25">
      <c r="A2636" s="190" t="s">
        <v>701</v>
      </c>
      <c r="B2636" s="191">
        <v>948</v>
      </c>
      <c r="C2636" s="192">
        <v>4</v>
      </c>
      <c r="D2636" s="192">
        <v>10</v>
      </c>
      <c r="E2636" s="193">
        <v>1210500000</v>
      </c>
      <c r="F2636" s="194"/>
      <c r="G2636" s="195">
        <v>6042.5</v>
      </c>
      <c r="H2636" s="195">
        <v>6042.5</v>
      </c>
      <c r="I2636" s="157">
        <f t="shared" si="80"/>
        <v>100</v>
      </c>
      <c r="J2636" s="183">
        <f t="shared" si="81"/>
        <v>0</v>
      </c>
    </row>
    <row r="2637" spans="1:10" ht="22.5" x14ac:dyDescent="0.25">
      <c r="A2637" s="190" t="s">
        <v>702</v>
      </c>
      <c r="B2637" s="191">
        <v>948</v>
      </c>
      <c r="C2637" s="192">
        <v>4</v>
      </c>
      <c r="D2637" s="192">
        <v>10</v>
      </c>
      <c r="E2637" s="193">
        <v>1210500062</v>
      </c>
      <c r="F2637" s="194"/>
      <c r="G2637" s="195">
        <v>4312.5</v>
      </c>
      <c r="H2637" s="195">
        <v>4312.5</v>
      </c>
      <c r="I2637" s="157">
        <f t="shared" si="80"/>
        <v>100</v>
      </c>
      <c r="J2637" s="183">
        <f t="shared" si="81"/>
        <v>0</v>
      </c>
    </row>
    <row r="2638" spans="1:10" x14ac:dyDescent="0.25">
      <c r="A2638" s="190" t="s">
        <v>490</v>
      </c>
      <c r="B2638" s="191">
        <v>948</v>
      </c>
      <c r="C2638" s="192">
        <v>4</v>
      </c>
      <c r="D2638" s="192">
        <v>10</v>
      </c>
      <c r="E2638" s="193">
        <v>1210500062</v>
      </c>
      <c r="F2638" s="194">
        <v>200</v>
      </c>
      <c r="G2638" s="195">
        <v>4312.5</v>
      </c>
      <c r="H2638" s="195">
        <v>4312.5</v>
      </c>
      <c r="I2638" s="157">
        <f t="shared" si="80"/>
        <v>100</v>
      </c>
      <c r="J2638" s="183">
        <f t="shared" si="81"/>
        <v>0</v>
      </c>
    </row>
    <row r="2639" spans="1:10" x14ac:dyDescent="0.25">
      <c r="A2639" s="190" t="s">
        <v>1215</v>
      </c>
      <c r="B2639" s="191">
        <v>948</v>
      </c>
      <c r="C2639" s="192">
        <v>4</v>
      </c>
      <c r="D2639" s="192">
        <v>10</v>
      </c>
      <c r="E2639" s="193">
        <v>1210500072</v>
      </c>
      <c r="F2639" s="194"/>
      <c r="G2639" s="195">
        <v>1730</v>
      </c>
      <c r="H2639" s="195">
        <v>1730</v>
      </c>
      <c r="I2639" s="157">
        <f t="shared" ref="I2639:I2651" si="82">+H2639/G2639*100</f>
        <v>100</v>
      </c>
      <c r="J2639" s="183">
        <f t="shared" ref="J2639:J2651" si="83">G2639-H2639</f>
        <v>0</v>
      </c>
    </row>
    <row r="2640" spans="1:10" x14ac:dyDescent="0.25">
      <c r="A2640" s="190" t="s">
        <v>494</v>
      </c>
      <c r="B2640" s="191">
        <v>948</v>
      </c>
      <c r="C2640" s="192">
        <v>4</v>
      </c>
      <c r="D2640" s="192">
        <v>10</v>
      </c>
      <c r="E2640" s="193">
        <v>1210500072</v>
      </c>
      <c r="F2640" s="194">
        <v>800</v>
      </c>
      <c r="G2640" s="195">
        <v>1730</v>
      </c>
      <c r="H2640" s="195">
        <v>1730</v>
      </c>
      <c r="I2640" s="157">
        <f t="shared" si="82"/>
        <v>100</v>
      </c>
      <c r="J2640" s="183">
        <f t="shared" si="83"/>
        <v>0</v>
      </c>
    </row>
    <row r="2641" spans="1:10" x14ac:dyDescent="0.25">
      <c r="A2641" s="190" t="s">
        <v>487</v>
      </c>
      <c r="B2641" s="191">
        <v>948</v>
      </c>
      <c r="C2641" s="192">
        <v>4</v>
      </c>
      <c r="D2641" s="192">
        <v>10</v>
      </c>
      <c r="E2641" s="193">
        <v>8900000000</v>
      </c>
      <c r="F2641" s="194"/>
      <c r="G2641" s="195">
        <v>13314.1</v>
      </c>
      <c r="H2641" s="195">
        <v>13286.2</v>
      </c>
      <c r="I2641" s="157">
        <f t="shared" si="82"/>
        <v>99.790447720837307</v>
      </c>
      <c r="J2641" s="183">
        <f t="shared" si="83"/>
        <v>27.899999999999636</v>
      </c>
    </row>
    <row r="2642" spans="1:10" x14ac:dyDescent="0.25">
      <c r="A2642" s="190" t="s">
        <v>487</v>
      </c>
      <c r="B2642" s="191">
        <v>948</v>
      </c>
      <c r="C2642" s="192">
        <v>4</v>
      </c>
      <c r="D2642" s="192">
        <v>10</v>
      </c>
      <c r="E2642" s="193">
        <v>8900000110</v>
      </c>
      <c r="F2642" s="194"/>
      <c r="G2642" s="195">
        <v>12115</v>
      </c>
      <c r="H2642" s="195">
        <v>12103.1</v>
      </c>
      <c r="I2642" s="157">
        <f t="shared" si="82"/>
        <v>99.901774659512995</v>
      </c>
      <c r="J2642" s="183">
        <f t="shared" si="83"/>
        <v>11.899999999999636</v>
      </c>
    </row>
    <row r="2643" spans="1:10" ht="33.75" x14ac:dyDescent="0.25">
      <c r="A2643" s="190" t="s">
        <v>486</v>
      </c>
      <c r="B2643" s="191">
        <v>948</v>
      </c>
      <c r="C2643" s="192">
        <v>4</v>
      </c>
      <c r="D2643" s="192">
        <v>10</v>
      </c>
      <c r="E2643" s="193">
        <v>8900000110</v>
      </c>
      <c r="F2643" s="194">
        <v>100</v>
      </c>
      <c r="G2643" s="195">
        <v>12115</v>
      </c>
      <c r="H2643" s="195">
        <v>12103.1</v>
      </c>
      <c r="I2643" s="157">
        <f t="shared" si="82"/>
        <v>99.901774659512995</v>
      </c>
      <c r="J2643" s="183">
        <f t="shared" si="83"/>
        <v>11.899999999999636</v>
      </c>
    </row>
    <row r="2644" spans="1:10" x14ac:dyDescent="0.25">
      <c r="A2644" s="190" t="s">
        <v>487</v>
      </c>
      <c r="B2644" s="191">
        <v>948</v>
      </c>
      <c r="C2644" s="192">
        <v>4</v>
      </c>
      <c r="D2644" s="192">
        <v>10</v>
      </c>
      <c r="E2644" s="193">
        <v>8900000190</v>
      </c>
      <c r="F2644" s="194"/>
      <c r="G2644" s="195">
        <v>651.79999999999995</v>
      </c>
      <c r="H2644" s="195">
        <v>635.79999999999995</v>
      </c>
      <c r="I2644" s="157">
        <f t="shared" si="82"/>
        <v>97.545259281988336</v>
      </c>
      <c r="J2644" s="183">
        <f t="shared" si="83"/>
        <v>16</v>
      </c>
    </row>
    <row r="2645" spans="1:10" ht="33.75" x14ac:dyDescent="0.25">
      <c r="A2645" s="190" t="s">
        <v>486</v>
      </c>
      <c r="B2645" s="191">
        <v>948</v>
      </c>
      <c r="C2645" s="192">
        <v>4</v>
      </c>
      <c r="D2645" s="192">
        <v>10</v>
      </c>
      <c r="E2645" s="193">
        <v>8900000190</v>
      </c>
      <c r="F2645" s="194">
        <v>100</v>
      </c>
      <c r="G2645" s="195">
        <v>465.6</v>
      </c>
      <c r="H2645" s="195">
        <v>465.6</v>
      </c>
      <c r="I2645" s="157">
        <f t="shared" si="82"/>
        <v>100</v>
      </c>
      <c r="J2645" s="183">
        <f t="shared" si="83"/>
        <v>0</v>
      </c>
    </row>
    <row r="2646" spans="1:10" x14ac:dyDescent="0.25">
      <c r="A2646" s="190" t="s">
        <v>490</v>
      </c>
      <c r="B2646" s="191">
        <v>948</v>
      </c>
      <c r="C2646" s="192">
        <v>4</v>
      </c>
      <c r="D2646" s="192">
        <v>10</v>
      </c>
      <c r="E2646" s="193">
        <v>8900000190</v>
      </c>
      <c r="F2646" s="194">
        <v>200</v>
      </c>
      <c r="G2646" s="195">
        <v>173.2</v>
      </c>
      <c r="H2646" s="195">
        <v>170.2</v>
      </c>
      <c r="I2646" s="157">
        <f t="shared" si="82"/>
        <v>98.267898383371815</v>
      </c>
      <c r="J2646" s="183">
        <f t="shared" si="83"/>
        <v>3</v>
      </c>
    </row>
    <row r="2647" spans="1:10" x14ac:dyDescent="0.25">
      <c r="A2647" s="190" t="s">
        <v>494</v>
      </c>
      <c r="B2647" s="191">
        <v>948</v>
      </c>
      <c r="C2647" s="192">
        <v>4</v>
      </c>
      <c r="D2647" s="192">
        <v>10</v>
      </c>
      <c r="E2647" s="193">
        <v>8900000190</v>
      </c>
      <c r="F2647" s="194">
        <v>800</v>
      </c>
      <c r="G2647" s="195">
        <v>13</v>
      </c>
      <c r="H2647" s="195">
        <v>0</v>
      </c>
      <c r="I2647" s="157">
        <f t="shared" si="82"/>
        <v>0</v>
      </c>
      <c r="J2647" s="183">
        <f t="shared" si="83"/>
        <v>13</v>
      </c>
    </row>
    <row r="2648" spans="1:10" ht="22.5" x14ac:dyDescent="0.25">
      <c r="A2648" s="190" t="s">
        <v>1451</v>
      </c>
      <c r="B2648" s="191">
        <v>948</v>
      </c>
      <c r="C2648" s="192">
        <v>4</v>
      </c>
      <c r="D2648" s="192">
        <v>10</v>
      </c>
      <c r="E2648" s="193">
        <v>8900000870</v>
      </c>
      <c r="F2648" s="194"/>
      <c r="G2648" s="195">
        <v>63.3</v>
      </c>
      <c r="H2648" s="195">
        <v>63.3</v>
      </c>
      <c r="I2648" s="157">
        <f t="shared" si="82"/>
        <v>100</v>
      </c>
      <c r="J2648" s="183">
        <f t="shared" si="83"/>
        <v>0</v>
      </c>
    </row>
    <row r="2649" spans="1:10" ht="33.75" x14ac:dyDescent="0.25">
      <c r="A2649" s="190" t="s">
        <v>486</v>
      </c>
      <c r="B2649" s="191">
        <v>948</v>
      </c>
      <c r="C2649" s="192">
        <v>4</v>
      </c>
      <c r="D2649" s="192">
        <v>10</v>
      </c>
      <c r="E2649" s="193">
        <v>8900000870</v>
      </c>
      <c r="F2649" s="194">
        <v>100</v>
      </c>
      <c r="G2649" s="195">
        <v>63.3</v>
      </c>
      <c r="H2649" s="195">
        <v>63.3</v>
      </c>
      <c r="I2649" s="157">
        <f t="shared" si="82"/>
        <v>100</v>
      </c>
      <c r="J2649" s="183">
        <f t="shared" si="83"/>
        <v>0</v>
      </c>
    </row>
    <row r="2650" spans="1:10" ht="22.5" x14ac:dyDescent="0.25">
      <c r="A2650" s="190" t="s">
        <v>1152</v>
      </c>
      <c r="B2650" s="191">
        <v>948</v>
      </c>
      <c r="C2650" s="192">
        <v>4</v>
      </c>
      <c r="D2650" s="192">
        <v>10</v>
      </c>
      <c r="E2650" s="193">
        <v>8900055490</v>
      </c>
      <c r="F2650" s="194"/>
      <c r="G2650" s="195">
        <v>484</v>
      </c>
      <c r="H2650" s="195">
        <v>484</v>
      </c>
      <c r="I2650" s="157">
        <f t="shared" si="82"/>
        <v>100</v>
      </c>
      <c r="J2650" s="183">
        <f t="shared" si="83"/>
        <v>0</v>
      </c>
    </row>
    <row r="2651" spans="1:10" ht="33.75" x14ac:dyDescent="0.25">
      <c r="A2651" s="190" t="s">
        <v>486</v>
      </c>
      <c r="B2651" s="191">
        <v>948</v>
      </c>
      <c r="C2651" s="192">
        <v>4</v>
      </c>
      <c r="D2651" s="192">
        <v>10</v>
      </c>
      <c r="E2651" s="193">
        <v>8900055490</v>
      </c>
      <c r="F2651" s="194">
        <v>100</v>
      </c>
      <c r="G2651" s="195">
        <v>484</v>
      </c>
      <c r="H2651" s="195">
        <v>484</v>
      </c>
      <c r="I2651" s="157">
        <f t="shared" si="82"/>
        <v>100</v>
      </c>
      <c r="J2651" s="183">
        <f t="shared" si="83"/>
        <v>0</v>
      </c>
    </row>
  </sheetData>
  <autoFilter ref="A13:N2651"/>
  <mergeCells count="3">
    <mergeCell ref="H5:I5"/>
    <mergeCell ref="A6:I6"/>
    <mergeCell ref="A7:I7"/>
  </mergeCells>
  <pageMargins left="0.27559055118110237" right="0.15748031496062992" top="0.39370078740157483" bottom="0.15748031496062992" header="0" footer="0"/>
  <pageSetup paperSize="9" scale="77" fitToHeight="81" orientation="portrait" useFirstPageNumber="1" r:id="rId1"/>
  <headerFooter scaleWithDoc="0">
    <oddHeader>&amp;R&amp;"Times New Roman,обычный"&amp;P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86"/>
  <sheetViews>
    <sheetView view="pageBreakPreview" zoomScale="70" zoomScaleNormal="64" zoomScaleSheetLayoutView="70" workbookViewId="0">
      <selection activeCell="X2" sqref="X2"/>
    </sheetView>
  </sheetViews>
  <sheetFormatPr defaultRowHeight="12.75" x14ac:dyDescent="0.2"/>
  <cols>
    <col min="1" max="1" width="5.7109375" style="379" customWidth="1"/>
    <col min="2" max="2" width="77.85546875" style="380" customWidth="1"/>
    <col min="3" max="3" width="59.28515625" style="381" customWidth="1"/>
    <col min="4" max="4" width="19.85546875" style="382" hidden="1" customWidth="1"/>
    <col min="5" max="5" width="20.85546875" style="380" hidden="1" customWidth="1"/>
    <col min="6" max="6" width="18.7109375" style="380" hidden="1" customWidth="1"/>
    <col min="7" max="7" width="16.140625" style="379" hidden="1" customWidth="1"/>
    <col min="8" max="8" width="14.85546875" style="380" hidden="1" customWidth="1"/>
    <col min="9" max="9" width="16.140625" style="380" hidden="1" customWidth="1"/>
    <col min="10" max="10" width="23.140625" style="382" hidden="1" customWidth="1"/>
    <col min="11" max="18" width="20.140625" style="380" hidden="1" customWidth="1"/>
    <col min="19" max="19" width="17.140625" style="380" hidden="1" customWidth="1"/>
    <col min="20" max="20" width="16.42578125" style="380" hidden="1" customWidth="1"/>
    <col min="21" max="21" width="16.85546875" style="380" hidden="1" customWidth="1"/>
    <col min="22" max="24" width="20.140625" style="380" customWidth="1"/>
    <col min="25" max="25" width="16.5703125" style="379" customWidth="1"/>
    <col min="26" max="27" width="16.5703125" style="380" customWidth="1"/>
    <col min="28" max="28" width="11" style="380" bestFit="1" customWidth="1"/>
    <col min="29" max="29" width="12.28515625" style="380" customWidth="1"/>
    <col min="30" max="16384" width="9.140625" style="380"/>
  </cols>
  <sheetData>
    <row r="1" spans="1:27" x14ac:dyDescent="0.2">
      <c r="P1" s="422"/>
      <c r="Q1" s="422"/>
      <c r="R1" s="422"/>
      <c r="S1" s="422"/>
      <c r="T1" s="422"/>
      <c r="U1" s="422"/>
      <c r="V1" s="422"/>
      <c r="W1" s="422"/>
      <c r="X1" s="422"/>
      <c r="Y1" s="422"/>
      <c r="Z1" s="422"/>
      <c r="AA1" s="422"/>
    </row>
    <row r="2" spans="1:27" ht="15.75" x14ac:dyDescent="0.25">
      <c r="F2" s="383"/>
      <c r="L2" s="383"/>
      <c r="M2" s="383"/>
      <c r="N2" s="383"/>
      <c r="O2" s="383"/>
      <c r="P2" s="383"/>
      <c r="Q2" s="383"/>
      <c r="R2" s="384"/>
      <c r="S2" s="384"/>
      <c r="T2" s="384"/>
      <c r="U2" s="384"/>
      <c r="V2" s="384"/>
      <c r="W2" s="384"/>
      <c r="X2" s="384"/>
      <c r="AA2" s="384" t="s">
        <v>1920</v>
      </c>
    </row>
    <row r="3" spans="1:27" ht="15.75" x14ac:dyDescent="0.25">
      <c r="F3" s="383"/>
      <c r="L3" s="383"/>
      <c r="M3" s="383"/>
      <c r="N3" s="383"/>
      <c r="O3" s="383"/>
      <c r="P3" s="383"/>
      <c r="Q3" s="383"/>
      <c r="R3" s="384"/>
      <c r="S3" s="384"/>
      <c r="T3" s="384"/>
      <c r="U3" s="384"/>
      <c r="V3" s="384"/>
      <c r="W3" s="384"/>
      <c r="X3" s="384"/>
      <c r="AA3" s="384" t="s">
        <v>1</v>
      </c>
    </row>
    <row r="4" spans="1:27" ht="15.75" x14ac:dyDescent="0.25">
      <c r="F4" s="383"/>
      <c r="L4" s="383"/>
      <c r="M4" s="383"/>
      <c r="N4" s="383"/>
      <c r="O4" s="383"/>
      <c r="P4" s="383"/>
      <c r="Q4" s="383"/>
      <c r="R4" s="384"/>
      <c r="S4" s="384"/>
      <c r="T4" s="384"/>
      <c r="U4" s="384"/>
      <c r="V4" s="384"/>
      <c r="W4" s="384"/>
      <c r="X4" s="384"/>
      <c r="AA4" s="384" t="s">
        <v>1149</v>
      </c>
    </row>
    <row r="5" spans="1:27" ht="15.75" x14ac:dyDescent="0.25">
      <c r="F5" s="383"/>
      <c r="L5" s="383"/>
      <c r="M5" s="383"/>
      <c r="N5" s="383"/>
      <c r="O5" s="383"/>
      <c r="P5" s="383"/>
      <c r="Q5" s="383"/>
      <c r="R5" s="384"/>
      <c r="S5" s="384"/>
      <c r="T5" s="384"/>
      <c r="U5" s="384"/>
      <c r="V5" s="384"/>
      <c r="W5" s="384"/>
      <c r="X5" s="384"/>
      <c r="AA5" s="384" t="s">
        <v>1442</v>
      </c>
    </row>
    <row r="6" spans="1:27" ht="15.75" x14ac:dyDescent="0.2">
      <c r="C6" s="385"/>
      <c r="P6" s="387"/>
      <c r="Q6" s="387"/>
      <c r="R6" s="387"/>
      <c r="S6" s="387"/>
      <c r="T6" s="387"/>
      <c r="U6" s="387"/>
      <c r="V6" s="387"/>
      <c r="W6" s="387"/>
      <c r="X6" s="387"/>
      <c r="Y6" s="387"/>
      <c r="Z6" s="387"/>
      <c r="AA6" s="387"/>
    </row>
    <row r="7" spans="1:27" ht="15.75" customHeight="1" x14ac:dyDescent="0.2">
      <c r="A7" s="443" t="s">
        <v>1078</v>
      </c>
      <c r="B7" s="443"/>
      <c r="C7" s="443"/>
      <c r="D7" s="443"/>
      <c r="E7" s="443"/>
      <c r="F7" s="443"/>
      <c r="G7" s="443"/>
      <c r="H7" s="443"/>
      <c r="I7" s="443"/>
      <c r="J7" s="443"/>
      <c r="K7" s="443"/>
      <c r="L7" s="443"/>
      <c r="M7" s="443"/>
      <c r="N7" s="443"/>
      <c r="O7" s="443"/>
      <c r="P7" s="443"/>
      <c r="Q7" s="443"/>
      <c r="R7" s="443"/>
      <c r="S7" s="443"/>
      <c r="T7" s="443"/>
      <c r="U7" s="443"/>
      <c r="V7" s="443"/>
      <c r="W7" s="443"/>
      <c r="X7" s="443"/>
      <c r="Y7" s="443"/>
      <c r="Z7" s="443"/>
      <c r="AA7" s="443"/>
    </row>
    <row r="8" spans="1:27" ht="87.75" customHeight="1" x14ac:dyDescent="0.2">
      <c r="A8" s="443" t="s">
        <v>1450</v>
      </c>
      <c r="B8" s="443"/>
      <c r="C8" s="443"/>
      <c r="D8" s="443"/>
      <c r="E8" s="443"/>
      <c r="F8" s="443"/>
      <c r="G8" s="443"/>
      <c r="H8" s="443"/>
      <c r="I8" s="443"/>
      <c r="J8" s="443"/>
      <c r="K8" s="443"/>
      <c r="L8" s="443"/>
      <c r="M8" s="443"/>
      <c r="N8" s="443"/>
      <c r="O8" s="443"/>
      <c r="P8" s="443"/>
      <c r="Q8" s="443"/>
      <c r="R8" s="443"/>
      <c r="S8" s="443"/>
      <c r="T8" s="443"/>
      <c r="U8" s="443"/>
      <c r="V8" s="443"/>
      <c r="W8" s="443"/>
      <c r="X8" s="443"/>
      <c r="Y8" s="443"/>
      <c r="Z8" s="443"/>
      <c r="AA8" s="443"/>
    </row>
    <row r="9" spans="1:27" ht="18" customHeight="1" x14ac:dyDescent="0.2">
      <c r="A9" s="425"/>
      <c r="B9" s="425"/>
      <c r="C9" s="425"/>
      <c r="D9" s="425"/>
      <c r="E9" s="425"/>
      <c r="F9" s="425"/>
      <c r="G9" s="425"/>
      <c r="H9" s="425"/>
      <c r="I9" s="425"/>
      <c r="J9" s="425"/>
      <c r="K9" s="425"/>
      <c r="L9" s="425"/>
      <c r="M9" s="425"/>
      <c r="N9" s="425"/>
      <c r="O9" s="425"/>
      <c r="P9" s="387"/>
      <c r="Q9" s="387"/>
      <c r="R9" s="387"/>
      <c r="S9" s="387"/>
      <c r="T9" s="387"/>
      <c r="U9" s="387"/>
      <c r="V9" s="387"/>
      <c r="W9" s="387"/>
      <c r="X9" s="387"/>
      <c r="Y9" s="387"/>
      <c r="Z9" s="387"/>
      <c r="AA9" s="387"/>
    </row>
    <row r="10" spans="1:27" ht="15.75" x14ac:dyDescent="0.2">
      <c r="C10" s="386"/>
      <c r="D10" s="387"/>
      <c r="E10" s="387"/>
      <c r="F10" s="387"/>
      <c r="L10" s="388" t="s">
        <v>1921</v>
      </c>
      <c r="M10" s="388"/>
      <c r="N10" s="388"/>
      <c r="O10" s="388"/>
      <c r="P10" s="388"/>
      <c r="Q10" s="388"/>
      <c r="S10" s="383"/>
      <c r="T10" s="383"/>
      <c r="U10" s="383"/>
      <c r="V10" s="383"/>
      <c r="W10" s="383"/>
      <c r="X10" s="383"/>
      <c r="AA10" s="383" t="s">
        <v>1922</v>
      </c>
    </row>
    <row r="11" spans="1:27" s="389" customFormat="1" ht="16.5" customHeight="1" x14ac:dyDescent="0.2">
      <c r="A11" s="444" t="s">
        <v>1079</v>
      </c>
      <c r="B11" s="445" t="s">
        <v>1080</v>
      </c>
      <c r="C11" s="445" t="s">
        <v>1081</v>
      </c>
      <c r="D11" s="446" t="s">
        <v>25</v>
      </c>
      <c r="E11" s="445" t="s">
        <v>1082</v>
      </c>
      <c r="F11" s="445"/>
      <c r="G11" s="442" t="s">
        <v>1923</v>
      </c>
      <c r="H11" s="447" t="s">
        <v>1082</v>
      </c>
      <c r="I11" s="447"/>
      <c r="J11" s="448" t="s">
        <v>25</v>
      </c>
      <c r="K11" s="445" t="s">
        <v>1082</v>
      </c>
      <c r="L11" s="445"/>
      <c r="M11" s="442" t="s">
        <v>1923</v>
      </c>
      <c r="N11" s="447" t="s">
        <v>1082</v>
      </c>
      <c r="O11" s="447"/>
      <c r="P11" s="448" t="s">
        <v>25</v>
      </c>
      <c r="Q11" s="445" t="s">
        <v>1082</v>
      </c>
      <c r="R11" s="445"/>
      <c r="S11" s="442" t="s">
        <v>1923</v>
      </c>
      <c r="T11" s="447" t="s">
        <v>1082</v>
      </c>
      <c r="U11" s="447"/>
      <c r="V11" s="448" t="s">
        <v>25</v>
      </c>
      <c r="W11" s="445" t="s">
        <v>1082</v>
      </c>
      <c r="X11" s="445"/>
      <c r="Y11" s="449" t="s">
        <v>1924</v>
      </c>
      <c r="Z11" s="449" t="s">
        <v>1082</v>
      </c>
      <c r="AA11" s="449"/>
    </row>
    <row r="12" spans="1:27" ht="15.75" customHeight="1" x14ac:dyDescent="0.2">
      <c r="A12" s="444"/>
      <c r="B12" s="445"/>
      <c r="C12" s="445"/>
      <c r="D12" s="446"/>
      <c r="E12" s="390" t="s">
        <v>1083</v>
      </c>
      <c r="F12" s="391" t="s">
        <v>1084</v>
      </c>
      <c r="G12" s="442"/>
      <c r="H12" s="392" t="s">
        <v>1083</v>
      </c>
      <c r="I12" s="393" t="s">
        <v>1084</v>
      </c>
      <c r="J12" s="448"/>
      <c r="K12" s="390" t="s">
        <v>1083</v>
      </c>
      <c r="L12" s="391" t="s">
        <v>1084</v>
      </c>
      <c r="M12" s="442"/>
      <c r="N12" s="392" t="s">
        <v>1083</v>
      </c>
      <c r="O12" s="393" t="s">
        <v>1084</v>
      </c>
      <c r="P12" s="448"/>
      <c r="Q12" s="390" t="s">
        <v>1083</v>
      </c>
      <c r="R12" s="391" t="s">
        <v>1084</v>
      </c>
      <c r="S12" s="442"/>
      <c r="T12" s="392" t="s">
        <v>1083</v>
      </c>
      <c r="U12" s="393" t="s">
        <v>1084</v>
      </c>
      <c r="V12" s="448"/>
      <c r="W12" s="390" t="s">
        <v>1083</v>
      </c>
      <c r="X12" s="391" t="s">
        <v>1084</v>
      </c>
      <c r="Y12" s="449"/>
      <c r="Z12" s="331" t="s">
        <v>1083</v>
      </c>
      <c r="AA12" s="196" t="s">
        <v>1084</v>
      </c>
    </row>
    <row r="13" spans="1:27" s="397" customFormat="1" ht="15" x14ac:dyDescent="0.2">
      <c r="A13" s="394">
        <v>1</v>
      </c>
      <c r="B13" s="395">
        <v>2</v>
      </c>
      <c r="C13" s="395">
        <v>3</v>
      </c>
      <c r="D13" s="395"/>
      <c r="E13" s="395"/>
      <c r="F13" s="395"/>
      <c r="G13" s="394"/>
      <c r="H13" s="394"/>
      <c r="I13" s="394"/>
      <c r="J13" s="396">
        <v>4</v>
      </c>
      <c r="K13" s="395">
        <v>5</v>
      </c>
      <c r="L13" s="395">
        <v>6</v>
      </c>
      <c r="M13" s="394"/>
      <c r="N13" s="394"/>
      <c r="O13" s="394"/>
      <c r="P13" s="396">
        <v>4</v>
      </c>
      <c r="Q13" s="395">
        <v>5</v>
      </c>
      <c r="R13" s="395">
        <v>6</v>
      </c>
      <c r="S13" s="394"/>
      <c r="T13" s="394"/>
      <c r="U13" s="394"/>
      <c r="V13" s="396">
        <v>4</v>
      </c>
      <c r="W13" s="395">
        <v>5</v>
      </c>
      <c r="X13" s="395">
        <v>6</v>
      </c>
      <c r="Y13" s="197">
        <v>7</v>
      </c>
      <c r="Z13" s="197">
        <v>8</v>
      </c>
      <c r="AA13" s="197">
        <v>9</v>
      </c>
    </row>
    <row r="14" spans="1:27" s="401" customFormat="1" ht="22.5" customHeight="1" x14ac:dyDescent="0.2">
      <c r="A14" s="398"/>
      <c r="B14" s="399" t="s">
        <v>25</v>
      </c>
      <c r="C14" s="400"/>
      <c r="D14" s="387">
        <f t="shared" ref="D14:L14" si="0">SUM(D15:D70)</f>
        <v>9858474.4974600002</v>
      </c>
      <c r="E14" s="387">
        <f t="shared" si="0"/>
        <v>8491590.1033900008</v>
      </c>
      <c r="F14" s="387">
        <f t="shared" si="0"/>
        <v>1025952.1645700001</v>
      </c>
      <c r="G14" s="387">
        <f t="shared" si="0"/>
        <v>112080.1</v>
      </c>
      <c r="H14" s="387">
        <f t="shared" si="0"/>
        <v>57951.200000000012</v>
      </c>
      <c r="I14" s="387">
        <f t="shared" si="0"/>
        <v>54128.89999999998</v>
      </c>
      <c r="J14" s="387">
        <f t="shared" si="0"/>
        <v>9629622.3679599948</v>
      </c>
      <c r="K14" s="387">
        <f t="shared" si="0"/>
        <v>8549541.30339</v>
      </c>
      <c r="L14" s="387">
        <f t="shared" si="0"/>
        <v>1080081.0645700002</v>
      </c>
      <c r="M14" s="387">
        <v>-1152889.6329300001</v>
      </c>
      <c r="N14" s="387">
        <v>-972191.86042000004</v>
      </c>
      <c r="O14" s="387">
        <v>-180697.77250999998</v>
      </c>
      <c r="P14" s="387">
        <f t="shared" ref="P14:AA14" si="1">SUM(P15:P70)</f>
        <v>9086593.0402999967</v>
      </c>
      <c r="Q14" s="387">
        <f t="shared" si="1"/>
        <v>8181697.3692399999</v>
      </c>
      <c r="R14" s="387">
        <f t="shared" si="1"/>
        <v>904895.6710600002</v>
      </c>
      <c r="S14" s="387">
        <f t="shared" si="1"/>
        <v>92192.2</v>
      </c>
      <c r="T14" s="387">
        <f t="shared" si="1"/>
        <v>135025</v>
      </c>
      <c r="U14" s="387">
        <f t="shared" si="1"/>
        <v>-42832.800000000003</v>
      </c>
      <c r="V14" s="387">
        <f t="shared" si="1"/>
        <v>9178785.2402999979</v>
      </c>
      <c r="W14" s="387">
        <f t="shared" si="1"/>
        <v>8316722.3692400008</v>
      </c>
      <c r="X14" s="387">
        <f t="shared" si="1"/>
        <v>862062.87106000003</v>
      </c>
      <c r="Y14" s="387">
        <f t="shared" si="1"/>
        <v>9114883.8171999976</v>
      </c>
      <c r="Z14" s="387">
        <f t="shared" si="1"/>
        <v>8287267.25</v>
      </c>
      <c r="AA14" s="387">
        <f t="shared" si="1"/>
        <v>827616.56719999993</v>
      </c>
    </row>
    <row r="15" spans="1:27" s="410" customFormat="1" ht="39" customHeight="1" x14ac:dyDescent="0.25">
      <c r="A15" s="402">
        <v>1</v>
      </c>
      <c r="B15" s="403" t="s">
        <v>1357</v>
      </c>
      <c r="C15" s="404" t="s">
        <v>1088</v>
      </c>
      <c r="D15" s="405">
        <v>370796.88099999999</v>
      </c>
      <c r="E15" s="406">
        <v>290332.59999999998</v>
      </c>
      <c r="F15" s="406">
        <v>80464.281000000003</v>
      </c>
      <c r="G15" s="407">
        <f>H15+I15</f>
        <v>1855.1000000000001</v>
      </c>
      <c r="H15" s="408"/>
      <c r="I15" s="408">
        <f>2067-826.1+614.3-0.1</f>
        <v>1855.1000000000001</v>
      </c>
      <c r="J15" s="409">
        <f>K15+L15</f>
        <v>372651.98099999997</v>
      </c>
      <c r="K15" s="406">
        <f>E15+H15</f>
        <v>290332.59999999998</v>
      </c>
      <c r="L15" s="406">
        <f>F15+I15</f>
        <v>82319.381000000008</v>
      </c>
      <c r="M15" s="407">
        <f>N15+O15</f>
        <v>-10372</v>
      </c>
      <c r="N15" s="408"/>
      <c r="O15" s="408">
        <v>-10372</v>
      </c>
      <c r="P15" s="409">
        <f>Q15+R15</f>
        <v>362279.98099999997</v>
      </c>
      <c r="Q15" s="406">
        <f>K15+N15</f>
        <v>290332.59999999998</v>
      </c>
      <c r="R15" s="406">
        <f>L15+O15</f>
        <v>71947.381000000008</v>
      </c>
      <c r="S15" s="407">
        <f>T15+U15</f>
        <v>0</v>
      </c>
      <c r="T15" s="408"/>
      <c r="U15" s="408"/>
      <c r="V15" s="409">
        <f t="shared" ref="V15:V69" si="2">W15+X15</f>
        <v>362279.98099999997</v>
      </c>
      <c r="W15" s="198">
        <f t="shared" ref="W15:X30" si="3">Q15+T15</f>
        <v>290332.59999999998</v>
      </c>
      <c r="X15" s="198">
        <f t="shared" si="3"/>
        <v>71947.381000000008</v>
      </c>
      <c r="Y15" s="198">
        <f>Z15+AA15</f>
        <v>354985.6</v>
      </c>
      <c r="Z15" s="198">
        <v>290332.59999999998</v>
      </c>
      <c r="AA15" s="198">
        <f>54766.7+6953.3+2933</f>
        <v>64653</v>
      </c>
    </row>
    <row r="16" spans="1:27" s="410" customFormat="1" ht="60.75" customHeight="1" x14ac:dyDescent="0.25">
      <c r="A16" s="402">
        <v>2</v>
      </c>
      <c r="B16" s="199" t="s">
        <v>1809</v>
      </c>
      <c r="C16" s="404" t="s">
        <v>1088</v>
      </c>
      <c r="D16" s="405">
        <v>584478.50000000012</v>
      </c>
      <c r="E16" s="406">
        <v>578633.70000000007</v>
      </c>
      <c r="F16" s="406">
        <v>5844.7999999999993</v>
      </c>
      <c r="G16" s="407">
        <f t="shared" ref="G16:G70" si="4">H16+I16</f>
        <v>0</v>
      </c>
      <c r="H16" s="408"/>
      <c r="I16" s="408"/>
      <c r="J16" s="409">
        <f t="shared" ref="J16:J70" si="5">K16+L16</f>
        <v>584478.50000000012</v>
      </c>
      <c r="K16" s="406">
        <f t="shared" ref="K16:L68" si="6">E16+H16</f>
        <v>578633.70000000007</v>
      </c>
      <c r="L16" s="406">
        <f t="shared" si="6"/>
        <v>5844.7999999999993</v>
      </c>
      <c r="M16" s="407">
        <f t="shared" ref="M16:M69" si="7">N16+O16</f>
        <v>0</v>
      </c>
      <c r="N16" s="408"/>
      <c r="O16" s="408"/>
      <c r="P16" s="409">
        <f t="shared" ref="P16:P25" si="8">Q16+R16</f>
        <v>584478.50000000012</v>
      </c>
      <c r="Q16" s="406">
        <f t="shared" ref="Q16:R69" si="9">K16+N16</f>
        <v>578633.70000000007</v>
      </c>
      <c r="R16" s="406">
        <f t="shared" si="9"/>
        <v>5844.7999999999993</v>
      </c>
      <c r="S16" s="407">
        <f t="shared" ref="S16:S69" si="10">T16+U16</f>
        <v>0</v>
      </c>
      <c r="T16" s="408"/>
      <c r="U16" s="408"/>
      <c r="V16" s="409">
        <f t="shared" si="2"/>
        <v>584478.50000000012</v>
      </c>
      <c r="W16" s="198">
        <f t="shared" si="3"/>
        <v>578633.70000000007</v>
      </c>
      <c r="X16" s="198">
        <f t="shared" si="3"/>
        <v>5844.7999999999993</v>
      </c>
      <c r="Y16" s="198">
        <f t="shared" ref="Y16:Y69" si="11">Z16+AA16</f>
        <v>584478.50000000012</v>
      </c>
      <c r="Z16" s="198">
        <v>578633.70000000007</v>
      </c>
      <c r="AA16" s="198">
        <v>5844.8</v>
      </c>
    </row>
    <row r="17" spans="1:29" s="410" customFormat="1" ht="42.75" customHeight="1" x14ac:dyDescent="0.25">
      <c r="A17" s="402">
        <v>3</v>
      </c>
      <c r="B17" s="199" t="s">
        <v>1358</v>
      </c>
      <c r="C17" s="404" t="s">
        <v>1088</v>
      </c>
      <c r="D17" s="405">
        <v>16271</v>
      </c>
      <c r="E17" s="406">
        <v>0</v>
      </c>
      <c r="F17" s="406">
        <v>16271</v>
      </c>
      <c r="G17" s="407">
        <f t="shared" si="4"/>
        <v>-1284.8</v>
      </c>
      <c r="H17" s="408"/>
      <c r="I17" s="408">
        <v>-1284.8</v>
      </c>
      <c r="J17" s="409">
        <f t="shared" si="5"/>
        <v>14986.2</v>
      </c>
      <c r="K17" s="406">
        <f t="shared" si="6"/>
        <v>0</v>
      </c>
      <c r="L17" s="406">
        <f t="shared" si="6"/>
        <v>14986.2</v>
      </c>
      <c r="M17" s="407">
        <f t="shared" si="7"/>
        <v>-281.89999999999998</v>
      </c>
      <c r="N17" s="408"/>
      <c r="O17" s="408">
        <v>-281.89999999999998</v>
      </c>
      <c r="P17" s="409">
        <f t="shared" si="8"/>
        <v>14704.300000000001</v>
      </c>
      <c r="Q17" s="406">
        <f t="shared" si="9"/>
        <v>0</v>
      </c>
      <c r="R17" s="406">
        <f t="shared" si="9"/>
        <v>14704.300000000001</v>
      </c>
      <c r="S17" s="407">
        <f t="shared" si="10"/>
        <v>-896.2</v>
      </c>
      <c r="T17" s="408"/>
      <c r="U17" s="408">
        <v>-896.2</v>
      </c>
      <c r="V17" s="409">
        <f t="shared" si="2"/>
        <v>13808.1</v>
      </c>
      <c r="W17" s="406">
        <f t="shared" si="3"/>
        <v>0</v>
      </c>
      <c r="X17" s="198">
        <f t="shared" si="3"/>
        <v>13808.1</v>
      </c>
      <c r="Y17" s="198">
        <f t="shared" si="11"/>
        <v>13808.1</v>
      </c>
      <c r="Z17" s="198">
        <v>0</v>
      </c>
      <c r="AA17" s="198">
        <v>13808.1</v>
      </c>
    </row>
    <row r="18" spans="1:29" s="410" customFormat="1" ht="47.25" x14ac:dyDescent="0.25">
      <c r="A18" s="402">
        <v>4</v>
      </c>
      <c r="B18" s="199" t="s">
        <v>1551</v>
      </c>
      <c r="C18" s="403" t="s">
        <v>1810</v>
      </c>
      <c r="D18" s="405">
        <v>16271</v>
      </c>
      <c r="E18" s="406"/>
      <c r="F18" s="406"/>
      <c r="G18" s="407">
        <f t="shared" si="4"/>
        <v>70000</v>
      </c>
      <c r="H18" s="408"/>
      <c r="I18" s="408">
        <v>70000</v>
      </c>
      <c r="J18" s="409">
        <f t="shared" si="5"/>
        <v>70000</v>
      </c>
      <c r="K18" s="406">
        <f t="shared" si="6"/>
        <v>0</v>
      </c>
      <c r="L18" s="406">
        <f t="shared" si="6"/>
        <v>70000</v>
      </c>
      <c r="M18" s="407">
        <f t="shared" si="7"/>
        <v>0</v>
      </c>
      <c r="N18" s="408"/>
      <c r="O18" s="408"/>
      <c r="P18" s="409">
        <f t="shared" si="8"/>
        <v>70000</v>
      </c>
      <c r="Q18" s="406">
        <f t="shared" si="9"/>
        <v>0</v>
      </c>
      <c r="R18" s="406">
        <f t="shared" si="9"/>
        <v>70000</v>
      </c>
      <c r="S18" s="407">
        <f t="shared" si="10"/>
        <v>0</v>
      </c>
      <c r="T18" s="408"/>
      <c r="U18" s="408"/>
      <c r="V18" s="409">
        <f t="shared" si="2"/>
        <v>70000</v>
      </c>
      <c r="W18" s="406">
        <f t="shared" si="3"/>
        <v>0</v>
      </c>
      <c r="X18" s="406">
        <f t="shared" si="3"/>
        <v>70000</v>
      </c>
      <c r="Y18" s="198">
        <f t="shared" si="11"/>
        <v>70000</v>
      </c>
      <c r="Z18" s="198">
        <v>0</v>
      </c>
      <c r="AA18" s="406">
        <v>70000</v>
      </c>
    </row>
    <row r="19" spans="1:29" s="410" customFormat="1" ht="47.25" x14ac:dyDescent="0.25">
      <c r="A19" s="402">
        <v>5</v>
      </c>
      <c r="B19" s="199" t="s">
        <v>1811</v>
      </c>
      <c r="C19" s="403" t="s">
        <v>1086</v>
      </c>
      <c r="D19" s="405">
        <v>134555.37</v>
      </c>
      <c r="E19" s="406">
        <v>0</v>
      </c>
      <c r="F19" s="406">
        <v>134555.37</v>
      </c>
      <c r="G19" s="407">
        <f t="shared" si="4"/>
        <v>0</v>
      </c>
      <c r="H19" s="408"/>
      <c r="I19" s="408"/>
      <c r="J19" s="409">
        <f t="shared" si="5"/>
        <v>134555.37</v>
      </c>
      <c r="K19" s="406">
        <f t="shared" si="6"/>
        <v>0</v>
      </c>
      <c r="L19" s="406">
        <f t="shared" si="6"/>
        <v>134555.37</v>
      </c>
      <c r="M19" s="407">
        <f t="shared" si="7"/>
        <v>-1163.3699999999999</v>
      </c>
      <c r="N19" s="408"/>
      <c r="O19" s="408">
        <v>-1163.3699999999999</v>
      </c>
      <c r="P19" s="409">
        <f t="shared" si="8"/>
        <v>133392</v>
      </c>
      <c r="Q19" s="406">
        <f t="shared" si="9"/>
        <v>0</v>
      </c>
      <c r="R19" s="406">
        <f t="shared" si="9"/>
        <v>133392</v>
      </c>
      <c r="S19" s="407">
        <f t="shared" si="10"/>
        <v>0</v>
      </c>
      <c r="T19" s="408"/>
      <c r="U19" s="408"/>
      <c r="V19" s="409">
        <f t="shared" si="2"/>
        <v>133392</v>
      </c>
      <c r="W19" s="406">
        <f t="shared" si="3"/>
        <v>0</v>
      </c>
      <c r="X19" s="406">
        <f t="shared" si="3"/>
        <v>133392</v>
      </c>
      <c r="Y19" s="198">
        <f t="shared" si="11"/>
        <v>133392</v>
      </c>
      <c r="Z19" s="198">
        <v>0</v>
      </c>
      <c r="AA19" s="406">
        <v>133392</v>
      </c>
      <c r="AB19" s="411"/>
      <c r="AC19" s="411"/>
    </row>
    <row r="20" spans="1:29" s="410" customFormat="1" ht="47.25" x14ac:dyDescent="0.25">
      <c r="A20" s="402">
        <v>6</v>
      </c>
      <c r="B20" s="199" t="s">
        <v>1359</v>
      </c>
      <c r="C20" s="403" t="s">
        <v>1086</v>
      </c>
      <c r="D20" s="405">
        <v>105000</v>
      </c>
      <c r="E20" s="406">
        <v>0</v>
      </c>
      <c r="F20" s="406">
        <v>105000</v>
      </c>
      <c r="G20" s="407">
        <f t="shared" si="4"/>
        <v>0</v>
      </c>
      <c r="H20" s="408"/>
      <c r="I20" s="408"/>
      <c r="J20" s="409">
        <f t="shared" si="5"/>
        <v>105000</v>
      </c>
      <c r="K20" s="406">
        <f t="shared" si="6"/>
        <v>0</v>
      </c>
      <c r="L20" s="406">
        <f t="shared" si="6"/>
        <v>105000</v>
      </c>
      <c r="M20" s="407">
        <f t="shared" si="7"/>
        <v>-27374</v>
      </c>
      <c r="N20" s="408"/>
      <c r="O20" s="408">
        <v>-27374</v>
      </c>
      <c r="P20" s="409">
        <f t="shared" si="8"/>
        <v>77626</v>
      </c>
      <c r="Q20" s="406">
        <f t="shared" si="9"/>
        <v>0</v>
      </c>
      <c r="R20" s="406">
        <f t="shared" si="9"/>
        <v>77626</v>
      </c>
      <c r="S20" s="407">
        <f t="shared" si="10"/>
        <v>0</v>
      </c>
      <c r="T20" s="408"/>
      <c r="U20" s="408"/>
      <c r="V20" s="409">
        <f t="shared" si="2"/>
        <v>77626</v>
      </c>
      <c r="W20" s="406">
        <f t="shared" si="3"/>
        <v>0</v>
      </c>
      <c r="X20" s="406">
        <f t="shared" si="3"/>
        <v>77626</v>
      </c>
      <c r="Y20" s="198">
        <f t="shared" si="11"/>
        <v>77626</v>
      </c>
      <c r="Z20" s="406">
        <f>T20+W20</f>
        <v>0</v>
      </c>
      <c r="AA20" s="406">
        <v>77626</v>
      </c>
    </row>
    <row r="21" spans="1:29" s="410" customFormat="1" ht="47.25" x14ac:dyDescent="0.25">
      <c r="A21" s="402">
        <v>7</v>
      </c>
      <c r="B21" s="199" t="s">
        <v>1360</v>
      </c>
      <c r="C21" s="403" t="s">
        <v>1086</v>
      </c>
      <c r="D21" s="405">
        <v>117110.63</v>
      </c>
      <c r="E21" s="406">
        <v>0</v>
      </c>
      <c r="F21" s="406">
        <v>117110.63</v>
      </c>
      <c r="G21" s="407">
        <f t="shared" si="4"/>
        <v>0</v>
      </c>
      <c r="H21" s="408"/>
      <c r="I21" s="408"/>
      <c r="J21" s="409">
        <f t="shared" si="5"/>
        <v>117110.63</v>
      </c>
      <c r="K21" s="406">
        <f t="shared" si="6"/>
        <v>0</v>
      </c>
      <c r="L21" s="406">
        <f t="shared" si="6"/>
        <v>117110.63</v>
      </c>
      <c r="M21" s="407">
        <f t="shared" si="7"/>
        <v>-21092.6</v>
      </c>
      <c r="N21" s="408"/>
      <c r="O21" s="408">
        <v>-21092.6</v>
      </c>
      <c r="P21" s="409">
        <f t="shared" si="8"/>
        <v>96018.03</v>
      </c>
      <c r="Q21" s="406">
        <f t="shared" si="9"/>
        <v>0</v>
      </c>
      <c r="R21" s="406">
        <f t="shared" si="9"/>
        <v>96018.03</v>
      </c>
      <c r="S21" s="407">
        <f t="shared" si="10"/>
        <v>0</v>
      </c>
      <c r="T21" s="408"/>
      <c r="U21" s="408"/>
      <c r="V21" s="409">
        <f t="shared" si="2"/>
        <v>96018.03</v>
      </c>
      <c r="W21" s="406">
        <f t="shared" si="3"/>
        <v>0</v>
      </c>
      <c r="X21" s="406">
        <f t="shared" si="3"/>
        <v>96018.03</v>
      </c>
      <c r="Y21" s="198">
        <f t="shared" si="11"/>
        <v>96018</v>
      </c>
      <c r="Z21" s="406">
        <f>T21+W21</f>
        <v>0</v>
      </c>
      <c r="AA21" s="406">
        <v>96018</v>
      </c>
    </row>
    <row r="22" spans="1:29" s="410" customFormat="1" ht="47.25" x14ac:dyDescent="0.25">
      <c r="A22" s="402">
        <v>8</v>
      </c>
      <c r="B22" s="199" t="s">
        <v>1812</v>
      </c>
      <c r="C22" s="403" t="s">
        <v>1086</v>
      </c>
      <c r="D22" s="405">
        <v>5512.3819999999996</v>
      </c>
      <c r="E22" s="406">
        <v>0</v>
      </c>
      <c r="F22" s="406">
        <v>0</v>
      </c>
      <c r="G22" s="407">
        <f t="shared" si="4"/>
        <v>1810.9</v>
      </c>
      <c r="H22" s="408"/>
      <c r="I22" s="408">
        <v>1810.9</v>
      </c>
      <c r="J22" s="409">
        <f t="shared" si="5"/>
        <v>1810.9</v>
      </c>
      <c r="K22" s="406">
        <f t="shared" si="6"/>
        <v>0</v>
      </c>
      <c r="L22" s="406">
        <f t="shared" si="6"/>
        <v>1810.9</v>
      </c>
      <c r="M22" s="407">
        <f t="shared" si="7"/>
        <v>0</v>
      </c>
      <c r="N22" s="408"/>
      <c r="O22" s="408"/>
      <c r="P22" s="409">
        <f t="shared" si="8"/>
        <v>1810.9</v>
      </c>
      <c r="Q22" s="406">
        <f t="shared" si="9"/>
        <v>0</v>
      </c>
      <c r="R22" s="406">
        <f t="shared" si="9"/>
        <v>1810.9</v>
      </c>
      <c r="S22" s="407">
        <f t="shared" si="10"/>
        <v>0</v>
      </c>
      <c r="T22" s="408"/>
      <c r="U22" s="408"/>
      <c r="V22" s="409">
        <f t="shared" si="2"/>
        <v>1810.9</v>
      </c>
      <c r="W22" s="406">
        <f t="shared" si="3"/>
        <v>0</v>
      </c>
      <c r="X22" s="406">
        <f t="shared" si="3"/>
        <v>1810.9</v>
      </c>
      <c r="Y22" s="198">
        <f t="shared" si="11"/>
        <v>1810.9</v>
      </c>
      <c r="Z22" s="406">
        <f>T22+W22</f>
        <v>0</v>
      </c>
      <c r="AA22" s="406">
        <v>1810.9</v>
      </c>
    </row>
    <row r="23" spans="1:29" s="410" customFormat="1" ht="47.25" x14ac:dyDescent="0.25">
      <c r="A23" s="402">
        <v>9</v>
      </c>
      <c r="B23" s="199" t="s">
        <v>1813</v>
      </c>
      <c r="C23" s="403" t="s">
        <v>1086</v>
      </c>
      <c r="D23" s="405">
        <v>1139.748</v>
      </c>
      <c r="E23" s="406">
        <v>0</v>
      </c>
      <c r="F23" s="406">
        <v>1139.748</v>
      </c>
      <c r="G23" s="407">
        <f t="shared" si="4"/>
        <v>0</v>
      </c>
      <c r="H23" s="408"/>
      <c r="I23" s="408"/>
      <c r="J23" s="409">
        <f t="shared" si="5"/>
        <v>1139.748</v>
      </c>
      <c r="K23" s="406">
        <f t="shared" si="6"/>
        <v>0</v>
      </c>
      <c r="L23" s="406">
        <f t="shared" si="6"/>
        <v>1139.748</v>
      </c>
      <c r="M23" s="407">
        <f t="shared" si="7"/>
        <v>0</v>
      </c>
      <c r="N23" s="408"/>
      <c r="O23" s="408"/>
      <c r="P23" s="409">
        <f t="shared" si="8"/>
        <v>1139.748</v>
      </c>
      <c r="Q23" s="406">
        <f t="shared" si="9"/>
        <v>0</v>
      </c>
      <c r="R23" s="412">
        <f t="shared" si="9"/>
        <v>1139.748</v>
      </c>
      <c r="S23" s="407">
        <f t="shared" si="10"/>
        <v>0</v>
      </c>
      <c r="T23" s="408"/>
      <c r="U23" s="408"/>
      <c r="V23" s="409">
        <f t="shared" si="2"/>
        <v>1139.748</v>
      </c>
      <c r="W23" s="406">
        <f t="shared" si="3"/>
        <v>0</v>
      </c>
      <c r="X23" s="406">
        <f t="shared" si="3"/>
        <v>1139.748</v>
      </c>
      <c r="Y23" s="198">
        <f t="shared" si="11"/>
        <v>1139.7</v>
      </c>
      <c r="Z23" s="406">
        <f>T23+W23</f>
        <v>0</v>
      </c>
      <c r="AA23" s="406">
        <v>1139.7</v>
      </c>
    </row>
    <row r="24" spans="1:29" s="410" customFormat="1" ht="47.25" x14ac:dyDescent="0.25">
      <c r="A24" s="402">
        <v>10</v>
      </c>
      <c r="B24" s="199" t="s">
        <v>1814</v>
      </c>
      <c r="C24" s="403" t="s">
        <v>1086</v>
      </c>
      <c r="D24" s="405">
        <v>364952.88</v>
      </c>
      <c r="E24" s="406">
        <v>361303.3</v>
      </c>
      <c r="F24" s="406">
        <v>3649.58</v>
      </c>
      <c r="G24" s="407">
        <f t="shared" si="4"/>
        <v>-1374.3999999999999</v>
      </c>
      <c r="H24" s="408">
        <v>-1360.6</v>
      </c>
      <c r="I24" s="408">
        <v>-13.8</v>
      </c>
      <c r="J24" s="409">
        <f t="shared" si="5"/>
        <v>363578.48000000004</v>
      </c>
      <c r="K24" s="406">
        <f t="shared" si="6"/>
        <v>359942.7</v>
      </c>
      <c r="L24" s="406">
        <f t="shared" si="6"/>
        <v>3635.7799999999997</v>
      </c>
      <c r="M24" s="407">
        <f t="shared" si="7"/>
        <v>11701.92</v>
      </c>
      <c r="N24" s="408">
        <v>11584.9</v>
      </c>
      <c r="O24" s="408">
        <v>117.02</v>
      </c>
      <c r="P24" s="409">
        <f t="shared" si="8"/>
        <v>375280.4</v>
      </c>
      <c r="Q24" s="406">
        <f t="shared" si="9"/>
        <v>371527.60000000003</v>
      </c>
      <c r="R24" s="406">
        <f t="shared" si="9"/>
        <v>3752.7999999999997</v>
      </c>
      <c r="S24" s="407">
        <f t="shared" si="10"/>
        <v>0</v>
      </c>
      <c r="T24" s="408"/>
      <c r="U24" s="408"/>
      <c r="V24" s="409">
        <f t="shared" si="2"/>
        <v>375280.4</v>
      </c>
      <c r="W24" s="406">
        <f t="shared" si="3"/>
        <v>371527.60000000003</v>
      </c>
      <c r="X24" s="406">
        <f t="shared" si="3"/>
        <v>3752.7999999999997</v>
      </c>
      <c r="Y24" s="198">
        <f t="shared" si="11"/>
        <v>375280.39999999997</v>
      </c>
      <c r="Z24" s="406">
        <v>371527.6</v>
      </c>
      <c r="AA24" s="406">
        <v>3752.8</v>
      </c>
    </row>
    <row r="25" spans="1:29" s="410" customFormat="1" ht="47.25" x14ac:dyDescent="0.25">
      <c r="A25" s="402">
        <v>11</v>
      </c>
      <c r="B25" s="199" t="s">
        <v>1815</v>
      </c>
      <c r="C25" s="403" t="s">
        <v>1086</v>
      </c>
      <c r="D25" s="405">
        <v>96190.294570000013</v>
      </c>
      <c r="E25" s="406">
        <v>95228.300000000017</v>
      </c>
      <c r="F25" s="406">
        <v>961.99457000000007</v>
      </c>
      <c r="G25" s="407">
        <f t="shared" si="4"/>
        <v>1447.7</v>
      </c>
      <c r="H25" s="408">
        <v>1433.3</v>
      </c>
      <c r="I25" s="408">
        <v>14.4</v>
      </c>
      <c r="J25" s="409">
        <f t="shared" si="5"/>
        <v>97637.994570000024</v>
      </c>
      <c r="K25" s="406">
        <f t="shared" si="6"/>
        <v>96661.60000000002</v>
      </c>
      <c r="L25" s="406">
        <f t="shared" si="6"/>
        <v>976.39457000000004</v>
      </c>
      <c r="M25" s="407">
        <f t="shared" si="7"/>
        <v>0</v>
      </c>
      <c r="N25" s="408"/>
      <c r="O25" s="408"/>
      <c r="P25" s="409">
        <f t="shared" si="8"/>
        <v>97637.994570000024</v>
      </c>
      <c r="Q25" s="406">
        <f t="shared" si="9"/>
        <v>96661.60000000002</v>
      </c>
      <c r="R25" s="406">
        <f t="shared" si="9"/>
        <v>976.39457000000004</v>
      </c>
      <c r="S25" s="407">
        <f t="shared" si="10"/>
        <v>0</v>
      </c>
      <c r="T25" s="408"/>
      <c r="U25" s="408"/>
      <c r="V25" s="409">
        <f t="shared" si="2"/>
        <v>97637.994570000024</v>
      </c>
      <c r="W25" s="406">
        <f t="shared" si="3"/>
        <v>96661.60000000002</v>
      </c>
      <c r="X25" s="406">
        <f t="shared" si="3"/>
        <v>976.39457000000004</v>
      </c>
      <c r="Y25" s="198">
        <f t="shared" si="11"/>
        <v>90454.8</v>
      </c>
      <c r="Z25" s="406">
        <v>89550.3</v>
      </c>
      <c r="AA25" s="406">
        <v>904.5</v>
      </c>
    </row>
    <row r="26" spans="1:29" s="410" customFormat="1" ht="47.25" x14ac:dyDescent="0.25">
      <c r="A26" s="402">
        <v>12</v>
      </c>
      <c r="B26" s="199" t="s">
        <v>1816</v>
      </c>
      <c r="C26" s="403" t="s">
        <v>1086</v>
      </c>
      <c r="D26" s="405">
        <v>76021.350000000035</v>
      </c>
      <c r="E26" s="406">
        <v>75261.100000000035</v>
      </c>
      <c r="F26" s="406">
        <v>760.25</v>
      </c>
      <c r="G26" s="407">
        <f>H26+I26</f>
        <v>-313.5</v>
      </c>
      <c r="H26" s="408">
        <v>-310.39999999999998</v>
      </c>
      <c r="I26" s="408">
        <v>-3.1</v>
      </c>
      <c r="J26" s="409">
        <f>K26+L26</f>
        <v>75707.850000000035</v>
      </c>
      <c r="K26" s="406">
        <f>E26+H26</f>
        <v>74950.700000000041</v>
      </c>
      <c r="L26" s="406">
        <f t="shared" si="6"/>
        <v>757.15</v>
      </c>
      <c r="M26" s="407">
        <f t="shared" si="7"/>
        <v>-6617.9039999999995</v>
      </c>
      <c r="N26" s="408">
        <v>-6551.7</v>
      </c>
      <c r="O26" s="408">
        <v>-66.203999999999994</v>
      </c>
      <c r="P26" s="409">
        <f>Q26+R26</f>
        <v>69089.94600000004</v>
      </c>
      <c r="Q26" s="406">
        <f t="shared" si="9"/>
        <v>68399.000000000044</v>
      </c>
      <c r="R26" s="406">
        <f t="shared" si="9"/>
        <v>690.94600000000003</v>
      </c>
      <c r="S26" s="407">
        <f t="shared" si="10"/>
        <v>0</v>
      </c>
      <c r="T26" s="408"/>
      <c r="U26" s="408"/>
      <c r="V26" s="409">
        <f t="shared" si="2"/>
        <v>69089.94600000004</v>
      </c>
      <c r="W26" s="406">
        <f t="shared" si="3"/>
        <v>68399.000000000044</v>
      </c>
      <c r="X26" s="406">
        <f t="shared" si="3"/>
        <v>690.94600000000003</v>
      </c>
      <c r="Y26" s="198">
        <f t="shared" si="11"/>
        <v>69089.899999999994</v>
      </c>
      <c r="Z26" s="406">
        <v>68399</v>
      </c>
      <c r="AA26" s="406">
        <v>690.9</v>
      </c>
    </row>
    <row r="27" spans="1:29" s="410" customFormat="1" ht="47.25" x14ac:dyDescent="0.25">
      <c r="A27" s="402">
        <v>13</v>
      </c>
      <c r="B27" s="199" t="s">
        <v>1817</v>
      </c>
      <c r="C27" s="403" t="s">
        <v>1086</v>
      </c>
      <c r="D27" s="405">
        <v>255409.80000000002</v>
      </c>
      <c r="E27" s="406">
        <v>252855.7</v>
      </c>
      <c r="F27" s="406">
        <v>2554.1</v>
      </c>
      <c r="G27" s="407">
        <f>H27+I27</f>
        <v>218.89999999999998</v>
      </c>
      <c r="H27" s="408">
        <v>216.7</v>
      </c>
      <c r="I27" s="408">
        <v>2.2000000000000002</v>
      </c>
      <c r="J27" s="409">
        <f>K27+L27</f>
        <v>255628.7</v>
      </c>
      <c r="K27" s="406">
        <f>E27+H27</f>
        <v>253072.40000000002</v>
      </c>
      <c r="L27" s="406">
        <f t="shared" si="6"/>
        <v>2556.2999999999997</v>
      </c>
      <c r="M27" s="407">
        <f t="shared" si="7"/>
        <v>-22472.851000000002</v>
      </c>
      <c r="N27" s="408">
        <v>-22248.2</v>
      </c>
      <c r="O27" s="408">
        <v>-224.65100000000001</v>
      </c>
      <c r="P27" s="409">
        <f>Q27+R27</f>
        <v>233155.84900000002</v>
      </c>
      <c r="Q27" s="406">
        <f t="shared" si="9"/>
        <v>230824.2</v>
      </c>
      <c r="R27" s="406">
        <f t="shared" si="9"/>
        <v>2331.6489999999999</v>
      </c>
      <c r="S27" s="407">
        <f t="shared" si="10"/>
        <v>0</v>
      </c>
      <c r="T27" s="408"/>
      <c r="U27" s="408"/>
      <c r="V27" s="409">
        <f t="shared" si="2"/>
        <v>233155.84900000002</v>
      </c>
      <c r="W27" s="406">
        <f t="shared" si="3"/>
        <v>230824.2</v>
      </c>
      <c r="X27" s="406">
        <f t="shared" si="3"/>
        <v>2331.6489999999999</v>
      </c>
      <c r="Y27" s="198">
        <f t="shared" si="11"/>
        <v>233090.8</v>
      </c>
      <c r="Z27" s="406">
        <v>230759.8</v>
      </c>
      <c r="AA27" s="406">
        <v>2331</v>
      </c>
    </row>
    <row r="28" spans="1:29" s="410" customFormat="1" ht="47.25" x14ac:dyDescent="0.25">
      <c r="A28" s="402">
        <v>14</v>
      </c>
      <c r="B28" s="199" t="s">
        <v>1818</v>
      </c>
      <c r="C28" s="403" t="s">
        <v>1086</v>
      </c>
      <c r="D28" s="405">
        <v>40223.64</v>
      </c>
      <c r="E28" s="406">
        <v>39821.4</v>
      </c>
      <c r="F28" s="406">
        <v>402.24</v>
      </c>
      <c r="G28" s="407">
        <f t="shared" si="4"/>
        <v>140580.09999999998</v>
      </c>
      <c r="H28" s="408">
        <v>139174.29999999999</v>
      </c>
      <c r="I28" s="408">
        <v>1405.8</v>
      </c>
      <c r="J28" s="409">
        <f t="shared" si="5"/>
        <v>180803.74</v>
      </c>
      <c r="K28" s="406">
        <f t="shared" si="6"/>
        <v>178995.69999999998</v>
      </c>
      <c r="L28" s="406">
        <f t="shared" si="6"/>
        <v>1808.04</v>
      </c>
      <c r="M28" s="407">
        <f t="shared" si="7"/>
        <v>17388.98</v>
      </c>
      <c r="N28" s="408">
        <v>17215</v>
      </c>
      <c r="O28" s="408">
        <v>173.98</v>
      </c>
      <c r="P28" s="409">
        <f t="shared" ref="P28:P70" si="12">Q28+R28</f>
        <v>198192.71999999997</v>
      </c>
      <c r="Q28" s="406">
        <f t="shared" si="9"/>
        <v>196210.69999999998</v>
      </c>
      <c r="R28" s="406">
        <f t="shared" si="9"/>
        <v>1982.02</v>
      </c>
      <c r="S28" s="407">
        <f t="shared" si="10"/>
        <v>0</v>
      </c>
      <c r="T28" s="408"/>
      <c r="U28" s="408"/>
      <c r="V28" s="409">
        <f t="shared" si="2"/>
        <v>198192.71999999997</v>
      </c>
      <c r="W28" s="406">
        <f t="shared" si="3"/>
        <v>196210.69999999998</v>
      </c>
      <c r="X28" s="406">
        <f t="shared" si="3"/>
        <v>1982.02</v>
      </c>
      <c r="Y28" s="198">
        <f t="shared" si="11"/>
        <v>198192.7</v>
      </c>
      <c r="Z28" s="406">
        <v>196210.7</v>
      </c>
      <c r="AA28" s="406">
        <v>1982</v>
      </c>
    </row>
    <row r="29" spans="1:29" s="410" customFormat="1" ht="47.25" x14ac:dyDescent="0.25">
      <c r="A29" s="402">
        <v>15</v>
      </c>
      <c r="B29" s="199" t="s">
        <v>1819</v>
      </c>
      <c r="C29" s="403" t="s">
        <v>1086</v>
      </c>
      <c r="D29" s="405">
        <v>37131</v>
      </c>
      <c r="E29" s="406">
        <v>0</v>
      </c>
      <c r="F29" s="406">
        <v>37131</v>
      </c>
      <c r="G29" s="407">
        <f t="shared" si="4"/>
        <v>5843.6</v>
      </c>
      <c r="H29" s="408"/>
      <c r="I29" s="408">
        <v>5843.6</v>
      </c>
      <c r="J29" s="409">
        <f t="shared" si="5"/>
        <v>42974.6</v>
      </c>
      <c r="K29" s="406">
        <f t="shared" si="6"/>
        <v>0</v>
      </c>
      <c r="L29" s="406">
        <f t="shared" si="6"/>
        <v>42974.6</v>
      </c>
      <c r="M29" s="407">
        <f t="shared" si="7"/>
        <v>-6771</v>
      </c>
      <c r="N29" s="408"/>
      <c r="O29" s="408">
        <v>-6771</v>
      </c>
      <c r="P29" s="409">
        <f t="shared" si="12"/>
        <v>36203.599999999999</v>
      </c>
      <c r="Q29" s="406">
        <f t="shared" si="9"/>
        <v>0</v>
      </c>
      <c r="R29" s="406">
        <f t="shared" si="9"/>
        <v>36203.599999999999</v>
      </c>
      <c r="S29" s="407">
        <f t="shared" si="10"/>
        <v>0</v>
      </c>
      <c r="T29" s="408"/>
      <c r="U29" s="408"/>
      <c r="V29" s="409">
        <f t="shared" si="2"/>
        <v>36203.599999999999</v>
      </c>
      <c r="W29" s="406">
        <f t="shared" si="3"/>
        <v>0</v>
      </c>
      <c r="X29" s="406">
        <f t="shared" si="3"/>
        <v>36203.599999999999</v>
      </c>
      <c r="Y29" s="198">
        <f t="shared" si="11"/>
        <v>30722.3</v>
      </c>
      <c r="Z29" s="406">
        <f>T29+W29</f>
        <v>0</v>
      </c>
      <c r="AA29" s="406">
        <v>30722.3</v>
      </c>
    </row>
    <row r="30" spans="1:29" s="410" customFormat="1" ht="31.5" x14ac:dyDescent="0.25">
      <c r="A30" s="402">
        <v>16</v>
      </c>
      <c r="B30" s="199" t="s">
        <v>1361</v>
      </c>
      <c r="C30" s="403" t="s">
        <v>1362</v>
      </c>
      <c r="D30" s="405">
        <v>34927.800000000003</v>
      </c>
      <c r="E30" s="406">
        <v>34576.800000000003</v>
      </c>
      <c r="F30" s="406">
        <v>351</v>
      </c>
      <c r="G30" s="407">
        <f t="shared" si="4"/>
        <v>0</v>
      </c>
      <c r="H30" s="408"/>
      <c r="I30" s="408"/>
      <c r="J30" s="409">
        <f t="shared" si="5"/>
        <v>34927.800000000003</v>
      </c>
      <c r="K30" s="406">
        <f t="shared" si="6"/>
        <v>34576.800000000003</v>
      </c>
      <c r="L30" s="406">
        <f t="shared" si="6"/>
        <v>351</v>
      </c>
      <c r="M30" s="407">
        <f t="shared" si="7"/>
        <v>-1.7</v>
      </c>
      <c r="N30" s="408"/>
      <c r="O30" s="408">
        <v>-1.7</v>
      </c>
      <c r="P30" s="409">
        <f t="shared" si="12"/>
        <v>34926.100000000006</v>
      </c>
      <c r="Q30" s="406">
        <f t="shared" si="9"/>
        <v>34576.800000000003</v>
      </c>
      <c r="R30" s="406">
        <f t="shared" si="9"/>
        <v>349.3</v>
      </c>
      <c r="S30" s="407">
        <f t="shared" si="10"/>
        <v>0</v>
      </c>
      <c r="T30" s="408"/>
      <c r="U30" s="408"/>
      <c r="V30" s="409">
        <f t="shared" si="2"/>
        <v>34926.100000000006</v>
      </c>
      <c r="W30" s="406">
        <f t="shared" si="3"/>
        <v>34576.800000000003</v>
      </c>
      <c r="X30" s="406">
        <f t="shared" si="3"/>
        <v>349.3</v>
      </c>
      <c r="Y30" s="198">
        <f t="shared" si="11"/>
        <v>34926.100000000006</v>
      </c>
      <c r="Z30" s="406">
        <v>34576.800000000003</v>
      </c>
      <c r="AA30" s="406">
        <v>349.3</v>
      </c>
    </row>
    <row r="31" spans="1:29" s="410" customFormat="1" ht="31.5" x14ac:dyDescent="0.25">
      <c r="A31" s="402">
        <v>17</v>
      </c>
      <c r="B31" s="199" t="s">
        <v>1363</v>
      </c>
      <c r="C31" s="403" t="s">
        <v>1362</v>
      </c>
      <c r="D31" s="405">
        <v>14487.899999999994</v>
      </c>
      <c r="E31" s="406">
        <v>14342.899999999994</v>
      </c>
      <c r="F31" s="406">
        <v>145</v>
      </c>
      <c r="G31" s="407">
        <f t="shared" si="4"/>
        <v>-0.1</v>
      </c>
      <c r="H31" s="408"/>
      <c r="I31" s="408">
        <v>-0.1</v>
      </c>
      <c r="J31" s="409">
        <f t="shared" si="5"/>
        <v>14487.799999999994</v>
      </c>
      <c r="K31" s="406">
        <f t="shared" si="6"/>
        <v>14342.899999999994</v>
      </c>
      <c r="L31" s="406">
        <f t="shared" si="6"/>
        <v>144.9</v>
      </c>
      <c r="M31" s="407">
        <f t="shared" si="7"/>
        <v>0</v>
      </c>
      <c r="N31" s="408"/>
      <c r="O31" s="408"/>
      <c r="P31" s="409">
        <f t="shared" si="12"/>
        <v>14487.799999999994</v>
      </c>
      <c r="Q31" s="406">
        <f t="shared" si="9"/>
        <v>14342.899999999994</v>
      </c>
      <c r="R31" s="406">
        <f t="shared" si="9"/>
        <v>144.9</v>
      </c>
      <c r="S31" s="407">
        <f t="shared" si="10"/>
        <v>0</v>
      </c>
      <c r="T31" s="408"/>
      <c r="U31" s="408"/>
      <c r="V31" s="409">
        <f t="shared" si="2"/>
        <v>14487.799999999994</v>
      </c>
      <c r="W31" s="406">
        <f t="shared" ref="W31:X59" si="13">Q31+T31</f>
        <v>14342.899999999994</v>
      </c>
      <c r="X31" s="406">
        <f t="shared" si="13"/>
        <v>144.9</v>
      </c>
      <c r="Y31" s="198">
        <f t="shared" si="11"/>
        <v>14487.8</v>
      </c>
      <c r="Z31" s="406">
        <v>14342.9</v>
      </c>
      <c r="AA31" s="406">
        <v>144.9</v>
      </c>
    </row>
    <row r="32" spans="1:29" s="410" customFormat="1" ht="36.75" customHeight="1" x14ac:dyDescent="0.25">
      <c r="A32" s="402">
        <v>18</v>
      </c>
      <c r="B32" s="199" t="s">
        <v>1820</v>
      </c>
      <c r="C32" s="403" t="s">
        <v>1085</v>
      </c>
      <c r="D32" s="405">
        <v>92500</v>
      </c>
      <c r="E32" s="406">
        <v>0</v>
      </c>
      <c r="F32" s="406">
        <v>92500</v>
      </c>
      <c r="G32" s="407">
        <f t="shared" si="4"/>
        <v>311592.90000000002</v>
      </c>
      <c r="H32" s="408">
        <v>354264.5</v>
      </c>
      <c r="I32" s="408">
        <f>3578.4-46250</f>
        <v>-42671.6</v>
      </c>
      <c r="J32" s="409">
        <f t="shared" si="5"/>
        <v>404092.9</v>
      </c>
      <c r="K32" s="406">
        <f t="shared" si="6"/>
        <v>354264.5</v>
      </c>
      <c r="L32" s="406">
        <f t="shared" si="6"/>
        <v>49828.4</v>
      </c>
      <c r="M32" s="407">
        <f t="shared" si="7"/>
        <v>0</v>
      </c>
      <c r="N32" s="408"/>
      <c r="O32" s="408"/>
      <c r="P32" s="409">
        <f t="shared" si="12"/>
        <v>404092.9</v>
      </c>
      <c r="Q32" s="406">
        <f t="shared" si="9"/>
        <v>354264.5</v>
      </c>
      <c r="R32" s="406">
        <f t="shared" si="9"/>
        <v>49828.4</v>
      </c>
      <c r="S32" s="407">
        <f t="shared" si="10"/>
        <v>-46250</v>
      </c>
      <c r="T32" s="408"/>
      <c r="U32" s="408">
        <v>-46250</v>
      </c>
      <c r="V32" s="409">
        <f t="shared" si="2"/>
        <v>357842.9</v>
      </c>
      <c r="W32" s="406">
        <f t="shared" si="13"/>
        <v>354264.5</v>
      </c>
      <c r="X32" s="406">
        <f t="shared" si="13"/>
        <v>3578.4000000000015</v>
      </c>
      <c r="Y32" s="198">
        <f t="shared" si="11"/>
        <v>357842.9</v>
      </c>
      <c r="Z32" s="406">
        <v>354264.5</v>
      </c>
      <c r="AA32" s="406">
        <v>3578.4</v>
      </c>
    </row>
    <row r="33" spans="1:28" s="410" customFormat="1" ht="31.5" x14ac:dyDescent="0.25">
      <c r="A33" s="402">
        <v>19</v>
      </c>
      <c r="B33" s="199" t="s">
        <v>1821</v>
      </c>
      <c r="C33" s="403" t="s">
        <v>1085</v>
      </c>
      <c r="D33" s="405">
        <v>847173.63640000008</v>
      </c>
      <c r="E33" s="406">
        <v>838701.9</v>
      </c>
      <c r="F33" s="406">
        <v>8471.7363999999998</v>
      </c>
      <c r="G33" s="407">
        <f t="shared" si="4"/>
        <v>-14394.9</v>
      </c>
      <c r="H33" s="408">
        <v>-14251</v>
      </c>
      <c r="I33" s="408">
        <v>-143.9</v>
      </c>
      <c r="J33" s="405">
        <f t="shared" si="5"/>
        <v>832778.73640000005</v>
      </c>
      <c r="K33" s="406">
        <f t="shared" si="6"/>
        <v>824450.9</v>
      </c>
      <c r="L33" s="406">
        <f t="shared" si="6"/>
        <v>8327.8364000000001</v>
      </c>
      <c r="M33" s="407">
        <f t="shared" si="7"/>
        <v>-115571.7</v>
      </c>
      <c r="N33" s="408">
        <v>-114416</v>
      </c>
      <c r="O33" s="408">
        <v>-1155.7</v>
      </c>
      <c r="P33" s="405">
        <f t="shared" si="12"/>
        <v>717207.03639999998</v>
      </c>
      <c r="Q33" s="406">
        <f t="shared" si="9"/>
        <v>710034.9</v>
      </c>
      <c r="R33" s="406">
        <f t="shared" si="9"/>
        <v>7172.1364000000003</v>
      </c>
      <c r="S33" s="407">
        <f t="shared" si="10"/>
        <v>50000</v>
      </c>
      <c r="T33" s="408">
        <v>49500</v>
      </c>
      <c r="U33" s="408">
        <v>500</v>
      </c>
      <c r="V33" s="405">
        <f t="shared" si="2"/>
        <v>767207.03639999998</v>
      </c>
      <c r="W33" s="406">
        <f t="shared" si="13"/>
        <v>759534.9</v>
      </c>
      <c r="X33" s="406">
        <f t="shared" si="13"/>
        <v>7672.1364000000003</v>
      </c>
      <c r="Y33" s="198">
        <f t="shared" si="11"/>
        <v>767207</v>
      </c>
      <c r="Z33" s="406">
        <v>759534.9</v>
      </c>
      <c r="AA33" s="406">
        <v>7672.1</v>
      </c>
    </row>
    <row r="34" spans="1:28" s="410" customFormat="1" ht="31.5" x14ac:dyDescent="0.25">
      <c r="A34" s="402">
        <v>20</v>
      </c>
      <c r="B34" s="199" t="s">
        <v>1364</v>
      </c>
      <c r="C34" s="403" t="s">
        <v>1085</v>
      </c>
      <c r="D34" s="405">
        <v>790839.39540000004</v>
      </c>
      <c r="E34" s="406">
        <v>782931</v>
      </c>
      <c r="F34" s="406">
        <v>7908.3953999999994</v>
      </c>
      <c r="G34" s="407">
        <f t="shared" si="4"/>
        <v>-264797.09999999998</v>
      </c>
      <c r="H34" s="408">
        <v>-263884.3</v>
      </c>
      <c r="I34" s="408">
        <v>-912.8</v>
      </c>
      <c r="J34" s="405">
        <f t="shared" si="5"/>
        <v>526042.29540000006</v>
      </c>
      <c r="K34" s="406">
        <f t="shared" si="6"/>
        <v>519046.7</v>
      </c>
      <c r="L34" s="406">
        <f t="shared" si="6"/>
        <v>6995.5953999999992</v>
      </c>
      <c r="M34" s="407">
        <f t="shared" si="7"/>
        <v>-220924.9</v>
      </c>
      <c r="N34" s="408">
        <v>-216980.5</v>
      </c>
      <c r="O34" s="408">
        <v>-3944.3999999999996</v>
      </c>
      <c r="P34" s="405">
        <f t="shared" si="12"/>
        <v>305117.39540000004</v>
      </c>
      <c r="Q34" s="406">
        <f t="shared" si="9"/>
        <v>302066.2</v>
      </c>
      <c r="R34" s="406">
        <f t="shared" si="9"/>
        <v>3051.1953999999996</v>
      </c>
      <c r="S34" s="407">
        <f t="shared" si="10"/>
        <v>0</v>
      </c>
      <c r="T34" s="408"/>
      <c r="U34" s="408"/>
      <c r="V34" s="405">
        <f t="shared" si="2"/>
        <v>305117.39540000004</v>
      </c>
      <c r="W34" s="406">
        <f t="shared" si="13"/>
        <v>302066.2</v>
      </c>
      <c r="X34" s="406">
        <f t="shared" si="13"/>
        <v>3051.1953999999996</v>
      </c>
      <c r="Y34" s="198">
        <f t="shared" si="11"/>
        <v>305117.40000000002</v>
      </c>
      <c r="Z34" s="406">
        <v>302066.2</v>
      </c>
      <c r="AA34" s="406">
        <v>3051.2</v>
      </c>
    </row>
    <row r="35" spans="1:28" s="410" customFormat="1" ht="31.5" x14ac:dyDescent="0.25">
      <c r="A35" s="402">
        <v>21</v>
      </c>
      <c r="B35" s="199" t="s">
        <v>1365</v>
      </c>
      <c r="C35" s="403" t="s">
        <v>1085</v>
      </c>
      <c r="D35" s="405">
        <v>579103.13130000001</v>
      </c>
      <c r="E35" s="406">
        <v>573312.1</v>
      </c>
      <c r="F35" s="406">
        <v>5791.0313000000006</v>
      </c>
      <c r="G35" s="407">
        <f t="shared" si="4"/>
        <v>-71956</v>
      </c>
      <c r="H35" s="408">
        <v>-71236.5</v>
      </c>
      <c r="I35" s="408">
        <f>5071.5-5791</f>
        <v>-719.5</v>
      </c>
      <c r="J35" s="405">
        <f t="shared" si="5"/>
        <v>507147.13129999995</v>
      </c>
      <c r="K35" s="406">
        <f t="shared" si="6"/>
        <v>502075.6</v>
      </c>
      <c r="L35" s="406">
        <f t="shared" si="6"/>
        <v>5071.5313000000006</v>
      </c>
      <c r="M35" s="407">
        <f t="shared" si="7"/>
        <v>-50000</v>
      </c>
      <c r="N35" s="408">
        <v>-49500</v>
      </c>
      <c r="O35" s="408">
        <v>-500</v>
      </c>
      <c r="P35" s="405">
        <f t="shared" si="12"/>
        <v>457147.13129999995</v>
      </c>
      <c r="Q35" s="406">
        <f t="shared" si="9"/>
        <v>452575.6</v>
      </c>
      <c r="R35" s="406">
        <f t="shared" si="9"/>
        <v>4571.5313000000006</v>
      </c>
      <c r="S35" s="407">
        <f t="shared" si="10"/>
        <v>50000</v>
      </c>
      <c r="T35" s="408">
        <v>49500</v>
      </c>
      <c r="U35" s="408">
        <v>500</v>
      </c>
      <c r="V35" s="405">
        <f t="shared" si="2"/>
        <v>507147.13129999995</v>
      </c>
      <c r="W35" s="406">
        <f t="shared" si="13"/>
        <v>502075.6</v>
      </c>
      <c r="X35" s="406">
        <f t="shared" si="13"/>
        <v>5071.5313000000006</v>
      </c>
      <c r="Y35" s="198">
        <f t="shared" si="11"/>
        <v>502662.69999999995</v>
      </c>
      <c r="Z35" s="406">
        <v>497636.1</v>
      </c>
      <c r="AA35" s="406">
        <v>5026.6000000000004</v>
      </c>
      <c r="AB35" s="411"/>
    </row>
    <row r="36" spans="1:28" s="410" customFormat="1" ht="31.5" x14ac:dyDescent="0.25">
      <c r="A36" s="402">
        <v>22</v>
      </c>
      <c r="B36" s="199" t="s">
        <v>1366</v>
      </c>
      <c r="C36" s="403" t="s">
        <v>1085</v>
      </c>
      <c r="D36" s="405">
        <v>799021.81819999998</v>
      </c>
      <c r="E36" s="406">
        <v>791031.6</v>
      </c>
      <c r="F36" s="406">
        <v>7990.2181999999993</v>
      </c>
      <c r="G36" s="407">
        <f t="shared" si="4"/>
        <v>-456221.9</v>
      </c>
      <c r="H36" s="408">
        <f>-290381.4-164182.1</f>
        <v>-454563.5</v>
      </c>
      <c r="I36" s="408">
        <v>-1658.4</v>
      </c>
      <c r="J36" s="405">
        <f t="shared" si="5"/>
        <v>342799.91819999996</v>
      </c>
      <c r="K36" s="406">
        <f t="shared" si="6"/>
        <v>336468.1</v>
      </c>
      <c r="L36" s="406">
        <f t="shared" si="6"/>
        <v>6331.8181999999997</v>
      </c>
      <c r="M36" s="407">
        <f t="shared" si="7"/>
        <v>42638.398999999998</v>
      </c>
      <c r="N36" s="408">
        <v>45115.85</v>
      </c>
      <c r="O36" s="408">
        <v>-2477.451</v>
      </c>
      <c r="P36" s="405">
        <f t="shared" si="12"/>
        <v>385438.31719999993</v>
      </c>
      <c r="Q36" s="406">
        <f t="shared" si="9"/>
        <v>381583.94999999995</v>
      </c>
      <c r="R36" s="406">
        <f t="shared" si="9"/>
        <v>3854.3671999999997</v>
      </c>
      <c r="S36" s="407">
        <f t="shared" si="10"/>
        <v>0</v>
      </c>
      <c r="T36" s="408"/>
      <c r="U36" s="408"/>
      <c r="V36" s="405">
        <f t="shared" si="2"/>
        <v>385438.31719999993</v>
      </c>
      <c r="W36" s="406">
        <f t="shared" si="13"/>
        <v>381583.94999999995</v>
      </c>
      <c r="X36" s="406">
        <f t="shared" si="13"/>
        <v>3854.3671999999997</v>
      </c>
      <c r="Y36" s="198">
        <f t="shared" si="11"/>
        <v>385438.31719999999</v>
      </c>
      <c r="Z36" s="406">
        <v>381583.95</v>
      </c>
      <c r="AA36" s="406">
        <f>U36+X36</f>
        <v>3854.3671999999997</v>
      </c>
    </row>
    <row r="37" spans="1:28" s="410" customFormat="1" ht="31.5" x14ac:dyDescent="0.25">
      <c r="A37" s="402">
        <v>23</v>
      </c>
      <c r="B37" s="199" t="s">
        <v>1367</v>
      </c>
      <c r="C37" s="403" t="s">
        <v>1085</v>
      </c>
      <c r="D37" s="405">
        <v>734387.27269999997</v>
      </c>
      <c r="E37" s="406">
        <v>727043.4</v>
      </c>
      <c r="F37" s="406">
        <v>7343.8726999999999</v>
      </c>
      <c r="G37" s="407">
        <f t="shared" si="4"/>
        <v>-14366.1</v>
      </c>
      <c r="H37" s="408">
        <v>-14222.4</v>
      </c>
      <c r="I37" s="408">
        <v>-143.69999999999999</v>
      </c>
      <c r="J37" s="405">
        <f t="shared" si="5"/>
        <v>720021.1727</v>
      </c>
      <c r="K37" s="406">
        <f t="shared" si="6"/>
        <v>712821</v>
      </c>
      <c r="L37" s="406">
        <f t="shared" si="6"/>
        <v>7200.1727000000001</v>
      </c>
      <c r="M37" s="407">
        <f t="shared" si="7"/>
        <v>-37000</v>
      </c>
      <c r="N37" s="408">
        <v>-36630</v>
      </c>
      <c r="O37" s="408">
        <v>-370</v>
      </c>
      <c r="P37" s="405">
        <f t="shared" si="12"/>
        <v>683021.1727</v>
      </c>
      <c r="Q37" s="406">
        <f t="shared" si="9"/>
        <v>676191</v>
      </c>
      <c r="R37" s="406">
        <f t="shared" si="9"/>
        <v>6830.1727000000001</v>
      </c>
      <c r="S37" s="407">
        <f t="shared" si="10"/>
        <v>37000</v>
      </c>
      <c r="T37" s="408">
        <v>36630</v>
      </c>
      <c r="U37" s="408">
        <v>370</v>
      </c>
      <c r="V37" s="405">
        <f t="shared" si="2"/>
        <v>720021.1727</v>
      </c>
      <c r="W37" s="406">
        <f t="shared" si="13"/>
        <v>712821</v>
      </c>
      <c r="X37" s="406">
        <f t="shared" si="13"/>
        <v>7200.1727000000001</v>
      </c>
      <c r="Y37" s="198">
        <f t="shared" si="11"/>
        <v>720020.5</v>
      </c>
      <c r="Z37" s="406">
        <v>712820.3</v>
      </c>
      <c r="AA37" s="406">
        <v>7200.2</v>
      </c>
    </row>
    <row r="38" spans="1:28" s="410" customFormat="1" ht="31.5" x14ac:dyDescent="0.25">
      <c r="A38" s="402">
        <v>24</v>
      </c>
      <c r="B38" s="199" t="s">
        <v>1368</v>
      </c>
      <c r="C38" s="403" t="s">
        <v>1085</v>
      </c>
      <c r="D38" s="405">
        <v>624738.18200000003</v>
      </c>
      <c r="E38" s="406">
        <v>618490.80000000005</v>
      </c>
      <c r="F38" s="406">
        <v>6247.3819999999996</v>
      </c>
      <c r="G38" s="407">
        <f t="shared" si="4"/>
        <v>-120.2</v>
      </c>
      <c r="H38" s="408">
        <v>-120.2</v>
      </c>
      <c r="I38" s="408"/>
      <c r="J38" s="409">
        <f t="shared" si="5"/>
        <v>624617.98200000008</v>
      </c>
      <c r="K38" s="406">
        <f t="shared" si="6"/>
        <v>618370.60000000009</v>
      </c>
      <c r="L38" s="406">
        <f t="shared" si="6"/>
        <v>6247.3819999999996</v>
      </c>
      <c r="M38" s="407">
        <f t="shared" si="7"/>
        <v>0</v>
      </c>
      <c r="N38" s="408"/>
      <c r="O38" s="408"/>
      <c r="P38" s="409">
        <f t="shared" si="12"/>
        <v>624617.98200000008</v>
      </c>
      <c r="Q38" s="406">
        <f t="shared" si="9"/>
        <v>618370.60000000009</v>
      </c>
      <c r="R38" s="406">
        <f t="shared" si="9"/>
        <v>6247.3819999999996</v>
      </c>
      <c r="S38" s="407">
        <f t="shared" si="10"/>
        <v>0</v>
      </c>
      <c r="T38" s="408"/>
      <c r="U38" s="408"/>
      <c r="V38" s="409">
        <f t="shared" si="2"/>
        <v>624617.98200000008</v>
      </c>
      <c r="W38" s="406">
        <f t="shared" si="13"/>
        <v>618370.60000000009</v>
      </c>
      <c r="X38" s="406">
        <f t="shared" si="13"/>
        <v>6247.3819999999996</v>
      </c>
      <c r="Y38" s="198">
        <f t="shared" si="11"/>
        <v>624616.79999999993</v>
      </c>
      <c r="Z38" s="406">
        <v>618370.6</v>
      </c>
      <c r="AA38" s="406">
        <v>6246.2</v>
      </c>
    </row>
    <row r="39" spans="1:28" s="410" customFormat="1" ht="31.5" x14ac:dyDescent="0.25">
      <c r="A39" s="402">
        <v>25</v>
      </c>
      <c r="B39" s="199" t="s">
        <v>1822</v>
      </c>
      <c r="C39" s="403" t="s">
        <v>1085</v>
      </c>
      <c r="D39" s="405">
        <v>624738.8870000001</v>
      </c>
      <c r="E39" s="406">
        <v>618490.80000000005</v>
      </c>
      <c r="F39" s="406">
        <v>6248.0869999999995</v>
      </c>
      <c r="G39" s="407">
        <f t="shared" si="4"/>
        <v>-6057.8</v>
      </c>
      <c r="H39" s="408">
        <v>-6057.8</v>
      </c>
      <c r="I39" s="408"/>
      <c r="J39" s="409">
        <f t="shared" si="5"/>
        <v>618681.08700000006</v>
      </c>
      <c r="K39" s="406">
        <f t="shared" si="6"/>
        <v>612433</v>
      </c>
      <c r="L39" s="406">
        <f t="shared" si="6"/>
        <v>6248.0869999999995</v>
      </c>
      <c r="M39" s="407">
        <f t="shared" si="7"/>
        <v>-0.7</v>
      </c>
      <c r="N39" s="408"/>
      <c r="O39" s="408">
        <v>-0.7</v>
      </c>
      <c r="P39" s="409">
        <f t="shared" si="12"/>
        <v>618680.38699999999</v>
      </c>
      <c r="Q39" s="406">
        <f t="shared" si="9"/>
        <v>612433</v>
      </c>
      <c r="R39" s="406">
        <f t="shared" si="9"/>
        <v>6247.3869999999997</v>
      </c>
      <c r="S39" s="407">
        <f t="shared" si="10"/>
        <v>0</v>
      </c>
      <c r="T39" s="408"/>
      <c r="U39" s="408"/>
      <c r="V39" s="409">
        <f t="shared" si="2"/>
        <v>618680.38699999999</v>
      </c>
      <c r="W39" s="406">
        <f t="shared" si="13"/>
        <v>612433</v>
      </c>
      <c r="X39" s="406">
        <f t="shared" si="13"/>
        <v>6247.3869999999997</v>
      </c>
      <c r="Y39" s="198">
        <f t="shared" si="11"/>
        <v>618619.19999999995</v>
      </c>
      <c r="Z39" s="406">
        <v>612433</v>
      </c>
      <c r="AA39" s="406">
        <v>6186.2</v>
      </c>
    </row>
    <row r="40" spans="1:28" s="410" customFormat="1" ht="31.5" x14ac:dyDescent="0.25">
      <c r="A40" s="402">
        <v>26</v>
      </c>
      <c r="B40" s="199" t="s">
        <v>1823</v>
      </c>
      <c r="C40" s="403" t="s">
        <v>1085</v>
      </c>
      <c r="D40" s="405">
        <v>237069.8</v>
      </c>
      <c r="E40" s="406">
        <v>234698.8</v>
      </c>
      <c r="F40" s="413">
        <v>2371</v>
      </c>
      <c r="G40" s="407">
        <f t="shared" si="4"/>
        <v>0</v>
      </c>
      <c r="H40" s="408"/>
      <c r="I40" s="408"/>
      <c r="J40" s="409">
        <f t="shared" si="5"/>
        <v>237069.8</v>
      </c>
      <c r="K40" s="406">
        <f t="shared" si="6"/>
        <v>234698.8</v>
      </c>
      <c r="L40" s="406">
        <f t="shared" si="6"/>
        <v>2371</v>
      </c>
      <c r="M40" s="407">
        <f t="shared" si="7"/>
        <v>0</v>
      </c>
      <c r="N40" s="408"/>
      <c r="O40" s="408"/>
      <c r="P40" s="409">
        <f t="shared" si="12"/>
        <v>237069.8</v>
      </c>
      <c r="Q40" s="406">
        <f t="shared" si="9"/>
        <v>234698.8</v>
      </c>
      <c r="R40" s="406">
        <f t="shared" si="9"/>
        <v>2371</v>
      </c>
      <c r="S40" s="407">
        <f t="shared" si="10"/>
        <v>-0.3</v>
      </c>
      <c r="T40" s="408"/>
      <c r="U40" s="408">
        <v>-0.3</v>
      </c>
      <c r="V40" s="409">
        <f t="shared" si="2"/>
        <v>237069.5</v>
      </c>
      <c r="W40" s="406">
        <f t="shared" si="13"/>
        <v>234698.8</v>
      </c>
      <c r="X40" s="406">
        <f t="shared" si="13"/>
        <v>2370.6999999999998</v>
      </c>
      <c r="Y40" s="198">
        <f t="shared" si="11"/>
        <v>237069.5</v>
      </c>
      <c r="Z40" s="406">
        <v>234698.8</v>
      </c>
      <c r="AA40" s="406">
        <v>2370.6999999999998</v>
      </c>
    </row>
    <row r="41" spans="1:28" s="410" customFormat="1" ht="31.5" x14ac:dyDescent="0.25">
      <c r="A41" s="402">
        <v>27</v>
      </c>
      <c r="B41" s="199" t="s">
        <v>1824</v>
      </c>
      <c r="C41" s="403" t="s">
        <v>1085</v>
      </c>
      <c r="D41" s="405">
        <v>228673.4</v>
      </c>
      <c r="E41" s="406">
        <v>226386.4</v>
      </c>
      <c r="F41" s="413">
        <v>2287</v>
      </c>
      <c r="G41" s="407">
        <f t="shared" si="4"/>
        <v>-22638.6</v>
      </c>
      <c r="H41" s="408">
        <v>-22638.6</v>
      </c>
      <c r="I41" s="408"/>
      <c r="J41" s="409">
        <f t="shared" si="5"/>
        <v>206034.8</v>
      </c>
      <c r="K41" s="406">
        <f t="shared" si="6"/>
        <v>203747.8</v>
      </c>
      <c r="L41" s="406">
        <f t="shared" si="6"/>
        <v>2287</v>
      </c>
      <c r="M41" s="407">
        <f t="shared" si="7"/>
        <v>-228.93899999999999</v>
      </c>
      <c r="N41" s="408">
        <v>-3.9E-2</v>
      </c>
      <c r="O41" s="408">
        <v>-228.9</v>
      </c>
      <c r="P41" s="409">
        <f t="shared" si="12"/>
        <v>205805.861</v>
      </c>
      <c r="Q41" s="406">
        <f t="shared" si="9"/>
        <v>203747.761</v>
      </c>
      <c r="R41" s="406">
        <f t="shared" si="9"/>
        <v>2058.1</v>
      </c>
      <c r="S41" s="407">
        <f t="shared" si="10"/>
        <v>0</v>
      </c>
      <c r="T41" s="408"/>
      <c r="U41" s="408"/>
      <c r="V41" s="409">
        <f t="shared" si="2"/>
        <v>205805.861</v>
      </c>
      <c r="W41" s="406">
        <f t="shared" si="13"/>
        <v>203747.761</v>
      </c>
      <c r="X41" s="406">
        <f t="shared" si="13"/>
        <v>2058.1</v>
      </c>
      <c r="Y41" s="198">
        <f t="shared" si="11"/>
        <v>205805.9</v>
      </c>
      <c r="Z41" s="406">
        <v>203747.8</v>
      </c>
      <c r="AA41" s="406">
        <v>2058.1</v>
      </c>
    </row>
    <row r="42" spans="1:28" s="410" customFormat="1" ht="31.5" x14ac:dyDescent="0.25">
      <c r="A42" s="402">
        <v>28</v>
      </c>
      <c r="B42" s="199" t="s">
        <v>1825</v>
      </c>
      <c r="C42" s="403" t="s">
        <v>1085</v>
      </c>
      <c r="D42" s="405">
        <v>464223.93599999999</v>
      </c>
      <c r="E42" s="406">
        <v>459581</v>
      </c>
      <c r="F42" s="406">
        <v>4642.9360000000006</v>
      </c>
      <c r="G42" s="407">
        <f t="shared" si="4"/>
        <v>0</v>
      </c>
      <c r="H42" s="408"/>
      <c r="I42" s="408"/>
      <c r="J42" s="409">
        <f t="shared" si="5"/>
        <v>464223.93599999999</v>
      </c>
      <c r="K42" s="406">
        <f t="shared" si="6"/>
        <v>459581</v>
      </c>
      <c r="L42" s="406">
        <f t="shared" si="6"/>
        <v>4642.9360000000006</v>
      </c>
      <c r="M42" s="407">
        <f t="shared" si="7"/>
        <v>0</v>
      </c>
      <c r="N42" s="408"/>
      <c r="O42" s="408"/>
      <c r="P42" s="409">
        <f t="shared" si="12"/>
        <v>464223.93599999999</v>
      </c>
      <c r="Q42" s="406">
        <f t="shared" si="9"/>
        <v>459581</v>
      </c>
      <c r="R42" s="406">
        <f t="shared" si="9"/>
        <v>4642.9360000000006</v>
      </c>
      <c r="S42" s="407">
        <f t="shared" si="10"/>
        <v>0</v>
      </c>
      <c r="T42" s="408"/>
      <c r="U42" s="408"/>
      <c r="V42" s="409">
        <f t="shared" si="2"/>
        <v>464223.93599999999</v>
      </c>
      <c r="W42" s="406">
        <f t="shared" si="13"/>
        <v>459581</v>
      </c>
      <c r="X42" s="406">
        <f t="shared" si="13"/>
        <v>4642.9360000000006</v>
      </c>
      <c r="Y42" s="198">
        <f t="shared" si="11"/>
        <v>463667.20000000001</v>
      </c>
      <c r="Z42" s="406">
        <v>459030.5</v>
      </c>
      <c r="AA42" s="406">
        <v>4636.7</v>
      </c>
    </row>
    <row r="43" spans="1:28" s="410" customFormat="1" ht="31.5" x14ac:dyDescent="0.25">
      <c r="A43" s="402">
        <v>29</v>
      </c>
      <c r="B43" s="199" t="s">
        <v>1369</v>
      </c>
      <c r="C43" s="403" t="s">
        <v>1085</v>
      </c>
      <c r="D43" s="405">
        <v>23000</v>
      </c>
      <c r="E43" s="406">
        <v>0</v>
      </c>
      <c r="F43" s="406">
        <v>23000</v>
      </c>
      <c r="G43" s="407">
        <f t="shared" si="4"/>
        <v>24743</v>
      </c>
      <c r="H43" s="408">
        <v>17565.599999999999</v>
      </c>
      <c r="I43" s="408">
        <v>7177.4</v>
      </c>
      <c r="J43" s="409">
        <f t="shared" si="5"/>
        <v>47743</v>
      </c>
      <c r="K43" s="406">
        <f t="shared" si="6"/>
        <v>17565.599999999999</v>
      </c>
      <c r="L43" s="406">
        <f t="shared" si="6"/>
        <v>30177.4</v>
      </c>
      <c r="M43" s="407">
        <f t="shared" si="7"/>
        <v>0</v>
      </c>
      <c r="N43" s="408"/>
      <c r="O43" s="408"/>
      <c r="P43" s="409">
        <f t="shared" si="12"/>
        <v>47743</v>
      </c>
      <c r="Q43" s="406">
        <f t="shared" si="9"/>
        <v>17565.599999999999</v>
      </c>
      <c r="R43" s="406">
        <f t="shared" si="9"/>
        <v>30177.4</v>
      </c>
      <c r="S43" s="407">
        <f t="shared" si="10"/>
        <v>0</v>
      </c>
      <c r="T43" s="408"/>
      <c r="U43" s="408"/>
      <c r="V43" s="409">
        <f t="shared" si="2"/>
        <v>47743</v>
      </c>
      <c r="W43" s="406">
        <f t="shared" si="13"/>
        <v>17565.599999999999</v>
      </c>
      <c r="X43" s="406">
        <f t="shared" si="13"/>
        <v>30177.4</v>
      </c>
      <c r="Y43" s="198">
        <f t="shared" si="11"/>
        <v>47743</v>
      </c>
      <c r="Z43" s="406">
        <v>17565.599999999999</v>
      </c>
      <c r="AA43" s="406">
        <v>30177.4</v>
      </c>
    </row>
    <row r="44" spans="1:28" s="410" customFormat="1" ht="15.75" x14ac:dyDescent="0.25">
      <c r="A44" s="402">
        <v>30</v>
      </c>
      <c r="B44" s="199" t="s">
        <v>1826</v>
      </c>
      <c r="C44" s="403" t="s">
        <v>1085</v>
      </c>
      <c r="D44" s="405">
        <v>10000</v>
      </c>
      <c r="E44" s="406">
        <v>0</v>
      </c>
      <c r="F44" s="406">
        <v>10000</v>
      </c>
      <c r="G44" s="407">
        <f t="shared" si="4"/>
        <v>0</v>
      </c>
      <c r="H44" s="408"/>
      <c r="I44" s="408"/>
      <c r="J44" s="409">
        <f t="shared" si="5"/>
        <v>10000</v>
      </c>
      <c r="K44" s="406">
        <f t="shared" si="6"/>
        <v>0</v>
      </c>
      <c r="L44" s="406">
        <f t="shared" si="6"/>
        <v>10000</v>
      </c>
      <c r="M44" s="407">
        <f t="shared" si="7"/>
        <v>-5000</v>
      </c>
      <c r="N44" s="408"/>
      <c r="O44" s="408">
        <v>-5000</v>
      </c>
      <c r="P44" s="409">
        <f t="shared" si="12"/>
        <v>5000</v>
      </c>
      <c r="Q44" s="406">
        <f t="shared" si="9"/>
        <v>0</v>
      </c>
      <c r="R44" s="406">
        <f t="shared" si="9"/>
        <v>5000</v>
      </c>
      <c r="S44" s="407">
        <f t="shared" si="10"/>
        <v>0</v>
      </c>
      <c r="T44" s="408"/>
      <c r="U44" s="408"/>
      <c r="V44" s="409">
        <f t="shared" si="2"/>
        <v>5000</v>
      </c>
      <c r="W44" s="406">
        <f t="shared" si="13"/>
        <v>0</v>
      </c>
      <c r="X44" s="406">
        <f t="shared" si="13"/>
        <v>5000</v>
      </c>
      <c r="Y44" s="198">
        <f t="shared" si="11"/>
        <v>5000</v>
      </c>
      <c r="Z44" s="406">
        <f>T44+W44</f>
        <v>0</v>
      </c>
      <c r="AA44" s="406">
        <f>U44+X44</f>
        <v>5000</v>
      </c>
    </row>
    <row r="45" spans="1:28" s="410" customFormat="1" ht="31.5" x14ac:dyDescent="0.25">
      <c r="A45" s="402">
        <v>31</v>
      </c>
      <c r="B45" s="199" t="s">
        <v>1827</v>
      </c>
      <c r="C45" s="403" t="s">
        <v>1090</v>
      </c>
      <c r="D45" s="405">
        <v>23994.9</v>
      </c>
      <c r="E45" s="406">
        <v>23754.9</v>
      </c>
      <c r="F45" s="406">
        <v>240</v>
      </c>
      <c r="G45" s="407">
        <f t="shared" si="4"/>
        <v>0</v>
      </c>
      <c r="H45" s="408"/>
      <c r="I45" s="408"/>
      <c r="J45" s="409">
        <f t="shared" si="5"/>
        <v>23994.9</v>
      </c>
      <c r="K45" s="406">
        <f t="shared" si="6"/>
        <v>23754.9</v>
      </c>
      <c r="L45" s="406">
        <f t="shared" si="6"/>
        <v>240</v>
      </c>
      <c r="M45" s="407">
        <f t="shared" si="7"/>
        <v>0</v>
      </c>
      <c r="N45" s="408"/>
      <c r="O45" s="408"/>
      <c r="P45" s="409">
        <f t="shared" si="12"/>
        <v>23994.9</v>
      </c>
      <c r="Q45" s="406">
        <f t="shared" si="9"/>
        <v>23754.9</v>
      </c>
      <c r="R45" s="406">
        <f t="shared" si="9"/>
        <v>240</v>
      </c>
      <c r="S45" s="407">
        <f t="shared" si="10"/>
        <v>-0.1</v>
      </c>
      <c r="T45" s="408"/>
      <c r="U45" s="408">
        <v>-0.1</v>
      </c>
      <c r="V45" s="409">
        <f t="shared" si="2"/>
        <v>23994.800000000003</v>
      </c>
      <c r="W45" s="406">
        <f t="shared" si="13"/>
        <v>23754.9</v>
      </c>
      <c r="X45" s="406">
        <f t="shared" si="13"/>
        <v>239.9</v>
      </c>
      <c r="Y45" s="198">
        <f t="shared" si="11"/>
        <v>23994.800000000003</v>
      </c>
      <c r="Z45" s="406">
        <v>23754.9</v>
      </c>
      <c r="AA45" s="406">
        <v>239.9</v>
      </c>
    </row>
    <row r="46" spans="1:28" s="410" customFormat="1" ht="23.25" customHeight="1" x14ac:dyDescent="0.25">
      <c r="A46" s="402">
        <v>32</v>
      </c>
      <c r="B46" s="199" t="s">
        <v>1828</v>
      </c>
      <c r="C46" s="403" t="s">
        <v>1090</v>
      </c>
      <c r="D46" s="405">
        <v>81872.600000000006</v>
      </c>
      <c r="E46" s="406">
        <v>45000</v>
      </c>
      <c r="F46" s="406">
        <v>36872.6</v>
      </c>
      <c r="G46" s="407">
        <f t="shared" si="4"/>
        <v>0</v>
      </c>
      <c r="H46" s="408"/>
      <c r="I46" s="408"/>
      <c r="J46" s="409">
        <f t="shared" si="5"/>
        <v>81872.600000000006</v>
      </c>
      <c r="K46" s="406">
        <f t="shared" si="6"/>
        <v>45000</v>
      </c>
      <c r="L46" s="406">
        <f t="shared" si="6"/>
        <v>36872.6</v>
      </c>
      <c r="M46" s="407">
        <f t="shared" si="7"/>
        <v>0</v>
      </c>
      <c r="N46" s="408"/>
      <c r="O46" s="408"/>
      <c r="P46" s="409">
        <f t="shared" si="12"/>
        <v>81872.600000000006</v>
      </c>
      <c r="Q46" s="406">
        <f t="shared" si="9"/>
        <v>45000</v>
      </c>
      <c r="R46" s="406">
        <f t="shared" si="9"/>
        <v>36872.6</v>
      </c>
      <c r="S46" s="407">
        <f t="shared" si="10"/>
        <v>-0.1</v>
      </c>
      <c r="T46" s="408"/>
      <c r="U46" s="408">
        <v>-0.1</v>
      </c>
      <c r="V46" s="409">
        <f t="shared" si="2"/>
        <v>81872.5</v>
      </c>
      <c r="W46" s="406">
        <f t="shared" si="13"/>
        <v>45000</v>
      </c>
      <c r="X46" s="406">
        <f t="shared" si="13"/>
        <v>36872.5</v>
      </c>
      <c r="Y46" s="198">
        <f t="shared" si="11"/>
        <v>81808.5</v>
      </c>
      <c r="Z46" s="406">
        <f>T46+W46</f>
        <v>45000</v>
      </c>
      <c r="AA46" s="406">
        <v>36808.5</v>
      </c>
    </row>
    <row r="47" spans="1:28" s="410" customFormat="1" ht="31.5" x14ac:dyDescent="0.25">
      <c r="A47" s="402">
        <v>33</v>
      </c>
      <c r="B47" s="199" t="s">
        <v>1829</v>
      </c>
      <c r="C47" s="403" t="s">
        <v>1090</v>
      </c>
      <c r="D47" s="405">
        <v>16601.7</v>
      </c>
      <c r="E47" s="406">
        <v>16435.7</v>
      </c>
      <c r="F47" s="406">
        <v>166</v>
      </c>
      <c r="G47" s="407">
        <f t="shared" si="4"/>
        <v>0</v>
      </c>
      <c r="H47" s="408"/>
      <c r="I47" s="408"/>
      <c r="J47" s="409">
        <f t="shared" si="5"/>
        <v>16601.7</v>
      </c>
      <c r="K47" s="406">
        <f t="shared" si="6"/>
        <v>16435.7</v>
      </c>
      <c r="L47" s="406">
        <f t="shared" si="6"/>
        <v>166</v>
      </c>
      <c r="M47" s="407">
        <f t="shared" si="7"/>
        <v>0</v>
      </c>
      <c r="N47" s="408"/>
      <c r="O47" s="408"/>
      <c r="P47" s="409">
        <f t="shared" si="12"/>
        <v>16601.7</v>
      </c>
      <c r="Q47" s="406">
        <f t="shared" si="9"/>
        <v>16435.7</v>
      </c>
      <c r="R47" s="406">
        <f t="shared" si="9"/>
        <v>166</v>
      </c>
      <c r="S47" s="407">
        <f t="shared" si="10"/>
        <v>0</v>
      </c>
      <c r="T47" s="408"/>
      <c r="U47" s="408"/>
      <c r="V47" s="409">
        <f t="shared" si="2"/>
        <v>16601.7</v>
      </c>
      <c r="W47" s="406">
        <f t="shared" si="13"/>
        <v>16435.7</v>
      </c>
      <c r="X47" s="406">
        <f t="shared" si="13"/>
        <v>166</v>
      </c>
      <c r="Y47" s="198">
        <f t="shared" si="11"/>
        <v>16601.7</v>
      </c>
      <c r="Z47" s="406">
        <f>T47+W47</f>
        <v>16435.7</v>
      </c>
      <c r="AA47" s="406">
        <f>U47+X47</f>
        <v>166</v>
      </c>
    </row>
    <row r="48" spans="1:28" s="410" customFormat="1" ht="31.5" x14ac:dyDescent="0.25">
      <c r="A48" s="402">
        <v>34</v>
      </c>
      <c r="B48" s="199" t="s">
        <v>1830</v>
      </c>
      <c r="C48" s="403" t="s">
        <v>1090</v>
      </c>
      <c r="D48" s="405">
        <v>16723.5</v>
      </c>
      <c r="E48" s="406">
        <v>16556.2</v>
      </c>
      <c r="F48" s="406">
        <v>167.3</v>
      </c>
      <c r="G48" s="407">
        <f t="shared" si="4"/>
        <v>0</v>
      </c>
      <c r="H48" s="408"/>
      <c r="I48" s="408"/>
      <c r="J48" s="409">
        <f t="shared" si="5"/>
        <v>16723.5</v>
      </c>
      <c r="K48" s="406">
        <f t="shared" si="6"/>
        <v>16556.2</v>
      </c>
      <c r="L48" s="406">
        <f t="shared" si="6"/>
        <v>167.3</v>
      </c>
      <c r="M48" s="407">
        <f t="shared" si="7"/>
        <v>0</v>
      </c>
      <c r="N48" s="408"/>
      <c r="O48" s="408"/>
      <c r="P48" s="409">
        <f t="shared" si="12"/>
        <v>16723.5</v>
      </c>
      <c r="Q48" s="406">
        <f t="shared" si="9"/>
        <v>16556.2</v>
      </c>
      <c r="R48" s="406">
        <f t="shared" si="9"/>
        <v>167.3</v>
      </c>
      <c r="S48" s="407">
        <f t="shared" si="10"/>
        <v>0</v>
      </c>
      <c r="T48" s="408"/>
      <c r="U48" s="408"/>
      <c r="V48" s="409">
        <f t="shared" si="2"/>
        <v>16723.5</v>
      </c>
      <c r="W48" s="406">
        <f t="shared" si="13"/>
        <v>16556.2</v>
      </c>
      <c r="X48" s="406">
        <f t="shared" si="13"/>
        <v>167.3</v>
      </c>
      <c r="Y48" s="198">
        <f t="shared" si="11"/>
        <v>16723.5</v>
      </c>
      <c r="Z48" s="406">
        <f>T48+W48</f>
        <v>16556.2</v>
      </c>
      <c r="AA48" s="406">
        <f>U48+X48</f>
        <v>167.3</v>
      </c>
    </row>
    <row r="49" spans="1:27" s="410" customFormat="1" ht="31.5" x14ac:dyDescent="0.25">
      <c r="A49" s="402">
        <v>35</v>
      </c>
      <c r="B49" s="199" t="s">
        <v>1370</v>
      </c>
      <c r="C49" s="403" t="s">
        <v>1831</v>
      </c>
      <c r="D49" s="405">
        <v>11421.6</v>
      </c>
      <c r="E49" s="406">
        <v>0</v>
      </c>
      <c r="F49" s="406">
        <v>11421.6</v>
      </c>
      <c r="G49" s="407">
        <f t="shared" si="4"/>
        <v>0</v>
      </c>
      <c r="H49" s="408"/>
      <c r="I49" s="408"/>
      <c r="J49" s="409">
        <f t="shared" si="5"/>
        <v>11421.6</v>
      </c>
      <c r="K49" s="406">
        <f t="shared" si="6"/>
        <v>0</v>
      </c>
      <c r="L49" s="406">
        <f t="shared" si="6"/>
        <v>11421.6</v>
      </c>
      <c r="M49" s="407">
        <f t="shared" si="7"/>
        <v>0</v>
      </c>
      <c r="N49" s="408"/>
      <c r="O49" s="408"/>
      <c r="P49" s="409">
        <f t="shared" si="12"/>
        <v>11421.6</v>
      </c>
      <c r="Q49" s="406">
        <f t="shared" si="9"/>
        <v>0</v>
      </c>
      <c r="R49" s="406">
        <f t="shared" si="9"/>
        <v>11421.6</v>
      </c>
      <c r="S49" s="407">
        <f t="shared" si="10"/>
        <v>0</v>
      </c>
      <c r="T49" s="408"/>
      <c r="U49" s="408"/>
      <c r="V49" s="409">
        <f t="shared" si="2"/>
        <v>11421.6</v>
      </c>
      <c r="W49" s="406">
        <f t="shared" si="13"/>
        <v>0</v>
      </c>
      <c r="X49" s="406">
        <f t="shared" si="13"/>
        <v>11421.6</v>
      </c>
      <c r="Y49" s="198">
        <f t="shared" si="11"/>
        <v>11421.6</v>
      </c>
      <c r="Z49" s="406">
        <f>T49+W49</f>
        <v>0</v>
      </c>
      <c r="AA49" s="406">
        <f>U49+X49</f>
        <v>11421.6</v>
      </c>
    </row>
    <row r="50" spans="1:27" s="410" customFormat="1" ht="47.25" x14ac:dyDescent="0.25">
      <c r="A50" s="402">
        <v>36</v>
      </c>
      <c r="B50" s="199" t="s">
        <v>1832</v>
      </c>
      <c r="C50" s="403" t="s">
        <v>1091</v>
      </c>
      <c r="D50" s="405">
        <v>62930.952499999999</v>
      </c>
      <c r="E50" s="406">
        <v>61515</v>
      </c>
      <c r="F50" s="406">
        <v>1415.9525000000001</v>
      </c>
      <c r="G50" s="407">
        <f t="shared" si="4"/>
        <v>16120.199999999999</v>
      </c>
      <c r="H50" s="408">
        <v>15757.4</v>
      </c>
      <c r="I50" s="408">
        <v>362.8</v>
      </c>
      <c r="J50" s="409">
        <f t="shared" si="5"/>
        <v>79051.152499999997</v>
      </c>
      <c r="K50" s="406">
        <f t="shared" si="6"/>
        <v>77272.399999999994</v>
      </c>
      <c r="L50" s="406">
        <f t="shared" si="6"/>
        <v>1778.7525000000001</v>
      </c>
      <c r="M50" s="407">
        <f t="shared" si="7"/>
        <v>-947.90742</v>
      </c>
      <c r="N50" s="408">
        <v>-938.22641999999996</v>
      </c>
      <c r="O50" s="408">
        <v>-9.6809999999999992</v>
      </c>
      <c r="P50" s="409">
        <f t="shared" si="12"/>
        <v>78103.245079999993</v>
      </c>
      <c r="Q50" s="406">
        <f t="shared" si="9"/>
        <v>76334.173579999988</v>
      </c>
      <c r="R50" s="406">
        <f t="shared" si="9"/>
        <v>1769.0715</v>
      </c>
      <c r="S50" s="407">
        <f t="shared" si="10"/>
        <v>0</v>
      </c>
      <c r="T50" s="408"/>
      <c r="U50" s="408"/>
      <c r="V50" s="409">
        <f t="shared" si="2"/>
        <v>78103.245079999993</v>
      </c>
      <c r="W50" s="406">
        <f t="shared" si="13"/>
        <v>76334.173579999988</v>
      </c>
      <c r="X50" s="406">
        <f t="shared" si="13"/>
        <v>1769.0715</v>
      </c>
      <c r="Y50" s="198">
        <f t="shared" si="11"/>
        <v>77613.099999999991</v>
      </c>
      <c r="Z50" s="406">
        <v>75866.7</v>
      </c>
      <c r="AA50" s="406">
        <v>1746.4</v>
      </c>
    </row>
    <row r="51" spans="1:27" s="410" customFormat="1" ht="31.5" x14ac:dyDescent="0.25">
      <c r="A51" s="402">
        <v>37</v>
      </c>
      <c r="B51" s="199" t="s">
        <v>1833</v>
      </c>
      <c r="C51" s="199" t="s">
        <v>1833</v>
      </c>
      <c r="D51" s="405">
        <v>82531.047500000001</v>
      </c>
      <c r="E51" s="406">
        <v>80674.100000000006</v>
      </c>
      <c r="F51" s="406">
        <v>1856.9475</v>
      </c>
      <c r="G51" s="407">
        <f t="shared" si="4"/>
        <v>-864.6</v>
      </c>
      <c r="H51" s="408">
        <f>-845.1-0.1</f>
        <v>-845.2</v>
      </c>
      <c r="I51" s="408">
        <v>-19.399999999999999</v>
      </c>
      <c r="J51" s="409">
        <f t="shared" si="5"/>
        <v>81666.447500000009</v>
      </c>
      <c r="K51" s="406">
        <f t="shared" si="6"/>
        <v>79828.900000000009</v>
      </c>
      <c r="L51" s="406">
        <f t="shared" si="6"/>
        <v>1837.5474999999999</v>
      </c>
      <c r="M51" s="407">
        <f t="shared" si="7"/>
        <v>-193.81832</v>
      </c>
      <c r="N51" s="408">
        <v>-193.76499999999999</v>
      </c>
      <c r="O51" s="408">
        <v>-5.3319999999999999E-2</v>
      </c>
      <c r="P51" s="409">
        <f t="shared" si="12"/>
        <v>81472.629180000004</v>
      </c>
      <c r="Q51" s="406">
        <f t="shared" si="9"/>
        <v>79635.135000000009</v>
      </c>
      <c r="R51" s="406">
        <f t="shared" si="9"/>
        <v>1837.4941799999999</v>
      </c>
      <c r="S51" s="407">
        <f t="shared" si="10"/>
        <v>0</v>
      </c>
      <c r="T51" s="408"/>
      <c r="U51" s="408"/>
      <c r="V51" s="409">
        <f t="shared" si="2"/>
        <v>81472.629180000004</v>
      </c>
      <c r="W51" s="406">
        <f t="shared" si="13"/>
        <v>79635.135000000009</v>
      </c>
      <c r="X51" s="406">
        <f t="shared" si="13"/>
        <v>1837.4941799999999</v>
      </c>
      <c r="Y51" s="198">
        <f t="shared" si="11"/>
        <v>80052.200000000012</v>
      </c>
      <c r="Z51" s="406">
        <v>78381.100000000006</v>
      </c>
      <c r="AA51" s="406">
        <v>1671.1</v>
      </c>
    </row>
    <row r="52" spans="1:27" s="410" customFormat="1" ht="31.5" x14ac:dyDescent="0.25">
      <c r="A52" s="402">
        <v>38</v>
      </c>
      <c r="B52" s="199" t="s">
        <v>1834</v>
      </c>
      <c r="C52" s="199" t="s">
        <v>1833</v>
      </c>
      <c r="D52" s="405">
        <v>82531.047500000001</v>
      </c>
      <c r="E52" s="406"/>
      <c r="F52" s="406"/>
      <c r="G52" s="407">
        <f t="shared" si="4"/>
        <v>6942.0999999999995</v>
      </c>
      <c r="H52" s="408">
        <v>6785.9</v>
      </c>
      <c r="I52" s="408">
        <v>156.19999999999999</v>
      </c>
      <c r="J52" s="409">
        <f t="shared" si="5"/>
        <v>6942.0999999999995</v>
      </c>
      <c r="K52" s="406">
        <f t="shared" si="6"/>
        <v>6785.9</v>
      </c>
      <c r="L52" s="406">
        <f t="shared" si="6"/>
        <v>156.19999999999999</v>
      </c>
      <c r="M52" s="407">
        <f t="shared" si="7"/>
        <v>-701.85199999999998</v>
      </c>
      <c r="N52" s="408">
        <v>-686.05200000000002</v>
      </c>
      <c r="O52" s="408">
        <v>-15.8</v>
      </c>
      <c r="P52" s="409">
        <f t="shared" si="12"/>
        <v>6240.2479999999996</v>
      </c>
      <c r="Q52" s="406">
        <f t="shared" si="9"/>
        <v>6099.848</v>
      </c>
      <c r="R52" s="406">
        <f t="shared" si="9"/>
        <v>140.39999999999998</v>
      </c>
      <c r="S52" s="407">
        <f t="shared" si="10"/>
        <v>0</v>
      </c>
      <c r="T52" s="408"/>
      <c r="U52" s="408"/>
      <c r="V52" s="409">
        <f t="shared" si="2"/>
        <v>6240.2479999999996</v>
      </c>
      <c r="W52" s="406">
        <f t="shared" si="13"/>
        <v>6099.848</v>
      </c>
      <c r="X52" s="406">
        <f t="shared" si="13"/>
        <v>140.39999999999998</v>
      </c>
      <c r="Y52" s="198">
        <f t="shared" si="11"/>
        <v>5957.7000000000007</v>
      </c>
      <c r="Z52" s="406">
        <v>5823.6</v>
      </c>
      <c r="AA52" s="406">
        <v>134.1</v>
      </c>
    </row>
    <row r="53" spans="1:27" s="410" customFormat="1" ht="31.5" x14ac:dyDescent="0.25">
      <c r="A53" s="402">
        <v>39</v>
      </c>
      <c r="B53" s="199" t="s">
        <v>1371</v>
      </c>
      <c r="C53" s="404" t="s">
        <v>1091</v>
      </c>
      <c r="D53" s="405">
        <v>30000</v>
      </c>
      <c r="E53" s="406">
        <v>0</v>
      </c>
      <c r="F53" s="406">
        <v>30000</v>
      </c>
      <c r="G53" s="407">
        <f t="shared" si="4"/>
        <v>0</v>
      </c>
      <c r="H53" s="408"/>
      <c r="I53" s="408"/>
      <c r="J53" s="409">
        <f t="shared" si="5"/>
        <v>30000</v>
      </c>
      <c r="K53" s="406">
        <f t="shared" si="6"/>
        <v>0</v>
      </c>
      <c r="L53" s="406">
        <f t="shared" si="6"/>
        <v>30000</v>
      </c>
      <c r="M53" s="407">
        <f t="shared" si="7"/>
        <v>5025.7420000000002</v>
      </c>
      <c r="N53" s="408"/>
      <c r="O53" s="408">
        <v>5025.7420000000002</v>
      </c>
      <c r="P53" s="409">
        <f t="shared" si="12"/>
        <v>35025.741999999998</v>
      </c>
      <c r="Q53" s="406">
        <f t="shared" si="9"/>
        <v>0</v>
      </c>
      <c r="R53" s="406">
        <f t="shared" si="9"/>
        <v>35025.741999999998</v>
      </c>
      <c r="S53" s="407">
        <f t="shared" si="10"/>
        <v>0</v>
      </c>
      <c r="T53" s="408"/>
      <c r="U53" s="408"/>
      <c r="V53" s="409">
        <f t="shared" si="2"/>
        <v>35025.741999999998</v>
      </c>
      <c r="W53" s="406">
        <f t="shared" si="13"/>
        <v>0</v>
      </c>
      <c r="X53" s="406">
        <f t="shared" si="13"/>
        <v>35025.741999999998</v>
      </c>
      <c r="Y53" s="198">
        <f t="shared" si="11"/>
        <v>18627.599999999999</v>
      </c>
      <c r="Z53" s="406">
        <f>T53+W53</f>
        <v>0</v>
      </c>
      <c r="AA53" s="406">
        <v>18627.599999999999</v>
      </c>
    </row>
    <row r="54" spans="1:27" s="410" customFormat="1" ht="31.5" x14ac:dyDescent="0.25">
      <c r="A54" s="402">
        <v>40</v>
      </c>
      <c r="B54" s="199" t="s">
        <v>1835</v>
      </c>
      <c r="C54" s="404" t="s">
        <v>1373</v>
      </c>
      <c r="D54" s="405">
        <v>231617.8</v>
      </c>
      <c r="E54" s="406">
        <v>229300.8</v>
      </c>
      <c r="F54" s="406">
        <v>2317</v>
      </c>
      <c r="G54" s="407">
        <f t="shared" si="4"/>
        <v>0</v>
      </c>
      <c r="H54" s="408"/>
      <c r="I54" s="408"/>
      <c r="J54" s="409">
        <f t="shared" si="5"/>
        <v>231617.8</v>
      </c>
      <c r="K54" s="406">
        <f t="shared" si="6"/>
        <v>229300.8</v>
      </c>
      <c r="L54" s="406">
        <f t="shared" si="6"/>
        <v>2317</v>
      </c>
      <c r="M54" s="407">
        <f t="shared" si="7"/>
        <v>0</v>
      </c>
      <c r="N54" s="408"/>
      <c r="O54" s="408"/>
      <c r="P54" s="409">
        <f t="shared" si="12"/>
        <v>231617.8</v>
      </c>
      <c r="Q54" s="406">
        <f t="shared" si="9"/>
        <v>229300.8</v>
      </c>
      <c r="R54" s="406">
        <f t="shared" si="9"/>
        <v>2317</v>
      </c>
      <c r="S54" s="407">
        <f t="shared" si="10"/>
        <v>0</v>
      </c>
      <c r="T54" s="408"/>
      <c r="U54" s="408"/>
      <c r="V54" s="409">
        <f t="shared" si="2"/>
        <v>231617.8</v>
      </c>
      <c r="W54" s="406">
        <f t="shared" si="13"/>
        <v>229300.8</v>
      </c>
      <c r="X54" s="406">
        <f t="shared" si="13"/>
        <v>2317</v>
      </c>
      <c r="Y54" s="198">
        <f t="shared" si="11"/>
        <v>224801.59999999998</v>
      </c>
      <c r="Z54" s="406">
        <v>222552.8</v>
      </c>
      <c r="AA54" s="406">
        <v>2248.8000000000002</v>
      </c>
    </row>
    <row r="55" spans="1:27" s="410" customFormat="1" ht="15.75" x14ac:dyDescent="0.25">
      <c r="A55" s="402">
        <v>41</v>
      </c>
      <c r="B55" s="199" t="s">
        <v>1836</v>
      </c>
      <c r="C55" s="404" t="s">
        <v>1373</v>
      </c>
      <c r="D55" s="405">
        <v>231617.8</v>
      </c>
      <c r="E55" s="406"/>
      <c r="F55" s="406"/>
      <c r="G55" s="407">
        <f t="shared" si="4"/>
        <v>87630.3</v>
      </c>
      <c r="H55" s="408">
        <v>86754</v>
      </c>
      <c r="I55" s="408">
        <v>876.3</v>
      </c>
      <c r="J55" s="409">
        <f t="shared" si="5"/>
        <v>87630.3</v>
      </c>
      <c r="K55" s="406">
        <f t="shared" si="6"/>
        <v>86754</v>
      </c>
      <c r="L55" s="406">
        <f t="shared" si="6"/>
        <v>876.3</v>
      </c>
      <c r="M55" s="407">
        <f t="shared" si="7"/>
        <v>0</v>
      </c>
      <c r="N55" s="408"/>
      <c r="O55" s="408"/>
      <c r="P55" s="409">
        <f t="shared" si="12"/>
        <v>87630.3</v>
      </c>
      <c r="Q55" s="406">
        <f t="shared" si="9"/>
        <v>86754</v>
      </c>
      <c r="R55" s="406">
        <f t="shared" si="9"/>
        <v>876.3</v>
      </c>
      <c r="S55" s="407">
        <f t="shared" si="10"/>
        <v>0</v>
      </c>
      <c r="T55" s="408"/>
      <c r="U55" s="408"/>
      <c r="V55" s="409">
        <f t="shared" si="2"/>
        <v>87630.3</v>
      </c>
      <c r="W55" s="406">
        <f t="shared" si="13"/>
        <v>86754</v>
      </c>
      <c r="X55" s="406">
        <f t="shared" si="13"/>
        <v>876.3</v>
      </c>
      <c r="Y55" s="198">
        <f t="shared" si="11"/>
        <v>87630.3</v>
      </c>
      <c r="Z55" s="406">
        <v>86754</v>
      </c>
      <c r="AA55" s="406">
        <v>876.3</v>
      </c>
    </row>
    <row r="56" spans="1:27" s="410" customFormat="1" ht="31.5" x14ac:dyDescent="0.25">
      <c r="A56" s="402">
        <v>42</v>
      </c>
      <c r="B56" s="199" t="s">
        <v>1372</v>
      </c>
      <c r="C56" s="404" t="s">
        <v>1373</v>
      </c>
      <c r="D56" s="405">
        <v>15000</v>
      </c>
      <c r="E56" s="406">
        <v>0</v>
      </c>
      <c r="F56" s="406">
        <v>15000</v>
      </c>
      <c r="G56" s="407">
        <f t="shared" si="4"/>
        <v>0</v>
      </c>
      <c r="H56" s="408"/>
      <c r="I56" s="408"/>
      <c r="J56" s="409">
        <f t="shared" si="5"/>
        <v>15000</v>
      </c>
      <c r="K56" s="406">
        <f t="shared" si="6"/>
        <v>0</v>
      </c>
      <c r="L56" s="406">
        <f t="shared" si="6"/>
        <v>15000</v>
      </c>
      <c r="M56" s="407">
        <f t="shared" si="7"/>
        <v>0</v>
      </c>
      <c r="N56" s="408"/>
      <c r="O56" s="408"/>
      <c r="P56" s="409">
        <f t="shared" si="12"/>
        <v>15000</v>
      </c>
      <c r="Q56" s="406">
        <f t="shared" si="9"/>
        <v>0</v>
      </c>
      <c r="R56" s="406">
        <f t="shared" si="9"/>
        <v>15000</v>
      </c>
      <c r="S56" s="407">
        <f t="shared" si="10"/>
        <v>0</v>
      </c>
      <c r="T56" s="408"/>
      <c r="U56" s="408"/>
      <c r="V56" s="409">
        <f t="shared" si="2"/>
        <v>15000</v>
      </c>
      <c r="W56" s="406">
        <f t="shared" si="13"/>
        <v>0</v>
      </c>
      <c r="X56" s="406">
        <f t="shared" si="13"/>
        <v>15000</v>
      </c>
      <c r="Y56" s="198">
        <f t="shared" si="11"/>
        <v>14961.5</v>
      </c>
      <c r="Z56" s="406">
        <f>T56+W56</f>
        <v>0</v>
      </c>
      <c r="AA56" s="406">
        <v>14961.5</v>
      </c>
    </row>
    <row r="57" spans="1:27" s="410" customFormat="1" ht="31.5" x14ac:dyDescent="0.25">
      <c r="A57" s="402">
        <v>43</v>
      </c>
      <c r="B57" s="199" t="s">
        <v>1837</v>
      </c>
      <c r="C57" s="404" t="s">
        <v>1089</v>
      </c>
      <c r="D57" s="405">
        <v>176658</v>
      </c>
      <c r="E57" s="406">
        <v>174891</v>
      </c>
      <c r="F57" s="406">
        <v>1767</v>
      </c>
      <c r="G57" s="407">
        <f t="shared" si="4"/>
        <v>0</v>
      </c>
      <c r="H57" s="408"/>
      <c r="I57" s="408"/>
      <c r="J57" s="409">
        <f t="shared" si="5"/>
        <v>176658</v>
      </c>
      <c r="K57" s="406">
        <f t="shared" si="6"/>
        <v>174891</v>
      </c>
      <c r="L57" s="406">
        <f t="shared" si="6"/>
        <v>1767</v>
      </c>
      <c r="M57" s="407">
        <f t="shared" si="7"/>
        <v>0</v>
      </c>
      <c r="N57" s="408"/>
      <c r="O57" s="408"/>
      <c r="P57" s="409">
        <f t="shared" si="12"/>
        <v>176658</v>
      </c>
      <c r="Q57" s="406">
        <f t="shared" si="9"/>
        <v>174891</v>
      </c>
      <c r="R57" s="406">
        <f t="shared" si="9"/>
        <v>1767</v>
      </c>
      <c r="S57" s="407">
        <f t="shared" si="10"/>
        <v>0</v>
      </c>
      <c r="T57" s="408"/>
      <c r="U57" s="408"/>
      <c r="V57" s="409">
        <f t="shared" si="2"/>
        <v>176658</v>
      </c>
      <c r="W57" s="406">
        <f t="shared" si="13"/>
        <v>174891</v>
      </c>
      <c r="X57" s="406">
        <f t="shared" si="13"/>
        <v>1767</v>
      </c>
      <c r="Y57" s="198">
        <f t="shared" si="11"/>
        <v>176658</v>
      </c>
      <c r="Z57" s="406">
        <v>174891</v>
      </c>
      <c r="AA57" s="406">
        <v>1767</v>
      </c>
    </row>
    <row r="58" spans="1:27" s="410" customFormat="1" ht="31.5" x14ac:dyDescent="0.25">
      <c r="A58" s="402">
        <v>44</v>
      </c>
      <c r="B58" s="199" t="s">
        <v>1838</v>
      </c>
      <c r="C58" s="404" t="s">
        <v>1089</v>
      </c>
      <c r="D58" s="405">
        <v>37679.4</v>
      </c>
      <c r="E58" s="406">
        <v>0</v>
      </c>
      <c r="F58" s="406">
        <v>37679.4</v>
      </c>
      <c r="G58" s="407">
        <f t="shared" si="4"/>
        <v>2702.7</v>
      </c>
      <c r="H58" s="408"/>
      <c r="I58" s="408">
        <v>2702.7</v>
      </c>
      <c r="J58" s="409">
        <f t="shared" si="5"/>
        <v>40382.1</v>
      </c>
      <c r="K58" s="406">
        <f t="shared" si="6"/>
        <v>0</v>
      </c>
      <c r="L58" s="406">
        <f t="shared" si="6"/>
        <v>40382.1</v>
      </c>
      <c r="M58" s="407">
        <f t="shared" si="7"/>
        <v>-27167.303489999998</v>
      </c>
      <c r="N58" s="408"/>
      <c r="O58" s="408">
        <v>-27167.303489999998</v>
      </c>
      <c r="P58" s="409">
        <f t="shared" si="12"/>
        <v>13214.79651</v>
      </c>
      <c r="Q58" s="406">
        <f t="shared" si="9"/>
        <v>0</v>
      </c>
      <c r="R58" s="406">
        <f t="shared" si="9"/>
        <v>13214.79651</v>
      </c>
      <c r="S58" s="407">
        <f t="shared" si="10"/>
        <v>0</v>
      </c>
      <c r="T58" s="408"/>
      <c r="U58" s="408"/>
      <c r="V58" s="409">
        <f t="shared" si="2"/>
        <v>13214.79651</v>
      </c>
      <c r="W58" s="406">
        <f t="shared" si="13"/>
        <v>0</v>
      </c>
      <c r="X58" s="406">
        <f t="shared" si="13"/>
        <v>13214.79651</v>
      </c>
      <c r="Y58" s="198">
        <f t="shared" si="11"/>
        <v>13214.8</v>
      </c>
      <c r="Z58" s="406">
        <f>T58+W58</f>
        <v>0</v>
      </c>
      <c r="AA58" s="406">
        <v>13214.8</v>
      </c>
    </row>
    <row r="59" spans="1:27" s="410" customFormat="1" ht="31.5" x14ac:dyDescent="0.25">
      <c r="A59" s="402">
        <v>45</v>
      </c>
      <c r="B59" s="199" t="s">
        <v>1839</v>
      </c>
      <c r="C59" s="404" t="s">
        <v>1840</v>
      </c>
      <c r="D59" s="405">
        <v>28581.157000000003</v>
      </c>
      <c r="E59" s="406">
        <v>28295.345000000001</v>
      </c>
      <c r="F59" s="406">
        <v>285.81200000000001</v>
      </c>
      <c r="G59" s="407">
        <f t="shared" si="4"/>
        <v>0</v>
      </c>
      <c r="H59" s="408"/>
      <c r="I59" s="408"/>
      <c r="J59" s="409">
        <f t="shared" si="5"/>
        <v>28581.157000000003</v>
      </c>
      <c r="K59" s="406">
        <f t="shared" si="6"/>
        <v>28295.345000000001</v>
      </c>
      <c r="L59" s="406">
        <f t="shared" si="6"/>
        <v>285.81200000000001</v>
      </c>
      <c r="M59" s="407">
        <f t="shared" si="7"/>
        <v>0</v>
      </c>
      <c r="N59" s="408"/>
      <c r="O59" s="408"/>
      <c r="P59" s="409">
        <f t="shared" si="12"/>
        <v>28581.157000000003</v>
      </c>
      <c r="Q59" s="406">
        <f t="shared" si="9"/>
        <v>28295.345000000001</v>
      </c>
      <c r="R59" s="406">
        <f t="shared" si="9"/>
        <v>285.81200000000001</v>
      </c>
      <c r="S59" s="407">
        <f t="shared" si="10"/>
        <v>-285.79999999999995</v>
      </c>
      <c r="T59" s="408">
        <v>-282.89999999999998</v>
      </c>
      <c r="U59" s="408">
        <v>-2.9</v>
      </c>
      <c r="V59" s="409">
        <f t="shared" si="2"/>
        <v>28295.357</v>
      </c>
      <c r="W59" s="406">
        <f t="shared" si="13"/>
        <v>28012.445</v>
      </c>
      <c r="X59" s="406">
        <f t="shared" si="13"/>
        <v>282.91200000000003</v>
      </c>
      <c r="Y59" s="198">
        <f t="shared" si="11"/>
        <v>28295.300000000003</v>
      </c>
      <c r="Z59" s="406">
        <v>28012.400000000001</v>
      </c>
      <c r="AA59" s="406">
        <v>282.89999999999998</v>
      </c>
    </row>
    <row r="60" spans="1:27" s="410" customFormat="1" ht="94.5" x14ac:dyDescent="0.25">
      <c r="A60" s="402">
        <v>46</v>
      </c>
      <c r="B60" s="403" t="s">
        <v>1374</v>
      </c>
      <c r="C60" s="404" t="s">
        <v>1841</v>
      </c>
      <c r="D60" s="405">
        <v>113711.28239000001</v>
      </c>
      <c r="E60" s="406">
        <v>97567.45839</v>
      </c>
      <c r="F60" s="406">
        <v>16143.824000000001</v>
      </c>
      <c r="G60" s="407">
        <f t="shared" si="4"/>
        <v>29116.300000000003</v>
      </c>
      <c r="H60" s="408">
        <f>30880.3-4347.9</f>
        <v>26532.400000000001</v>
      </c>
      <c r="I60" s="408">
        <f>1261.7+806.8+515.3+0.1</f>
        <v>2583.9</v>
      </c>
      <c r="J60" s="409">
        <f t="shared" si="5"/>
        <v>142827.58239</v>
      </c>
      <c r="K60" s="406">
        <f t="shared" si="6"/>
        <v>124099.85839000001</v>
      </c>
      <c r="L60" s="406">
        <f t="shared" si="6"/>
        <v>18727.724000000002</v>
      </c>
      <c r="M60" s="407">
        <f t="shared" si="7"/>
        <v>-7310.7257300000001</v>
      </c>
      <c r="N60" s="408">
        <v>4347.8982699999997</v>
      </c>
      <c r="O60" s="408">
        <v>-11658.624</v>
      </c>
      <c r="P60" s="409">
        <f t="shared" si="12"/>
        <v>135516.85666000002</v>
      </c>
      <c r="Q60" s="406">
        <f t="shared" si="9"/>
        <v>128447.75666000001</v>
      </c>
      <c r="R60" s="406">
        <f t="shared" si="9"/>
        <v>7069.1000000000022</v>
      </c>
      <c r="S60" s="407">
        <f t="shared" si="10"/>
        <v>0</v>
      </c>
      <c r="T60" s="408"/>
      <c r="U60" s="408"/>
      <c r="V60" s="409">
        <f t="shared" si="2"/>
        <v>135516.85666000002</v>
      </c>
      <c r="W60" s="406">
        <f t="shared" ref="W60:X69" si="14">Q60+T60</f>
        <v>128447.75666000001</v>
      </c>
      <c r="X60" s="406">
        <f t="shared" si="14"/>
        <v>7069.1000000000022</v>
      </c>
      <c r="Y60" s="198">
        <f t="shared" si="11"/>
        <v>126345.09999999999</v>
      </c>
      <c r="Z60" s="406">
        <v>120606.39999999999</v>
      </c>
      <c r="AA60" s="406">
        <v>5738.7</v>
      </c>
    </row>
    <row r="61" spans="1:27" s="410" customFormat="1" ht="47.25" x14ac:dyDescent="0.25">
      <c r="A61" s="402">
        <v>47</v>
      </c>
      <c r="B61" s="403" t="s">
        <v>1375</v>
      </c>
      <c r="C61" s="414" t="s">
        <v>1093</v>
      </c>
      <c r="D61" s="405">
        <v>10276.984</v>
      </c>
      <c r="E61" s="406">
        <v>0</v>
      </c>
      <c r="F61" s="406">
        <v>10276.984</v>
      </c>
      <c r="G61" s="407">
        <f t="shared" si="4"/>
        <v>5000.3999999999996</v>
      </c>
      <c r="H61" s="408">
        <v>3264.1</v>
      </c>
      <c r="I61" s="408">
        <f>-774.4+2510.7</f>
        <v>1736.2999999999997</v>
      </c>
      <c r="J61" s="409">
        <f t="shared" si="5"/>
        <v>15277.384</v>
      </c>
      <c r="K61" s="406">
        <f t="shared" si="6"/>
        <v>3264.1</v>
      </c>
      <c r="L61" s="406">
        <f t="shared" si="6"/>
        <v>12013.284</v>
      </c>
      <c r="M61" s="407">
        <f t="shared" si="7"/>
        <v>-7793.3</v>
      </c>
      <c r="N61" s="408"/>
      <c r="O61" s="408">
        <v>-7793.3</v>
      </c>
      <c r="P61" s="415">
        <f t="shared" si="12"/>
        <v>7484.0839999999989</v>
      </c>
      <c r="Q61" s="406">
        <f t="shared" si="9"/>
        <v>3264.1</v>
      </c>
      <c r="R61" s="406">
        <f t="shared" si="9"/>
        <v>4219.9839999999995</v>
      </c>
      <c r="S61" s="407">
        <f t="shared" si="10"/>
        <v>2594.6</v>
      </c>
      <c r="T61" s="413">
        <v>-322.10000000000002</v>
      </c>
      <c r="U61" s="413">
        <v>2916.7</v>
      </c>
      <c r="V61" s="409">
        <f t="shared" si="2"/>
        <v>10078.683999999999</v>
      </c>
      <c r="W61" s="406">
        <f t="shared" si="14"/>
        <v>2942</v>
      </c>
      <c r="X61" s="406">
        <f t="shared" si="14"/>
        <v>7136.6839999999993</v>
      </c>
      <c r="Y61" s="198">
        <f t="shared" si="11"/>
        <v>5988.2</v>
      </c>
      <c r="Z61" s="406">
        <v>2241.1</v>
      </c>
      <c r="AA61" s="406">
        <v>3747.1</v>
      </c>
    </row>
    <row r="62" spans="1:27" s="410" customFormat="1" ht="31.5" x14ac:dyDescent="0.25">
      <c r="A62" s="402">
        <v>48</v>
      </c>
      <c r="B62" s="403" t="s">
        <v>1842</v>
      </c>
      <c r="C62" s="414" t="s">
        <v>1087</v>
      </c>
      <c r="D62" s="405">
        <v>8236.6</v>
      </c>
      <c r="E62" s="406">
        <v>8153.6</v>
      </c>
      <c r="F62" s="406">
        <v>83</v>
      </c>
      <c r="G62" s="407">
        <f t="shared" si="4"/>
        <v>30</v>
      </c>
      <c r="H62" s="408"/>
      <c r="I62" s="408">
        <v>30</v>
      </c>
      <c r="J62" s="409">
        <f t="shared" si="5"/>
        <v>8266.6</v>
      </c>
      <c r="K62" s="406">
        <f t="shared" si="6"/>
        <v>8153.6</v>
      </c>
      <c r="L62" s="406">
        <f t="shared" si="6"/>
        <v>113</v>
      </c>
      <c r="M62" s="407">
        <f t="shared" si="7"/>
        <v>2824.9500000000003</v>
      </c>
      <c r="N62" s="408">
        <v>2826.4</v>
      </c>
      <c r="O62" s="408">
        <v>-1.45</v>
      </c>
      <c r="P62" s="409">
        <f t="shared" si="12"/>
        <v>11091.55</v>
      </c>
      <c r="Q62" s="406">
        <f t="shared" si="9"/>
        <v>10980</v>
      </c>
      <c r="R62" s="406">
        <f t="shared" si="9"/>
        <v>111.55</v>
      </c>
      <c r="S62" s="407">
        <f t="shared" si="10"/>
        <v>0</v>
      </c>
      <c r="T62" s="408"/>
      <c r="U62" s="408"/>
      <c r="V62" s="409">
        <f t="shared" si="2"/>
        <v>11091.55</v>
      </c>
      <c r="W62" s="406">
        <f t="shared" si="14"/>
        <v>10980</v>
      </c>
      <c r="X62" s="406">
        <f t="shared" si="14"/>
        <v>111.55</v>
      </c>
      <c r="Y62" s="198">
        <f t="shared" si="11"/>
        <v>11091.6</v>
      </c>
      <c r="Z62" s="406">
        <v>10980</v>
      </c>
      <c r="AA62" s="406">
        <v>111.6</v>
      </c>
    </row>
    <row r="63" spans="1:27" s="410" customFormat="1" ht="31.5" x14ac:dyDescent="0.25">
      <c r="A63" s="402">
        <v>49</v>
      </c>
      <c r="B63" s="403" t="s">
        <v>1576</v>
      </c>
      <c r="C63" s="414" t="s">
        <v>1087</v>
      </c>
      <c r="D63" s="405">
        <v>22896.9</v>
      </c>
      <c r="E63" s="406">
        <v>22667.9</v>
      </c>
      <c r="F63" s="406">
        <v>229</v>
      </c>
      <c r="G63" s="407">
        <f t="shared" si="4"/>
        <v>0</v>
      </c>
      <c r="H63" s="408"/>
      <c r="I63" s="408"/>
      <c r="J63" s="409">
        <f t="shared" si="5"/>
        <v>22896.9</v>
      </c>
      <c r="K63" s="406">
        <f t="shared" si="6"/>
        <v>22667.9</v>
      </c>
      <c r="L63" s="406">
        <f t="shared" si="6"/>
        <v>229</v>
      </c>
      <c r="M63" s="407">
        <f t="shared" si="7"/>
        <v>-339.52346</v>
      </c>
      <c r="N63" s="408">
        <v>-336.1</v>
      </c>
      <c r="O63" s="408">
        <v>-3.4234599999999999</v>
      </c>
      <c r="P63" s="409">
        <f t="shared" si="12"/>
        <v>22557.376540000001</v>
      </c>
      <c r="Q63" s="406">
        <f t="shared" si="9"/>
        <v>22331.800000000003</v>
      </c>
      <c r="R63" s="406">
        <f t="shared" si="9"/>
        <v>225.57653999999999</v>
      </c>
      <c r="S63" s="407">
        <f t="shared" si="10"/>
        <v>0</v>
      </c>
      <c r="T63" s="408"/>
      <c r="U63" s="408"/>
      <c r="V63" s="409">
        <f t="shared" si="2"/>
        <v>22557.376540000001</v>
      </c>
      <c r="W63" s="406">
        <f t="shared" si="14"/>
        <v>22331.800000000003</v>
      </c>
      <c r="X63" s="406">
        <f t="shared" si="14"/>
        <v>225.57653999999999</v>
      </c>
      <c r="Y63" s="198">
        <f t="shared" si="11"/>
        <v>22557.1</v>
      </c>
      <c r="Z63" s="406">
        <v>22331.5</v>
      </c>
      <c r="AA63" s="406">
        <v>225.6</v>
      </c>
    </row>
    <row r="64" spans="1:27" s="410" customFormat="1" ht="15.75" x14ac:dyDescent="0.25">
      <c r="A64" s="402">
        <v>50</v>
      </c>
      <c r="B64" s="403" t="s">
        <v>745</v>
      </c>
      <c r="C64" s="414" t="s">
        <v>1087</v>
      </c>
      <c r="D64" s="405">
        <v>12934.444440000001</v>
      </c>
      <c r="E64" s="406">
        <v>12805.1</v>
      </c>
      <c r="F64" s="406">
        <v>129.34443999999999</v>
      </c>
      <c r="G64" s="407">
        <f t="shared" si="4"/>
        <v>0</v>
      </c>
      <c r="H64" s="408"/>
      <c r="I64" s="408"/>
      <c r="J64" s="409">
        <f t="shared" si="5"/>
        <v>12934.444440000001</v>
      </c>
      <c r="K64" s="406">
        <f t="shared" si="6"/>
        <v>12805.1</v>
      </c>
      <c r="L64" s="406">
        <f t="shared" si="6"/>
        <v>129.34443999999999</v>
      </c>
      <c r="M64" s="407">
        <f t="shared" si="7"/>
        <v>-321.63299999999998</v>
      </c>
      <c r="N64" s="408">
        <v>-318.39999999999998</v>
      </c>
      <c r="O64" s="408">
        <v>-3.2330000000000001</v>
      </c>
      <c r="P64" s="409">
        <f t="shared" si="12"/>
        <v>12612.811440000001</v>
      </c>
      <c r="Q64" s="406">
        <f t="shared" si="9"/>
        <v>12486.7</v>
      </c>
      <c r="R64" s="406">
        <f t="shared" si="9"/>
        <v>126.11143999999999</v>
      </c>
      <c r="S64" s="407">
        <f t="shared" si="10"/>
        <v>0</v>
      </c>
      <c r="T64" s="408"/>
      <c r="U64" s="408"/>
      <c r="V64" s="409">
        <f t="shared" si="2"/>
        <v>12612.811440000001</v>
      </c>
      <c r="W64" s="406">
        <f t="shared" si="14"/>
        <v>12486.7</v>
      </c>
      <c r="X64" s="406">
        <f t="shared" si="14"/>
        <v>126.11143999999999</v>
      </c>
      <c r="Y64" s="198">
        <f t="shared" si="11"/>
        <v>12612.6</v>
      </c>
      <c r="Z64" s="406">
        <v>12486.5</v>
      </c>
      <c r="AA64" s="406">
        <v>126.1</v>
      </c>
    </row>
    <row r="65" spans="1:27" s="410" customFormat="1" ht="15.75" x14ac:dyDescent="0.25">
      <c r="A65" s="402">
        <v>51</v>
      </c>
      <c r="B65" s="403" t="s">
        <v>1587</v>
      </c>
      <c r="C65" s="414" t="s">
        <v>1087</v>
      </c>
      <c r="D65" s="405">
        <v>81552.705560000002</v>
      </c>
      <c r="E65" s="406">
        <v>60949.4</v>
      </c>
      <c r="F65" s="406">
        <v>20603.305560000001</v>
      </c>
      <c r="G65" s="407">
        <f t="shared" si="4"/>
        <v>255692.3</v>
      </c>
      <c r="H65" s="408">
        <v>255693.5</v>
      </c>
      <c r="I65" s="408">
        <f>28.8-30</f>
        <v>-1.1999999999999993</v>
      </c>
      <c r="J65" s="409">
        <f t="shared" si="5"/>
        <v>337245.00556000002</v>
      </c>
      <c r="K65" s="406">
        <f t="shared" si="6"/>
        <v>316642.90000000002</v>
      </c>
      <c r="L65" s="406">
        <f t="shared" si="6"/>
        <v>20602.10556</v>
      </c>
      <c r="M65" s="407">
        <f t="shared" si="7"/>
        <v>-140.756</v>
      </c>
      <c r="N65" s="408">
        <v>-135</v>
      </c>
      <c r="O65" s="408">
        <v>-5.7560000000000002</v>
      </c>
      <c r="P65" s="409">
        <f>Q65+R65</f>
        <v>337104.24956000003</v>
      </c>
      <c r="Q65" s="406">
        <f t="shared" si="9"/>
        <v>316507.90000000002</v>
      </c>
      <c r="R65" s="406">
        <f t="shared" si="9"/>
        <v>20596.349559999999</v>
      </c>
      <c r="S65" s="407">
        <f t="shared" si="10"/>
        <v>30.1</v>
      </c>
      <c r="T65" s="413"/>
      <c r="U65" s="413">
        <v>30.1</v>
      </c>
      <c r="V65" s="409">
        <f t="shared" si="2"/>
        <v>337134.34956</v>
      </c>
      <c r="W65" s="406">
        <f t="shared" si="14"/>
        <v>316507.90000000002</v>
      </c>
      <c r="X65" s="406">
        <f t="shared" si="14"/>
        <v>20626.449559999997</v>
      </c>
      <c r="Y65" s="198">
        <f t="shared" si="11"/>
        <v>337134</v>
      </c>
      <c r="Z65" s="406">
        <v>316507.7</v>
      </c>
      <c r="AA65" s="406">
        <v>20626.3</v>
      </c>
    </row>
    <row r="66" spans="1:27" s="410" customFormat="1" ht="47.25" x14ac:dyDescent="0.25">
      <c r="A66" s="402">
        <v>52</v>
      </c>
      <c r="B66" s="403" t="s">
        <v>1376</v>
      </c>
      <c r="C66" s="414" t="s">
        <v>1092</v>
      </c>
      <c r="D66" s="405">
        <v>5000</v>
      </c>
      <c r="E66" s="406">
        <v>0</v>
      </c>
      <c r="F66" s="406">
        <v>5000</v>
      </c>
      <c r="G66" s="407">
        <f t="shared" si="4"/>
        <v>1585.7</v>
      </c>
      <c r="H66" s="408"/>
      <c r="I66" s="408">
        <v>1585.7</v>
      </c>
      <c r="J66" s="409">
        <f t="shared" si="5"/>
        <v>6585.7</v>
      </c>
      <c r="K66" s="406">
        <f t="shared" si="6"/>
        <v>0</v>
      </c>
      <c r="L66" s="406">
        <f t="shared" si="6"/>
        <v>6585.7</v>
      </c>
      <c r="M66" s="407">
        <f t="shared" si="7"/>
        <v>0</v>
      </c>
      <c r="N66" s="408"/>
      <c r="O66" s="408"/>
      <c r="P66" s="409">
        <f>Q66+R66</f>
        <v>6585.7</v>
      </c>
      <c r="Q66" s="406">
        <f t="shared" si="9"/>
        <v>0</v>
      </c>
      <c r="R66" s="406">
        <f t="shared" si="9"/>
        <v>6585.7</v>
      </c>
      <c r="S66" s="407">
        <f t="shared" si="10"/>
        <v>0</v>
      </c>
      <c r="T66" s="408"/>
      <c r="U66" s="408"/>
      <c r="V66" s="409">
        <f t="shared" si="2"/>
        <v>6585.7</v>
      </c>
      <c r="W66" s="406">
        <f t="shared" si="14"/>
        <v>0</v>
      </c>
      <c r="X66" s="406">
        <f t="shared" si="14"/>
        <v>6585.7</v>
      </c>
      <c r="Y66" s="198">
        <f t="shared" si="11"/>
        <v>6585.7</v>
      </c>
      <c r="Z66" s="406">
        <f>T66+W66</f>
        <v>0</v>
      </c>
      <c r="AA66" s="406">
        <v>6585.7</v>
      </c>
    </row>
    <row r="67" spans="1:27" s="410" customFormat="1" ht="15.75" x14ac:dyDescent="0.25">
      <c r="A67" s="402">
        <v>53</v>
      </c>
      <c r="B67" s="403" t="s">
        <v>1843</v>
      </c>
      <c r="C67" s="414"/>
      <c r="D67" s="405">
        <v>5000</v>
      </c>
      <c r="E67" s="406"/>
      <c r="F67" s="406"/>
      <c r="G67" s="407">
        <f t="shared" si="4"/>
        <v>30000</v>
      </c>
      <c r="H67" s="408"/>
      <c r="I67" s="408">
        <v>30000</v>
      </c>
      <c r="J67" s="409">
        <f t="shared" si="5"/>
        <v>30000</v>
      </c>
      <c r="K67" s="406">
        <f t="shared" si="6"/>
        <v>0</v>
      </c>
      <c r="L67" s="406">
        <f t="shared" si="6"/>
        <v>30000</v>
      </c>
      <c r="M67" s="407">
        <f t="shared" si="7"/>
        <v>0</v>
      </c>
      <c r="N67" s="408"/>
      <c r="O67" s="408"/>
      <c r="P67" s="409">
        <f>Q67+R67</f>
        <v>30000</v>
      </c>
      <c r="Q67" s="406">
        <f t="shared" si="9"/>
        <v>0</v>
      </c>
      <c r="R67" s="406">
        <f t="shared" si="9"/>
        <v>30000</v>
      </c>
      <c r="S67" s="407">
        <f t="shared" si="10"/>
        <v>0</v>
      </c>
      <c r="T67" s="408"/>
      <c r="U67" s="408"/>
      <c r="V67" s="409">
        <f t="shared" si="2"/>
        <v>30000</v>
      </c>
      <c r="W67" s="406">
        <f t="shared" si="14"/>
        <v>0</v>
      </c>
      <c r="X67" s="406">
        <f t="shared" si="14"/>
        <v>30000</v>
      </c>
      <c r="Y67" s="198">
        <f t="shared" si="11"/>
        <v>30000</v>
      </c>
      <c r="Z67" s="406">
        <f>T67+W67</f>
        <v>0</v>
      </c>
      <c r="AA67" s="406">
        <v>30000</v>
      </c>
    </row>
    <row r="68" spans="1:27" s="410" customFormat="1" ht="15.75" x14ac:dyDescent="0.25">
      <c r="A68" s="402">
        <v>54</v>
      </c>
      <c r="B68" s="403" t="s">
        <v>1094</v>
      </c>
      <c r="C68" s="414"/>
      <c r="D68" s="405">
        <v>133154.44200000001</v>
      </c>
      <c r="E68" s="406">
        <v>0</v>
      </c>
      <c r="F68" s="406">
        <v>133154.44200000001</v>
      </c>
      <c r="G68" s="407">
        <f t="shared" si="4"/>
        <v>-24442.100000000002</v>
      </c>
      <c r="H68" s="408"/>
      <c r="I68" s="408">
        <f>-5487.2-18954.9</f>
        <v>-24442.100000000002</v>
      </c>
      <c r="J68" s="409">
        <f t="shared" si="5"/>
        <v>108712.342</v>
      </c>
      <c r="K68" s="406">
        <f t="shared" si="6"/>
        <v>0</v>
      </c>
      <c r="L68" s="406">
        <f t="shared" si="6"/>
        <v>108712.342</v>
      </c>
      <c r="M68" s="407">
        <f t="shared" si="7"/>
        <v>-52818.935239999999</v>
      </c>
      <c r="N68" s="408"/>
      <c r="O68" s="408">
        <v>-52818.935239999999</v>
      </c>
      <c r="P68" s="409">
        <f>Q68+R68</f>
        <v>55893.406760000005</v>
      </c>
      <c r="Q68" s="406">
        <f t="shared" si="9"/>
        <v>0</v>
      </c>
      <c r="R68" s="406">
        <f t="shared" si="9"/>
        <v>55893.406760000005</v>
      </c>
      <c r="S68" s="407">
        <f t="shared" si="10"/>
        <v>0</v>
      </c>
      <c r="T68" s="408"/>
      <c r="U68" s="408"/>
      <c r="V68" s="409">
        <f t="shared" si="2"/>
        <v>55893.406760000005</v>
      </c>
      <c r="W68" s="406">
        <f t="shared" si="14"/>
        <v>0</v>
      </c>
      <c r="X68" s="406">
        <f t="shared" si="14"/>
        <v>55893.406760000005</v>
      </c>
      <c r="Y68" s="198">
        <f t="shared" si="11"/>
        <v>55893.3</v>
      </c>
      <c r="Z68" s="406">
        <f>T68+W68</f>
        <v>0</v>
      </c>
      <c r="AA68" s="406">
        <v>55893.3</v>
      </c>
    </row>
    <row r="69" spans="1:27" s="417" customFormat="1" ht="47.25" x14ac:dyDescent="0.25">
      <c r="A69" s="402">
        <v>55</v>
      </c>
      <c r="B69" s="199" t="s">
        <v>1844</v>
      </c>
      <c r="C69" s="416"/>
      <c r="D69" s="405">
        <v>8000</v>
      </c>
      <c r="E69" s="406">
        <v>0</v>
      </c>
      <c r="F69" s="406">
        <v>8000</v>
      </c>
      <c r="G69" s="407">
        <f t="shared" si="4"/>
        <v>0</v>
      </c>
      <c r="H69" s="408"/>
      <c r="I69" s="406"/>
      <c r="J69" s="409">
        <f t="shared" si="5"/>
        <v>8000</v>
      </c>
      <c r="K69" s="406">
        <f t="shared" ref="K69:L70" si="15">E69+H69</f>
        <v>0</v>
      </c>
      <c r="L69" s="406">
        <f t="shared" si="15"/>
        <v>8000</v>
      </c>
      <c r="M69" s="407">
        <f t="shared" si="7"/>
        <v>0</v>
      </c>
      <c r="N69" s="408"/>
      <c r="O69" s="406"/>
      <c r="P69" s="409">
        <f>Q69+R69</f>
        <v>8000</v>
      </c>
      <c r="Q69" s="406">
        <f t="shared" si="9"/>
        <v>0</v>
      </c>
      <c r="R69" s="406">
        <f>L69+O69</f>
        <v>8000</v>
      </c>
      <c r="S69" s="407">
        <f t="shared" si="10"/>
        <v>0</v>
      </c>
      <c r="T69" s="413"/>
      <c r="U69" s="406"/>
      <c r="V69" s="409">
        <f t="shared" si="2"/>
        <v>8000</v>
      </c>
      <c r="W69" s="406">
        <f t="shared" si="14"/>
        <v>0</v>
      </c>
      <c r="X69" s="406">
        <f t="shared" si="14"/>
        <v>8000</v>
      </c>
      <c r="Y69" s="426">
        <f t="shared" si="11"/>
        <v>8000</v>
      </c>
      <c r="Z69" s="406">
        <f>T69+W69</f>
        <v>0</v>
      </c>
      <c r="AA69" s="406">
        <v>8000</v>
      </c>
    </row>
    <row r="70" spans="1:27" ht="39" hidden="1" customHeight="1" x14ac:dyDescent="0.2">
      <c r="A70" s="402"/>
      <c r="B70" s="418" t="s">
        <v>1925</v>
      </c>
      <c r="C70" s="404"/>
      <c r="D70" s="405">
        <v>2000</v>
      </c>
      <c r="E70" s="406">
        <v>0</v>
      </c>
      <c r="F70" s="406">
        <v>2000</v>
      </c>
      <c r="G70" s="407">
        <f t="shared" si="4"/>
        <v>-2000</v>
      </c>
      <c r="H70" s="408"/>
      <c r="I70" s="406">
        <v>-2000</v>
      </c>
      <c r="J70" s="409">
        <f t="shared" si="5"/>
        <v>0</v>
      </c>
      <c r="K70" s="406">
        <f t="shared" si="15"/>
        <v>0</v>
      </c>
      <c r="L70" s="406">
        <f t="shared" si="15"/>
        <v>0</v>
      </c>
      <c r="M70" s="407">
        <v>0</v>
      </c>
      <c r="N70" s="408"/>
      <c r="O70" s="406"/>
      <c r="P70" s="409">
        <f t="shared" si="12"/>
        <v>0</v>
      </c>
      <c r="Q70" s="406">
        <f>K70+N70</f>
        <v>0</v>
      </c>
      <c r="R70" s="406">
        <f>L70+O70</f>
        <v>0</v>
      </c>
      <c r="S70" s="406"/>
      <c r="T70" s="406"/>
      <c r="U70" s="406"/>
      <c r="V70" s="406"/>
      <c r="W70" s="406"/>
      <c r="X70" s="406"/>
    </row>
    <row r="71" spans="1:27" ht="15.75" x14ac:dyDescent="0.25">
      <c r="A71" s="419"/>
      <c r="B71" s="420"/>
      <c r="C71" s="404"/>
      <c r="D71" s="421"/>
      <c r="E71" s="406"/>
      <c r="F71" s="406"/>
      <c r="J71" s="421"/>
      <c r="K71" s="421"/>
      <c r="L71" s="421"/>
      <c r="M71" s="421"/>
      <c r="N71" s="421"/>
      <c r="O71" s="421"/>
      <c r="P71" s="421"/>
      <c r="Q71" s="421"/>
      <c r="R71" s="421"/>
      <c r="S71" s="421"/>
      <c r="T71" s="421"/>
      <c r="U71" s="421"/>
      <c r="V71" s="421"/>
      <c r="W71" s="421"/>
      <c r="X71" s="421"/>
    </row>
    <row r="72" spans="1:27" ht="15.75" x14ac:dyDescent="0.25">
      <c r="A72" s="419"/>
      <c r="B72" s="421"/>
      <c r="C72" s="404"/>
      <c r="D72" s="421"/>
      <c r="E72" s="406"/>
      <c r="F72" s="406"/>
      <c r="J72" s="421"/>
      <c r="K72" s="421"/>
      <c r="L72" s="421"/>
      <c r="M72" s="421"/>
      <c r="N72" s="421"/>
      <c r="O72" s="421"/>
      <c r="P72" s="421"/>
      <c r="Q72" s="421"/>
      <c r="R72" s="421"/>
      <c r="S72" s="421"/>
      <c r="T72" s="421"/>
      <c r="U72" s="421"/>
      <c r="V72" s="421"/>
      <c r="W72" s="421"/>
      <c r="X72" s="421"/>
    </row>
    <row r="73" spans="1:27" ht="15.75" x14ac:dyDescent="0.25">
      <c r="A73" s="419"/>
      <c r="B73" s="421"/>
      <c r="C73" s="404"/>
      <c r="D73" s="421"/>
      <c r="E73" s="406"/>
      <c r="F73" s="406"/>
      <c r="I73" s="422"/>
      <c r="J73" s="421"/>
      <c r="K73" s="421"/>
      <c r="L73" s="421"/>
      <c r="M73" s="421"/>
      <c r="N73" s="421"/>
      <c r="O73" s="421"/>
      <c r="P73" s="421"/>
      <c r="Q73" s="421"/>
      <c r="R73" s="421"/>
      <c r="S73" s="421"/>
      <c r="T73" s="421"/>
      <c r="U73" s="421"/>
      <c r="V73" s="421"/>
      <c r="W73" s="421"/>
      <c r="X73" s="423"/>
      <c r="Y73" s="423"/>
      <c r="Z73" s="423"/>
      <c r="AA73" s="423"/>
    </row>
    <row r="74" spans="1:27" ht="15.75" x14ac:dyDescent="0.25">
      <c r="A74" s="419"/>
      <c r="B74" s="419"/>
      <c r="C74" s="404"/>
      <c r="D74" s="421"/>
      <c r="E74" s="421"/>
      <c r="F74" s="421"/>
      <c r="J74" s="421"/>
      <c r="K74" s="421"/>
      <c r="L74" s="421"/>
      <c r="M74" s="421"/>
      <c r="N74" s="421"/>
      <c r="O74" s="421"/>
      <c r="P74" s="421"/>
      <c r="Q74" s="421"/>
      <c r="R74" s="421"/>
      <c r="S74" s="423">
        <f>S62+S63+S64+S65</f>
        <v>30.1</v>
      </c>
      <c r="T74" s="421"/>
      <c r="U74" s="421"/>
      <c r="V74" s="423">
        <f>SUM(V62:V65)</f>
        <v>383396.08753999998</v>
      </c>
      <c r="W74" s="423">
        <f>SUM(W62:W65)</f>
        <v>362306.4</v>
      </c>
      <c r="X74" s="423">
        <f t="shared" ref="X74:AA74" si="16">SUM(X62:X65)</f>
        <v>21089.687539999999</v>
      </c>
      <c r="Y74" s="423">
        <f t="shared" si="16"/>
        <v>383395.3</v>
      </c>
      <c r="Z74" s="423">
        <f t="shared" si="16"/>
        <v>362305.7</v>
      </c>
      <c r="AA74" s="423">
        <f t="shared" si="16"/>
        <v>21089.599999999999</v>
      </c>
    </row>
    <row r="75" spans="1:27" ht="15.75" x14ac:dyDescent="0.25">
      <c r="A75" s="419"/>
      <c r="B75" s="421"/>
      <c r="C75" s="404"/>
      <c r="D75" s="421"/>
      <c r="E75" s="421"/>
      <c r="F75" s="421"/>
      <c r="J75" s="421"/>
      <c r="K75" s="421"/>
      <c r="L75" s="421"/>
      <c r="M75" s="421"/>
      <c r="N75" s="421"/>
      <c r="O75" s="421"/>
      <c r="P75" s="421"/>
      <c r="Q75" s="421"/>
      <c r="R75" s="421"/>
      <c r="S75" s="421"/>
      <c r="T75" s="421"/>
      <c r="U75" s="421"/>
      <c r="V75" s="423">
        <f>V74-V64</f>
        <v>370783.27609999996</v>
      </c>
      <c r="W75" s="423">
        <f>W74-W64</f>
        <v>349819.7</v>
      </c>
      <c r="X75" s="423">
        <f t="shared" ref="X75:AA75" si="17">X74-X64</f>
        <v>20963.576099999998</v>
      </c>
      <c r="Y75" s="423">
        <f t="shared" si="17"/>
        <v>370782.7</v>
      </c>
      <c r="Z75" s="423">
        <f t="shared" si="17"/>
        <v>349819.2</v>
      </c>
      <c r="AA75" s="423">
        <f t="shared" si="17"/>
        <v>20963.5</v>
      </c>
    </row>
    <row r="76" spans="1:27" ht="15.75" x14ac:dyDescent="0.25">
      <c r="A76" s="419"/>
      <c r="B76" s="421"/>
      <c r="C76" s="404"/>
      <c r="D76" s="421"/>
      <c r="E76" s="421"/>
      <c r="F76" s="421"/>
      <c r="J76" s="421"/>
      <c r="K76" s="421"/>
      <c r="L76" s="421"/>
      <c r="M76" s="421"/>
      <c r="N76" s="421"/>
      <c r="O76" s="421"/>
      <c r="P76" s="421"/>
      <c r="Q76" s="421"/>
      <c r="R76" s="421"/>
      <c r="S76" s="421"/>
      <c r="T76" s="421"/>
      <c r="U76" s="421"/>
      <c r="V76" s="421"/>
      <c r="W76" s="421"/>
      <c r="X76" s="421"/>
    </row>
    <row r="77" spans="1:27" ht="15.75" x14ac:dyDescent="0.25">
      <c r="A77" s="419"/>
      <c r="B77" s="421"/>
      <c r="C77" s="404"/>
      <c r="D77" s="421"/>
      <c r="E77" s="421"/>
      <c r="F77" s="421"/>
      <c r="J77" s="421"/>
      <c r="K77" s="421"/>
      <c r="L77" s="421"/>
      <c r="M77" s="421"/>
      <c r="N77" s="421"/>
      <c r="O77" s="421"/>
      <c r="P77" s="421"/>
      <c r="Q77" s="421"/>
      <c r="R77" s="421"/>
      <c r="S77" s="421"/>
      <c r="T77" s="421"/>
      <c r="U77" s="421"/>
      <c r="V77" s="421"/>
      <c r="W77" s="421"/>
      <c r="X77" s="421"/>
    </row>
    <row r="78" spans="1:27" ht="15.75" x14ac:dyDescent="0.25">
      <c r="A78" s="419"/>
      <c r="B78" s="421"/>
      <c r="C78" s="404"/>
      <c r="D78" s="421"/>
      <c r="E78" s="421"/>
      <c r="F78" s="421"/>
      <c r="J78" s="421"/>
      <c r="K78" s="421"/>
      <c r="L78" s="421"/>
      <c r="M78" s="421"/>
      <c r="N78" s="421"/>
      <c r="O78" s="421"/>
      <c r="P78" s="421"/>
      <c r="Q78" s="421"/>
      <c r="R78" s="421"/>
      <c r="S78" s="421"/>
      <c r="T78" s="421"/>
      <c r="U78" s="421"/>
      <c r="V78" s="421"/>
      <c r="W78" s="421"/>
      <c r="X78" s="421"/>
    </row>
    <row r="79" spans="1:27" ht="15.75" x14ac:dyDescent="0.25">
      <c r="A79" s="419"/>
      <c r="B79" s="421"/>
      <c r="C79" s="404"/>
      <c r="D79" s="421"/>
      <c r="E79" s="421"/>
      <c r="F79" s="421"/>
      <c r="J79" s="421"/>
      <c r="K79" s="421"/>
      <c r="L79" s="421"/>
      <c r="M79" s="421"/>
      <c r="N79" s="421"/>
      <c r="O79" s="421"/>
      <c r="P79" s="421"/>
      <c r="Q79" s="421"/>
      <c r="R79" s="421"/>
      <c r="S79" s="421"/>
      <c r="T79" s="421"/>
      <c r="U79" s="421"/>
      <c r="V79" s="421"/>
      <c r="W79" s="421"/>
      <c r="X79" s="421"/>
    </row>
    <row r="80" spans="1:27" ht="15.75" x14ac:dyDescent="0.25">
      <c r="A80" s="419"/>
      <c r="B80" s="421"/>
      <c r="C80" s="404"/>
      <c r="D80" s="421"/>
      <c r="E80" s="421"/>
      <c r="F80" s="421"/>
      <c r="J80" s="421"/>
      <c r="K80" s="421"/>
      <c r="L80" s="421"/>
      <c r="M80" s="421"/>
      <c r="N80" s="421"/>
      <c r="O80" s="421"/>
      <c r="P80" s="421"/>
      <c r="Q80" s="421"/>
      <c r="R80" s="421"/>
      <c r="S80" s="421"/>
      <c r="T80" s="421"/>
      <c r="U80" s="421"/>
      <c r="V80" s="421"/>
      <c r="W80" s="421"/>
      <c r="X80" s="421"/>
    </row>
    <row r="81" spans="1:29" ht="15.75" x14ac:dyDescent="0.25">
      <c r="A81" s="419"/>
      <c r="B81" s="421"/>
      <c r="C81" s="404"/>
      <c r="D81" s="421"/>
      <c r="E81" s="421"/>
      <c r="F81" s="421"/>
      <c r="J81" s="421"/>
      <c r="K81" s="421"/>
      <c r="L81" s="421"/>
      <c r="M81" s="421"/>
      <c r="N81" s="421"/>
      <c r="O81" s="421"/>
      <c r="P81" s="421"/>
      <c r="Q81" s="421"/>
      <c r="R81" s="421"/>
      <c r="S81" s="421"/>
      <c r="T81" s="421"/>
      <c r="U81" s="421"/>
      <c r="V81" s="421"/>
      <c r="W81" s="421"/>
      <c r="X81" s="421"/>
    </row>
    <row r="82" spans="1:29" s="379" customFormat="1" ht="15.75" x14ac:dyDescent="0.25">
      <c r="A82" s="419"/>
      <c r="B82" s="421"/>
      <c r="C82" s="404"/>
      <c r="D82" s="421"/>
      <c r="E82" s="421"/>
      <c r="F82" s="421"/>
      <c r="H82" s="380"/>
      <c r="I82" s="380"/>
      <c r="J82" s="421"/>
      <c r="K82" s="421"/>
      <c r="L82" s="421"/>
      <c r="M82" s="421"/>
      <c r="N82" s="421"/>
      <c r="O82" s="421"/>
      <c r="P82" s="421"/>
      <c r="Q82" s="421"/>
      <c r="R82" s="421"/>
      <c r="S82" s="421"/>
      <c r="T82" s="421"/>
      <c r="U82" s="421"/>
      <c r="V82" s="421"/>
      <c r="W82" s="421"/>
      <c r="X82" s="421"/>
      <c r="Z82" s="380"/>
      <c r="AA82" s="380"/>
      <c r="AB82" s="380"/>
      <c r="AC82" s="380"/>
    </row>
    <row r="83" spans="1:29" s="379" customFormat="1" ht="15.75" x14ac:dyDescent="0.25">
      <c r="A83" s="419"/>
      <c r="B83" s="421"/>
      <c r="C83" s="404"/>
      <c r="D83" s="421"/>
      <c r="E83" s="421"/>
      <c r="F83" s="421"/>
      <c r="H83" s="380"/>
      <c r="I83" s="380"/>
      <c r="J83" s="421"/>
      <c r="K83" s="421"/>
      <c r="L83" s="421"/>
      <c r="M83" s="421"/>
      <c r="N83" s="421"/>
      <c r="O83" s="421"/>
      <c r="P83" s="421"/>
      <c r="Q83" s="421"/>
      <c r="R83" s="421"/>
      <c r="S83" s="421"/>
      <c r="T83" s="421"/>
      <c r="U83" s="421"/>
      <c r="V83" s="421"/>
      <c r="W83" s="421"/>
      <c r="X83" s="421"/>
      <c r="Z83" s="380"/>
      <c r="AA83" s="380"/>
      <c r="AB83" s="380"/>
      <c r="AC83" s="380"/>
    </row>
    <row r="84" spans="1:29" s="379" customFormat="1" ht="15.75" x14ac:dyDescent="0.25">
      <c r="A84" s="419"/>
      <c r="B84" s="421"/>
      <c r="C84" s="404"/>
      <c r="D84" s="421"/>
      <c r="E84" s="421"/>
      <c r="F84" s="421"/>
      <c r="H84" s="380"/>
      <c r="I84" s="380"/>
      <c r="J84" s="421"/>
      <c r="K84" s="421"/>
      <c r="L84" s="421"/>
      <c r="M84" s="421"/>
      <c r="N84" s="421"/>
      <c r="O84" s="421"/>
      <c r="P84" s="421"/>
      <c r="Q84" s="421"/>
      <c r="R84" s="421"/>
      <c r="S84" s="421"/>
      <c r="T84" s="421"/>
      <c r="U84" s="421"/>
      <c r="V84" s="421"/>
      <c r="W84" s="421"/>
      <c r="X84" s="421"/>
      <c r="Z84" s="380"/>
      <c r="AA84" s="380"/>
      <c r="AB84" s="380"/>
      <c r="AC84" s="380"/>
    </row>
    <row r="85" spans="1:29" s="379" customFormat="1" ht="15.75" x14ac:dyDescent="0.25">
      <c r="A85" s="419"/>
      <c r="B85" s="421"/>
      <c r="C85" s="404"/>
      <c r="D85" s="421"/>
      <c r="E85" s="421"/>
      <c r="F85" s="421"/>
      <c r="H85" s="380"/>
      <c r="I85" s="380"/>
      <c r="J85" s="421"/>
      <c r="K85" s="421"/>
      <c r="L85" s="421"/>
      <c r="M85" s="421"/>
      <c r="N85" s="421"/>
      <c r="O85" s="421"/>
      <c r="P85" s="421"/>
      <c r="Q85" s="421"/>
      <c r="R85" s="421"/>
      <c r="S85" s="421"/>
      <c r="T85" s="421"/>
      <c r="U85" s="421"/>
      <c r="V85" s="421"/>
      <c r="W85" s="421"/>
      <c r="X85" s="421"/>
      <c r="Z85" s="380"/>
      <c r="AA85" s="380"/>
      <c r="AB85" s="380"/>
      <c r="AC85" s="380"/>
    </row>
    <row r="86" spans="1:29" s="379" customFormat="1" x14ac:dyDescent="0.2">
      <c r="B86" s="380"/>
      <c r="C86" s="424"/>
      <c r="D86" s="380"/>
      <c r="E86" s="380"/>
      <c r="F86" s="380"/>
      <c r="H86" s="380"/>
      <c r="I86" s="380"/>
      <c r="J86" s="380"/>
      <c r="K86" s="380"/>
      <c r="L86" s="380"/>
      <c r="M86" s="380"/>
      <c r="N86" s="380"/>
      <c r="O86" s="380"/>
      <c r="P86" s="380"/>
      <c r="Q86" s="380"/>
      <c r="R86" s="380"/>
      <c r="S86" s="380"/>
      <c r="T86" s="380"/>
      <c r="U86" s="380"/>
      <c r="V86" s="380"/>
      <c r="W86" s="380"/>
      <c r="X86" s="380"/>
      <c r="Z86" s="380"/>
      <c r="AA86" s="380"/>
      <c r="AB86" s="380"/>
      <c r="AC86" s="380"/>
    </row>
  </sheetData>
  <mergeCells count="21">
    <mergeCell ref="T11:U11"/>
    <mergeCell ref="V11:V12"/>
    <mergeCell ref="W11:X11"/>
    <mergeCell ref="Y11:Y12"/>
    <mergeCell ref="Z11:AA11"/>
    <mergeCell ref="S11:S12"/>
    <mergeCell ref="A7:AA7"/>
    <mergeCell ref="A8:AA8"/>
    <mergeCell ref="A11:A12"/>
    <mergeCell ref="B11:B12"/>
    <mergeCell ref="C11:C12"/>
    <mergeCell ref="D11:D12"/>
    <mergeCell ref="E11:F11"/>
    <mergeCell ref="G11:G12"/>
    <mergeCell ref="H11:I11"/>
    <mergeCell ref="J11:J12"/>
    <mergeCell ref="K11:L11"/>
    <mergeCell ref="M11:M12"/>
    <mergeCell ref="N11:O11"/>
    <mergeCell ref="P11:P12"/>
    <mergeCell ref="Q11:R11"/>
  </mergeCells>
  <pageMargins left="0.39370078740157483" right="0.15748031496062992" top="0.27559055118110237" bottom="0.15748031496062992" header="0.15748031496062992" footer="0.31496062992125984"/>
  <pageSetup paperSize="9" scale="57" fitToHeight="0" orientation="landscape" useFirstPageNumber="1"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881"/>
  <sheetViews>
    <sheetView tabSelected="1" view="pageBreakPreview" zoomScale="110" zoomScaleNormal="100" zoomScaleSheetLayoutView="110" workbookViewId="0">
      <selection activeCell="A9" sqref="A9:H9"/>
    </sheetView>
  </sheetViews>
  <sheetFormatPr defaultRowHeight="15.75" x14ac:dyDescent="0.2"/>
  <cols>
    <col min="1" max="1" width="67.28515625" style="200" customWidth="1"/>
    <col min="2" max="2" width="12.85546875" style="201" bestFit="1" customWidth="1"/>
    <col min="3" max="3" width="7.85546875" style="201" customWidth="1"/>
    <col min="4" max="5" width="8.42578125" style="201" customWidth="1"/>
    <col min="6" max="6" width="14.85546875" style="200" customWidth="1"/>
    <col min="7" max="7" width="14" style="200" bestFit="1" customWidth="1"/>
    <col min="8" max="8" width="11" style="200" customWidth="1"/>
    <col min="9" max="10" width="14.42578125" style="200" bestFit="1" customWidth="1"/>
    <col min="11" max="12" width="10" style="200" bestFit="1" customWidth="1"/>
    <col min="13" max="16384" width="9.140625" style="200"/>
  </cols>
  <sheetData>
    <row r="1" spans="1:12" x14ac:dyDescent="0.25">
      <c r="C1" s="202"/>
      <c r="D1" s="202"/>
      <c r="F1" s="203"/>
      <c r="H1" s="203" t="s">
        <v>1095</v>
      </c>
    </row>
    <row r="2" spans="1:12" x14ac:dyDescent="0.25">
      <c r="C2" s="202"/>
      <c r="D2" s="202"/>
      <c r="F2" s="203"/>
      <c r="H2" s="1" t="s">
        <v>1</v>
      </c>
    </row>
    <row r="3" spans="1:12" x14ac:dyDescent="0.25">
      <c r="C3" s="202"/>
      <c r="D3" s="202"/>
      <c r="F3" s="203"/>
      <c r="H3" s="203" t="s">
        <v>2</v>
      </c>
    </row>
    <row r="4" spans="1:12" x14ac:dyDescent="0.25">
      <c r="C4" s="202"/>
      <c r="D4" s="202"/>
      <c r="F4" s="203"/>
      <c r="H4" s="203" t="s">
        <v>1442</v>
      </c>
    </row>
    <row r="6" spans="1:12" x14ac:dyDescent="0.2">
      <c r="A6" s="450" t="s">
        <v>1096</v>
      </c>
      <c r="B6" s="450"/>
      <c r="C6" s="450"/>
      <c r="D6" s="450"/>
      <c r="E6" s="450"/>
      <c r="F6" s="450"/>
      <c r="G6" s="450"/>
      <c r="H6" s="450"/>
    </row>
    <row r="7" spans="1:12" x14ac:dyDescent="0.2">
      <c r="A7" s="450" t="s">
        <v>1097</v>
      </c>
      <c r="B7" s="450"/>
      <c r="C7" s="450"/>
      <c r="D7" s="450"/>
      <c r="E7" s="450"/>
      <c r="F7" s="450"/>
      <c r="G7" s="450"/>
      <c r="H7" s="450"/>
    </row>
    <row r="8" spans="1:12" x14ac:dyDescent="0.2">
      <c r="A8" s="451" t="s">
        <v>1098</v>
      </c>
      <c r="B8" s="451"/>
      <c r="C8" s="451"/>
      <c r="D8" s="451"/>
      <c r="E8" s="451"/>
      <c r="F8" s="451"/>
      <c r="G8" s="451"/>
      <c r="H8" s="451"/>
    </row>
    <row r="9" spans="1:12" x14ac:dyDescent="0.2">
      <c r="A9" s="451" t="s">
        <v>1449</v>
      </c>
      <c r="B9" s="451"/>
      <c r="C9" s="451"/>
      <c r="D9" s="451"/>
      <c r="E9" s="451"/>
      <c r="F9" s="451"/>
      <c r="G9" s="451"/>
      <c r="H9" s="451"/>
    </row>
    <row r="10" spans="1:12" x14ac:dyDescent="0.2">
      <c r="A10" s="204"/>
      <c r="B10" s="205"/>
      <c r="C10" s="205"/>
      <c r="D10" s="205"/>
      <c r="E10" s="205"/>
    </row>
    <row r="11" spans="1:12" x14ac:dyDescent="0.2">
      <c r="H11" s="206" t="s">
        <v>1351</v>
      </c>
    </row>
    <row r="12" spans="1:12" s="201" customFormat="1" ht="47.25" x14ac:dyDescent="0.2">
      <c r="A12" s="207" t="s">
        <v>4</v>
      </c>
      <c r="B12" s="207" t="s">
        <v>1099</v>
      </c>
      <c r="C12" s="207" t="s">
        <v>1100</v>
      </c>
      <c r="D12" s="207" t="s">
        <v>479</v>
      </c>
      <c r="E12" s="207" t="s">
        <v>480</v>
      </c>
      <c r="F12" s="208" t="s">
        <v>5</v>
      </c>
      <c r="G12" s="207" t="s">
        <v>35</v>
      </c>
      <c r="H12" s="209" t="s">
        <v>1101</v>
      </c>
    </row>
    <row r="13" spans="1:12" s="212" customFormat="1" ht="11.25" x14ac:dyDescent="0.2">
      <c r="A13" s="210" t="s">
        <v>1102</v>
      </c>
      <c r="B13" s="210" t="s">
        <v>1103</v>
      </c>
      <c r="C13" s="210" t="s">
        <v>1104</v>
      </c>
      <c r="D13" s="210" t="s">
        <v>1105</v>
      </c>
      <c r="E13" s="210" t="s">
        <v>1106</v>
      </c>
      <c r="F13" s="210" t="s">
        <v>1107</v>
      </c>
      <c r="G13" s="210" t="s">
        <v>1108</v>
      </c>
      <c r="H13" s="210" t="s">
        <v>1109</v>
      </c>
      <c r="I13" s="211"/>
      <c r="J13" s="211"/>
    </row>
    <row r="14" spans="1:12" s="214" customFormat="1" ht="10.5" x14ac:dyDescent="0.2">
      <c r="A14" s="148" t="s">
        <v>483</v>
      </c>
      <c r="B14" s="149"/>
      <c r="C14" s="149"/>
      <c r="D14" s="149"/>
      <c r="E14" s="149"/>
      <c r="F14" s="213">
        <f>+F16+F84+F95+F122+F158+F185+F223+F347+F397+F468+F475+F514+F548+F559+F572+F579+F598+F659+F717+F740+F743+F746+F758+F765+F772+F775+F778+F789+F795+F805+F813+F824+F832+F836+F841+F856+F864+F878</f>
        <v>59488558.300000019</v>
      </c>
      <c r="G14" s="213">
        <f>+G16+G84+G95+G122+G158+G185+G223+G347+G397+G468+G475+G514+G548+G559+G572+G579+G598+G659+G717+G740+G743+G746+G758+G765+G772+G775+G778+G789+G795+G805+G813+G824+G832+G836+G841+G856+G864+G878</f>
        <v>58891880.699999996</v>
      </c>
      <c r="H14" s="213">
        <f>+G14/F14*100</f>
        <v>98.996987627451006</v>
      </c>
      <c r="I14" s="296">
        <v>59488558252.699997</v>
      </c>
      <c r="J14" s="296">
        <v>58891880687.5</v>
      </c>
      <c r="K14" s="180"/>
      <c r="L14" s="180"/>
    </row>
    <row r="15" spans="1:12" s="216" customFormat="1" ht="11.25" x14ac:dyDescent="0.2">
      <c r="A15" s="154"/>
      <c r="B15" s="155"/>
      <c r="C15" s="155"/>
      <c r="D15" s="155"/>
      <c r="E15" s="155"/>
      <c r="F15" s="215"/>
      <c r="G15" s="215"/>
      <c r="H15" s="215"/>
      <c r="I15" s="297">
        <v>-2.9199995100498199E-2</v>
      </c>
      <c r="J15" s="297">
        <v>4.8999488353729248E-4</v>
      </c>
    </row>
    <row r="16" spans="1:12" s="214" customFormat="1" ht="21" x14ac:dyDescent="0.2">
      <c r="A16" s="158" t="s">
        <v>773</v>
      </c>
      <c r="B16" s="160">
        <v>100000000</v>
      </c>
      <c r="C16" s="161"/>
      <c r="D16" s="159"/>
      <c r="E16" s="159"/>
      <c r="F16" s="162">
        <v>6325682.2000000002</v>
      </c>
      <c r="G16" s="162">
        <v>6249575.7999999998</v>
      </c>
      <c r="H16" s="213">
        <f>+G16/F16*100</f>
        <v>98.796866526111586</v>
      </c>
      <c r="I16" s="298">
        <f>F16-G16</f>
        <v>76106.400000000373</v>
      </c>
      <c r="J16" s="298"/>
      <c r="K16" s="217"/>
    </row>
    <row r="17" spans="1:9" s="216" customFormat="1" ht="22.5" x14ac:dyDescent="0.2">
      <c r="A17" s="163" t="s">
        <v>963</v>
      </c>
      <c r="B17" s="165">
        <v>110000000</v>
      </c>
      <c r="C17" s="166"/>
      <c r="D17" s="164"/>
      <c r="E17" s="164"/>
      <c r="F17" s="167">
        <v>1211243.8</v>
      </c>
      <c r="G17" s="167">
        <v>1176427.8</v>
      </c>
      <c r="H17" s="218">
        <f t="shared" ref="H17:H80" si="0">+G17/F17*100</f>
        <v>97.125599321953189</v>
      </c>
      <c r="I17" s="298">
        <f t="shared" ref="I17:I80" si="1">F17-G17</f>
        <v>34816</v>
      </c>
    </row>
    <row r="18" spans="1:9" s="216" customFormat="1" ht="22.5" x14ac:dyDescent="0.2">
      <c r="A18" s="163" t="s">
        <v>964</v>
      </c>
      <c r="B18" s="165">
        <v>110100000</v>
      </c>
      <c r="C18" s="166"/>
      <c r="D18" s="164"/>
      <c r="E18" s="164"/>
      <c r="F18" s="167">
        <v>1211243.8</v>
      </c>
      <c r="G18" s="167">
        <v>1176427.8</v>
      </c>
      <c r="H18" s="218">
        <f t="shared" si="0"/>
        <v>97.125599321953189</v>
      </c>
      <c r="I18" s="298">
        <f t="shared" si="1"/>
        <v>34816</v>
      </c>
    </row>
    <row r="19" spans="1:9" s="216" customFormat="1" ht="11.25" x14ac:dyDescent="0.2">
      <c r="A19" s="163" t="s">
        <v>990</v>
      </c>
      <c r="B19" s="165">
        <v>110151350</v>
      </c>
      <c r="C19" s="166">
        <v>322</v>
      </c>
      <c r="D19" s="164">
        <v>10</v>
      </c>
      <c r="E19" s="164">
        <v>3</v>
      </c>
      <c r="F19" s="167">
        <v>13819.2</v>
      </c>
      <c r="G19" s="167">
        <v>6056.2</v>
      </c>
      <c r="H19" s="218">
        <f t="shared" si="0"/>
        <v>43.824533981706608</v>
      </c>
      <c r="I19" s="298">
        <f t="shared" si="1"/>
        <v>7763.0000000000009</v>
      </c>
    </row>
    <row r="20" spans="1:9" s="216" customFormat="1" ht="11.25" x14ac:dyDescent="0.2">
      <c r="A20" s="163" t="s">
        <v>990</v>
      </c>
      <c r="B20" s="165">
        <v>110151760</v>
      </c>
      <c r="C20" s="166">
        <v>322</v>
      </c>
      <c r="D20" s="164">
        <v>10</v>
      </c>
      <c r="E20" s="164">
        <v>3</v>
      </c>
      <c r="F20" s="167">
        <v>70727.399999999994</v>
      </c>
      <c r="G20" s="167">
        <v>44317.5</v>
      </c>
      <c r="H20" s="218">
        <f t="shared" si="0"/>
        <v>62.659591615130772</v>
      </c>
      <c r="I20" s="298">
        <f t="shared" si="1"/>
        <v>26409.899999999994</v>
      </c>
    </row>
    <row r="21" spans="1:9" s="216" customFormat="1" ht="11.25" x14ac:dyDescent="0.2">
      <c r="A21" s="163" t="s">
        <v>1111</v>
      </c>
      <c r="B21" s="165">
        <v>110152500</v>
      </c>
      <c r="C21" s="166">
        <v>530</v>
      </c>
      <c r="D21" s="164">
        <v>10</v>
      </c>
      <c r="E21" s="164">
        <v>3</v>
      </c>
      <c r="F21" s="167">
        <v>194711.6</v>
      </c>
      <c r="G21" s="167">
        <v>194711.6</v>
      </c>
      <c r="H21" s="218">
        <f t="shared" si="0"/>
        <v>100</v>
      </c>
      <c r="I21" s="298">
        <f t="shared" si="1"/>
        <v>0</v>
      </c>
    </row>
    <row r="22" spans="1:9" s="216" customFormat="1" ht="11.25" x14ac:dyDescent="0.2">
      <c r="A22" s="163" t="s">
        <v>990</v>
      </c>
      <c r="B22" s="165" t="s">
        <v>1681</v>
      </c>
      <c r="C22" s="166">
        <v>322</v>
      </c>
      <c r="D22" s="164">
        <v>10</v>
      </c>
      <c r="E22" s="164">
        <v>3</v>
      </c>
      <c r="F22" s="167">
        <v>4348.5</v>
      </c>
      <c r="G22" s="167">
        <v>4348.3999999999996</v>
      </c>
      <c r="H22" s="218">
        <f t="shared" si="0"/>
        <v>99.997700356444739</v>
      </c>
      <c r="I22" s="298">
        <f t="shared" si="1"/>
        <v>0.1000000000003638</v>
      </c>
    </row>
    <row r="23" spans="1:9" s="216" customFormat="1" ht="11.25" x14ac:dyDescent="0.2">
      <c r="A23" s="163" t="s">
        <v>1111</v>
      </c>
      <c r="B23" s="165">
        <v>110176030</v>
      </c>
      <c r="C23" s="166">
        <v>530</v>
      </c>
      <c r="D23" s="164">
        <v>10</v>
      </c>
      <c r="E23" s="164">
        <v>3</v>
      </c>
      <c r="F23" s="167">
        <v>100914</v>
      </c>
      <c r="G23" s="167">
        <v>100752.3</v>
      </c>
      <c r="H23" s="218">
        <f t="shared" si="0"/>
        <v>99.839764551994776</v>
      </c>
      <c r="I23" s="298">
        <f t="shared" si="1"/>
        <v>161.69999999999709</v>
      </c>
    </row>
    <row r="24" spans="1:9" s="216" customFormat="1" ht="11.25" x14ac:dyDescent="0.2">
      <c r="A24" s="163" t="s">
        <v>1111</v>
      </c>
      <c r="B24" s="165">
        <v>110176040</v>
      </c>
      <c r="C24" s="166">
        <v>530</v>
      </c>
      <c r="D24" s="164">
        <v>10</v>
      </c>
      <c r="E24" s="164">
        <v>6</v>
      </c>
      <c r="F24" s="167">
        <v>36245</v>
      </c>
      <c r="G24" s="167">
        <v>36148.199999999997</v>
      </c>
      <c r="H24" s="218">
        <f t="shared" si="0"/>
        <v>99.732928679817903</v>
      </c>
      <c r="I24" s="298">
        <f t="shared" si="1"/>
        <v>96.80000000000291</v>
      </c>
    </row>
    <row r="25" spans="1:9" s="216" customFormat="1" ht="11.25" x14ac:dyDescent="0.2">
      <c r="A25" s="163" t="s">
        <v>1111</v>
      </c>
      <c r="B25" s="165">
        <v>110176060</v>
      </c>
      <c r="C25" s="166">
        <v>530</v>
      </c>
      <c r="D25" s="164">
        <v>10</v>
      </c>
      <c r="E25" s="164">
        <v>3</v>
      </c>
      <c r="F25" s="167">
        <v>147418.9</v>
      </c>
      <c r="G25" s="167">
        <v>147405.1</v>
      </c>
      <c r="H25" s="218">
        <f t="shared" si="0"/>
        <v>99.990638920789678</v>
      </c>
      <c r="I25" s="298">
        <f t="shared" si="1"/>
        <v>13.799999999988358</v>
      </c>
    </row>
    <row r="26" spans="1:9" s="216" customFormat="1" ht="11.25" x14ac:dyDescent="0.2">
      <c r="A26" s="163" t="s">
        <v>1111</v>
      </c>
      <c r="B26" s="165">
        <v>110176080</v>
      </c>
      <c r="C26" s="166">
        <v>530</v>
      </c>
      <c r="D26" s="164">
        <v>10</v>
      </c>
      <c r="E26" s="164">
        <v>3</v>
      </c>
      <c r="F26" s="167">
        <v>1056</v>
      </c>
      <c r="G26" s="167">
        <v>1046.7</v>
      </c>
      <c r="H26" s="218">
        <f t="shared" si="0"/>
        <v>99.119318181818187</v>
      </c>
      <c r="I26" s="298">
        <f t="shared" si="1"/>
        <v>9.2999999999999545</v>
      </c>
    </row>
    <row r="27" spans="1:9" s="216" customFormat="1" ht="11.25" x14ac:dyDescent="0.2">
      <c r="A27" s="163" t="s">
        <v>1111</v>
      </c>
      <c r="B27" s="165">
        <v>110176110</v>
      </c>
      <c r="C27" s="166">
        <v>530</v>
      </c>
      <c r="D27" s="164">
        <v>10</v>
      </c>
      <c r="E27" s="164">
        <v>3</v>
      </c>
      <c r="F27" s="167">
        <v>869</v>
      </c>
      <c r="G27" s="167">
        <v>830.7</v>
      </c>
      <c r="H27" s="218">
        <f t="shared" si="0"/>
        <v>95.592635212888382</v>
      </c>
      <c r="I27" s="298">
        <f t="shared" si="1"/>
        <v>38.299999999999955</v>
      </c>
    </row>
    <row r="28" spans="1:9" s="216" customFormat="1" ht="11.25" x14ac:dyDescent="0.2">
      <c r="A28" s="163" t="s">
        <v>1111</v>
      </c>
      <c r="B28" s="165">
        <v>110176120</v>
      </c>
      <c r="C28" s="166">
        <v>530</v>
      </c>
      <c r="D28" s="164">
        <v>10</v>
      </c>
      <c r="E28" s="164">
        <v>3</v>
      </c>
      <c r="F28" s="167">
        <v>6120.4</v>
      </c>
      <c r="G28" s="167">
        <v>5826.9</v>
      </c>
      <c r="H28" s="218">
        <f t="shared" si="0"/>
        <v>95.204561793346841</v>
      </c>
      <c r="I28" s="298">
        <f t="shared" si="1"/>
        <v>293.5</v>
      </c>
    </row>
    <row r="29" spans="1:9" s="216" customFormat="1" ht="11.25" x14ac:dyDescent="0.2">
      <c r="A29" s="163" t="s">
        <v>1112</v>
      </c>
      <c r="B29" s="165" t="s">
        <v>967</v>
      </c>
      <c r="C29" s="166">
        <v>244</v>
      </c>
      <c r="D29" s="164">
        <v>10</v>
      </c>
      <c r="E29" s="164">
        <v>3</v>
      </c>
      <c r="F29" s="167">
        <v>1546</v>
      </c>
      <c r="G29" s="167">
        <v>1546</v>
      </c>
      <c r="H29" s="218">
        <f t="shared" si="0"/>
        <v>100</v>
      </c>
      <c r="I29" s="298">
        <f t="shared" si="1"/>
        <v>0</v>
      </c>
    </row>
    <row r="30" spans="1:9" s="216" customFormat="1" ht="22.5" x14ac:dyDescent="0.2">
      <c r="A30" s="163" t="s">
        <v>1113</v>
      </c>
      <c r="B30" s="165" t="s">
        <v>967</v>
      </c>
      <c r="C30" s="166">
        <v>321</v>
      </c>
      <c r="D30" s="164">
        <v>10</v>
      </c>
      <c r="E30" s="164">
        <v>3</v>
      </c>
      <c r="F30" s="167">
        <v>601163.69999999995</v>
      </c>
      <c r="G30" s="167">
        <v>601163.69999999995</v>
      </c>
      <c r="H30" s="218">
        <f t="shared" si="0"/>
        <v>100</v>
      </c>
      <c r="I30" s="298">
        <f t="shared" si="1"/>
        <v>0</v>
      </c>
    </row>
    <row r="31" spans="1:9" s="216" customFormat="1" ht="11.25" x14ac:dyDescent="0.2">
      <c r="A31" s="163" t="s">
        <v>1114</v>
      </c>
      <c r="B31" s="165" t="s">
        <v>967</v>
      </c>
      <c r="C31" s="166">
        <v>612</v>
      </c>
      <c r="D31" s="164">
        <v>10</v>
      </c>
      <c r="E31" s="164">
        <v>3</v>
      </c>
      <c r="F31" s="167">
        <v>31809.599999999999</v>
      </c>
      <c r="G31" s="167">
        <v>31809.599999999999</v>
      </c>
      <c r="H31" s="218">
        <f t="shared" si="0"/>
        <v>100</v>
      </c>
      <c r="I31" s="298">
        <f t="shared" si="1"/>
        <v>0</v>
      </c>
    </row>
    <row r="32" spans="1:9" s="216" customFormat="1" ht="11.25" x14ac:dyDescent="0.2">
      <c r="A32" s="163" t="s">
        <v>1111</v>
      </c>
      <c r="B32" s="165" t="s">
        <v>969</v>
      </c>
      <c r="C32" s="166">
        <v>530</v>
      </c>
      <c r="D32" s="164">
        <v>10</v>
      </c>
      <c r="E32" s="164">
        <v>3</v>
      </c>
      <c r="F32" s="167">
        <v>494.5</v>
      </c>
      <c r="G32" s="167">
        <v>464.9</v>
      </c>
      <c r="H32" s="218">
        <f t="shared" si="0"/>
        <v>94.014155712841259</v>
      </c>
      <c r="I32" s="298">
        <f t="shared" si="1"/>
        <v>29.600000000000023</v>
      </c>
    </row>
    <row r="33" spans="1:9" s="216" customFormat="1" ht="22.5" x14ac:dyDescent="0.2">
      <c r="A33" s="163" t="s">
        <v>958</v>
      </c>
      <c r="B33" s="165">
        <v>120000000</v>
      </c>
      <c r="C33" s="166"/>
      <c r="D33" s="164"/>
      <c r="E33" s="164"/>
      <c r="F33" s="167">
        <v>1119707.8999999999</v>
      </c>
      <c r="G33" s="167">
        <v>1108420.3</v>
      </c>
      <c r="H33" s="218">
        <f t="shared" si="0"/>
        <v>98.991915659432266</v>
      </c>
      <c r="I33" s="298">
        <f t="shared" si="1"/>
        <v>11287.59999999986</v>
      </c>
    </row>
    <row r="34" spans="1:9" s="216" customFormat="1" ht="22.5" x14ac:dyDescent="0.2">
      <c r="A34" s="163" t="s">
        <v>959</v>
      </c>
      <c r="B34" s="165">
        <v>120200000</v>
      </c>
      <c r="C34" s="166"/>
      <c r="D34" s="164"/>
      <c r="E34" s="164"/>
      <c r="F34" s="167">
        <v>491343.3</v>
      </c>
      <c r="G34" s="167">
        <v>481424.2</v>
      </c>
      <c r="H34" s="218">
        <f t="shared" si="0"/>
        <v>97.981228196253014</v>
      </c>
      <c r="I34" s="298">
        <f t="shared" si="1"/>
        <v>9919.0999999999767</v>
      </c>
    </row>
    <row r="35" spans="1:9" s="216" customFormat="1" ht="33.75" x14ac:dyDescent="0.2">
      <c r="A35" s="163" t="s">
        <v>1116</v>
      </c>
      <c r="B35" s="165">
        <v>120240591</v>
      </c>
      <c r="C35" s="166">
        <v>611</v>
      </c>
      <c r="D35" s="164">
        <v>10</v>
      </c>
      <c r="E35" s="164">
        <v>2</v>
      </c>
      <c r="F35" s="167">
        <v>454144.6</v>
      </c>
      <c r="G35" s="167">
        <v>445065.2</v>
      </c>
      <c r="H35" s="218">
        <f t="shared" si="0"/>
        <v>98.000768918093499</v>
      </c>
      <c r="I35" s="298">
        <f t="shared" si="1"/>
        <v>9079.3999999999651</v>
      </c>
    </row>
    <row r="36" spans="1:9" s="216" customFormat="1" ht="33.75" x14ac:dyDescent="0.2">
      <c r="A36" s="163" t="s">
        <v>1116</v>
      </c>
      <c r="B36" s="165">
        <v>120240592</v>
      </c>
      <c r="C36" s="166">
        <v>611</v>
      </c>
      <c r="D36" s="164">
        <v>10</v>
      </c>
      <c r="E36" s="164">
        <v>2</v>
      </c>
      <c r="F36" s="167">
        <v>37198.699999999997</v>
      </c>
      <c r="G36" s="167">
        <v>36359</v>
      </c>
      <c r="H36" s="218">
        <f t="shared" si="0"/>
        <v>97.74266305005284</v>
      </c>
      <c r="I36" s="298">
        <f t="shared" si="1"/>
        <v>839.69999999999709</v>
      </c>
    </row>
    <row r="37" spans="1:9" s="216" customFormat="1" ht="22.5" x14ac:dyDescent="0.2">
      <c r="A37" s="163" t="s">
        <v>970</v>
      </c>
      <c r="B37" s="165">
        <v>120300000</v>
      </c>
      <c r="C37" s="166"/>
      <c r="D37" s="164"/>
      <c r="E37" s="164"/>
      <c r="F37" s="167">
        <v>2219.4</v>
      </c>
      <c r="G37" s="167">
        <v>850.8</v>
      </c>
      <c r="H37" s="218">
        <f t="shared" si="0"/>
        <v>38.334685050013512</v>
      </c>
      <c r="I37" s="298">
        <f t="shared" si="1"/>
        <v>1368.6000000000001</v>
      </c>
    </row>
    <row r="38" spans="1:9" s="216" customFormat="1" ht="11.25" x14ac:dyDescent="0.2">
      <c r="A38" s="163" t="s">
        <v>1112</v>
      </c>
      <c r="B38" s="165">
        <v>120302291</v>
      </c>
      <c r="C38" s="166">
        <v>244</v>
      </c>
      <c r="D38" s="164">
        <v>10</v>
      </c>
      <c r="E38" s="164">
        <v>3</v>
      </c>
      <c r="F38" s="167">
        <v>463.3</v>
      </c>
      <c r="G38" s="167">
        <v>245.4</v>
      </c>
      <c r="H38" s="218">
        <f t="shared" si="0"/>
        <v>52.967839412907402</v>
      </c>
      <c r="I38" s="298">
        <f t="shared" si="1"/>
        <v>217.9</v>
      </c>
    </row>
    <row r="39" spans="1:9" s="216" customFormat="1" ht="22.5" x14ac:dyDescent="0.2">
      <c r="A39" s="163" t="s">
        <v>1113</v>
      </c>
      <c r="B39" s="165">
        <v>120302291</v>
      </c>
      <c r="C39" s="166">
        <v>321</v>
      </c>
      <c r="D39" s="164">
        <v>10</v>
      </c>
      <c r="E39" s="164">
        <v>3</v>
      </c>
      <c r="F39" s="167">
        <v>700</v>
      </c>
      <c r="G39" s="167">
        <v>436.7</v>
      </c>
      <c r="H39" s="218">
        <f t="shared" si="0"/>
        <v>62.385714285714286</v>
      </c>
      <c r="I39" s="298">
        <f t="shared" si="1"/>
        <v>263.3</v>
      </c>
    </row>
    <row r="40" spans="1:9" s="216" customFormat="1" ht="11.25" x14ac:dyDescent="0.2">
      <c r="A40" s="163" t="s">
        <v>1706</v>
      </c>
      <c r="B40" s="165">
        <v>120302291</v>
      </c>
      <c r="C40" s="166">
        <v>323</v>
      </c>
      <c r="D40" s="164">
        <v>10</v>
      </c>
      <c r="E40" s="164">
        <v>3</v>
      </c>
      <c r="F40" s="167">
        <v>613.1</v>
      </c>
      <c r="G40" s="167">
        <v>168.7</v>
      </c>
      <c r="H40" s="218">
        <f t="shared" si="0"/>
        <v>27.515902789104548</v>
      </c>
      <c r="I40" s="298">
        <f t="shared" si="1"/>
        <v>444.40000000000003</v>
      </c>
    </row>
    <row r="41" spans="1:9" s="216" customFormat="1" ht="11.25" x14ac:dyDescent="0.2">
      <c r="A41" s="163" t="s">
        <v>1137</v>
      </c>
      <c r="B41" s="165">
        <v>120302291</v>
      </c>
      <c r="C41" s="166">
        <v>350</v>
      </c>
      <c r="D41" s="164">
        <v>10</v>
      </c>
      <c r="E41" s="164">
        <v>3</v>
      </c>
      <c r="F41" s="167">
        <v>85</v>
      </c>
      <c r="G41" s="167">
        <v>0</v>
      </c>
      <c r="H41" s="218">
        <f t="shared" si="0"/>
        <v>0</v>
      </c>
      <c r="I41" s="298">
        <f t="shared" si="1"/>
        <v>85</v>
      </c>
    </row>
    <row r="42" spans="1:9" s="216" customFormat="1" ht="11.25" x14ac:dyDescent="0.2">
      <c r="A42" s="163" t="s">
        <v>1114</v>
      </c>
      <c r="B42" s="165">
        <v>120302291</v>
      </c>
      <c r="C42" s="166">
        <v>612</v>
      </c>
      <c r="D42" s="164">
        <v>10</v>
      </c>
      <c r="E42" s="164">
        <v>3</v>
      </c>
      <c r="F42" s="167">
        <v>358</v>
      </c>
      <c r="G42" s="167">
        <v>0</v>
      </c>
      <c r="H42" s="218">
        <f t="shared" si="0"/>
        <v>0</v>
      </c>
      <c r="I42" s="298">
        <f t="shared" si="1"/>
        <v>358</v>
      </c>
    </row>
    <row r="43" spans="1:9" s="216" customFormat="1" ht="22.5" x14ac:dyDescent="0.2">
      <c r="A43" s="163" t="s">
        <v>1332</v>
      </c>
      <c r="B43" s="165">
        <v>120500000</v>
      </c>
      <c r="C43" s="166"/>
      <c r="D43" s="164"/>
      <c r="E43" s="164"/>
      <c r="F43" s="167">
        <v>13808.1</v>
      </c>
      <c r="G43" s="167">
        <v>13808.1</v>
      </c>
      <c r="H43" s="218">
        <f t="shared" si="0"/>
        <v>100</v>
      </c>
      <c r="I43" s="298">
        <f t="shared" si="1"/>
        <v>0</v>
      </c>
    </row>
    <row r="44" spans="1:9" s="216" customFormat="1" ht="22.5" x14ac:dyDescent="0.2">
      <c r="A44" s="163" t="s">
        <v>1707</v>
      </c>
      <c r="B44" s="165">
        <v>120500330</v>
      </c>
      <c r="C44" s="166">
        <v>243</v>
      </c>
      <c r="D44" s="164">
        <v>10</v>
      </c>
      <c r="E44" s="164">
        <v>6</v>
      </c>
      <c r="F44" s="167">
        <v>13808.1</v>
      </c>
      <c r="G44" s="167">
        <v>13808.1</v>
      </c>
      <c r="H44" s="218">
        <f t="shared" si="0"/>
        <v>100</v>
      </c>
      <c r="I44" s="298">
        <f t="shared" si="1"/>
        <v>0</v>
      </c>
    </row>
    <row r="45" spans="1:9" s="216" customFormat="1" ht="22.5" x14ac:dyDescent="0.2">
      <c r="A45" s="163" t="s">
        <v>1340</v>
      </c>
      <c r="B45" s="165" t="s">
        <v>1007</v>
      </c>
      <c r="C45" s="166"/>
      <c r="D45" s="164"/>
      <c r="E45" s="164"/>
      <c r="F45" s="167">
        <v>612337.1</v>
      </c>
      <c r="G45" s="167">
        <v>612337.1</v>
      </c>
      <c r="H45" s="218">
        <f t="shared" si="0"/>
        <v>100</v>
      </c>
      <c r="I45" s="298">
        <f t="shared" si="1"/>
        <v>0</v>
      </c>
    </row>
    <row r="46" spans="1:9" s="216" customFormat="1" ht="11.25" x14ac:dyDescent="0.2">
      <c r="A46" s="163" t="s">
        <v>1112</v>
      </c>
      <c r="B46" s="165" t="s">
        <v>1009</v>
      </c>
      <c r="C46" s="166">
        <v>244</v>
      </c>
      <c r="D46" s="164">
        <v>10</v>
      </c>
      <c r="E46" s="164">
        <v>6</v>
      </c>
      <c r="F46" s="167">
        <v>45639.7</v>
      </c>
      <c r="G46" s="167">
        <v>45639.7</v>
      </c>
      <c r="H46" s="218">
        <f t="shared" si="0"/>
        <v>100</v>
      </c>
      <c r="I46" s="298">
        <f t="shared" si="1"/>
        <v>0</v>
      </c>
    </row>
    <row r="47" spans="1:9" s="216" customFormat="1" ht="22.5" x14ac:dyDescent="0.2">
      <c r="A47" s="163" t="s">
        <v>1117</v>
      </c>
      <c r="B47" s="165" t="s">
        <v>1009</v>
      </c>
      <c r="C47" s="166">
        <v>414</v>
      </c>
      <c r="D47" s="164">
        <v>10</v>
      </c>
      <c r="E47" s="164">
        <v>6</v>
      </c>
      <c r="F47" s="167">
        <v>538838.80000000005</v>
      </c>
      <c r="G47" s="167">
        <v>538838.80000000005</v>
      </c>
      <c r="H47" s="218">
        <f t="shared" si="0"/>
        <v>100</v>
      </c>
      <c r="I47" s="298">
        <f t="shared" si="1"/>
        <v>0</v>
      </c>
    </row>
    <row r="48" spans="1:9" s="216" customFormat="1" ht="11.25" x14ac:dyDescent="0.2">
      <c r="A48" s="163" t="s">
        <v>1114</v>
      </c>
      <c r="B48" s="165" t="s">
        <v>1683</v>
      </c>
      <c r="C48" s="166">
        <v>612</v>
      </c>
      <c r="D48" s="164">
        <v>10</v>
      </c>
      <c r="E48" s="164">
        <v>3</v>
      </c>
      <c r="F48" s="167">
        <v>27858.6</v>
      </c>
      <c r="G48" s="167">
        <v>27858.6</v>
      </c>
      <c r="H48" s="218">
        <f t="shared" si="0"/>
        <v>100</v>
      </c>
      <c r="I48" s="298">
        <f t="shared" si="1"/>
        <v>0</v>
      </c>
    </row>
    <row r="49" spans="1:9" s="216" customFormat="1" ht="11.25" x14ac:dyDescent="0.2">
      <c r="A49" s="163" t="s">
        <v>774</v>
      </c>
      <c r="B49" s="165">
        <v>150000000</v>
      </c>
      <c r="C49" s="166"/>
      <c r="D49" s="164"/>
      <c r="E49" s="164"/>
      <c r="F49" s="167">
        <v>3994730.5</v>
      </c>
      <c r="G49" s="167">
        <v>3964727.7</v>
      </c>
      <c r="H49" s="218">
        <f t="shared" si="0"/>
        <v>99.248940573087481</v>
      </c>
      <c r="I49" s="298">
        <f t="shared" si="1"/>
        <v>30002.799999999814</v>
      </c>
    </row>
    <row r="50" spans="1:9" s="216" customFormat="1" ht="11.25" x14ac:dyDescent="0.2">
      <c r="A50" s="163" t="s">
        <v>972</v>
      </c>
      <c r="B50" s="165">
        <v>150100000</v>
      </c>
      <c r="C50" s="166"/>
      <c r="D50" s="164"/>
      <c r="E50" s="164"/>
      <c r="F50" s="167">
        <v>2775.8</v>
      </c>
      <c r="G50" s="167">
        <v>2585</v>
      </c>
      <c r="H50" s="218">
        <f t="shared" si="0"/>
        <v>93.126305929822024</v>
      </c>
      <c r="I50" s="298">
        <f t="shared" si="1"/>
        <v>190.80000000000018</v>
      </c>
    </row>
    <row r="51" spans="1:9" s="216" customFormat="1" ht="11.25" x14ac:dyDescent="0.2">
      <c r="A51" s="163" t="s">
        <v>1708</v>
      </c>
      <c r="B51" s="165">
        <v>150142290</v>
      </c>
      <c r="C51" s="166">
        <v>242</v>
      </c>
      <c r="D51" s="164">
        <v>10</v>
      </c>
      <c r="E51" s="164">
        <v>3</v>
      </c>
      <c r="F51" s="167">
        <v>200</v>
      </c>
      <c r="G51" s="167">
        <v>147.9</v>
      </c>
      <c r="H51" s="218">
        <f t="shared" si="0"/>
        <v>73.95</v>
      </c>
      <c r="I51" s="298">
        <f t="shared" si="1"/>
        <v>52.099999999999994</v>
      </c>
    </row>
    <row r="52" spans="1:9" s="216" customFormat="1" ht="11.25" x14ac:dyDescent="0.2">
      <c r="A52" s="163" t="s">
        <v>1112</v>
      </c>
      <c r="B52" s="165">
        <v>150142290</v>
      </c>
      <c r="C52" s="166">
        <v>244</v>
      </c>
      <c r="D52" s="164">
        <v>10</v>
      </c>
      <c r="E52" s="164">
        <v>3</v>
      </c>
      <c r="F52" s="167">
        <v>2575.8000000000002</v>
      </c>
      <c r="G52" s="167">
        <v>2437.1</v>
      </c>
      <c r="H52" s="218">
        <f t="shared" si="0"/>
        <v>94.615265160338524</v>
      </c>
      <c r="I52" s="298">
        <f t="shared" si="1"/>
        <v>138.70000000000027</v>
      </c>
    </row>
    <row r="53" spans="1:9" s="216" customFormat="1" ht="22.5" x14ac:dyDescent="0.2">
      <c r="A53" s="163" t="s">
        <v>821</v>
      </c>
      <c r="B53" s="165">
        <v>150200000</v>
      </c>
      <c r="C53" s="166"/>
      <c r="D53" s="164"/>
      <c r="E53" s="164"/>
      <c r="F53" s="167">
        <v>42653.3</v>
      </c>
      <c r="G53" s="167">
        <v>40072.400000000001</v>
      </c>
      <c r="H53" s="218">
        <f t="shared" si="0"/>
        <v>93.949119997749293</v>
      </c>
      <c r="I53" s="298">
        <f t="shared" si="1"/>
        <v>2580.9000000000015</v>
      </c>
    </row>
    <row r="54" spans="1:9" s="216" customFormat="1" ht="22.5" x14ac:dyDescent="0.2">
      <c r="A54" s="163" t="s">
        <v>1707</v>
      </c>
      <c r="B54" s="165">
        <v>150243210</v>
      </c>
      <c r="C54" s="166">
        <v>243</v>
      </c>
      <c r="D54" s="164">
        <v>7</v>
      </c>
      <c r="E54" s="164">
        <v>7</v>
      </c>
      <c r="F54" s="167">
        <v>896.2</v>
      </c>
      <c r="G54" s="167">
        <v>896.1</v>
      </c>
      <c r="H54" s="218">
        <f t="shared" si="0"/>
        <v>99.988841776389194</v>
      </c>
      <c r="I54" s="298">
        <f t="shared" si="1"/>
        <v>0.10000000000002274</v>
      </c>
    </row>
    <row r="55" spans="1:9" s="216" customFormat="1" ht="11.25" x14ac:dyDescent="0.2">
      <c r="A55" s="163" t="s">
        <v>1114</v>
      </c>
      <c r="B55" s="165">
        <v>150243210</v>
      </c>
      <c r="C55" s="166">
        <v>612</v>
      </c>
      <c r="D55" s="164">
        <v>7</v>
      </c>
      <c r="E55" s="164">
        <v>7</v>
      </c>
      <c r="F55" s="167">
        <v>41757.1</v>
      </c>
      <c r="G55" s="167">
        <v>39176.300000000003</v>
      </c>
      <c r="H55" s="218">
        <f t="shared" si="0"/>
        <v>93.819494169853755</v>
      </c>
      <c r="I55" s="298">
        <f t="shared" si="1"/>
        <v>2580.7999999999956</v>
      </c>
    </row>
    <row r="56" spans="1:9" s="216" customFormat="1" ht="22.5" x14ac:dyDescent="0.2">
      <c r="A56" s="163" t="s">
        <v>974</v>
      </c>
      <c r="B56" s="165">
        <v>150300000</v>
      </c>
      <c r="C56" s="166"/>
      <c r="D56" s="164"/>
      <c r="E56" s="164"/>
      <c r="F56" s="167">
        <v>1948267</v>
      </c>
      <c r="G56" s="167">
        <v>1946607.5</v>
      </c>
      <c r="H56" s="218">
        <f t="shared" si="0"/>
        <v>99.914821736445774</v>
      </c>
      <c r="I56" s="298">
        <f t="shared" si="1"/>
        <v>1659.5</v>
      </c>
    </row>
    <row r="57" spans="1:9" s="216" customFormat="1" ht="11.25" x14ac:dyDescent="0.2">
      <c r="A57" s="163" t="s">
        <v>1111</v>
      </c>
      <c r="B57" s="165">
        <v>150331440</v>
      </c>
      <c r="C57" s="166">
        <v>530</v>
      </c>
      <c r="D57" s="164">
        <v>10</v>
      </c>
      <c r="E57" s="164">
        <v>4</v>
      </c>
      <c r="F57" s="167">
        <v>20259.900000000001</v>
      </c>
      <c r="G57" s="167">
        <v>20259.900000000001</v>
      </c>
      <c r="H57" s="218">
        <f t="shared" si="0"/>
        <v>100</v>
      </c>
      <c r="I57" s="298">
        <f t="shared" si="1"/>
        <v>0</v>
      </c>
    </row>
    <row r="58" spans="1:9" s="216" customFormat="1" ht="11.25" x14ac:dyDescent="0.2">
      <c r="A58" s="163" t="s">
        <v>1111</v>
      </c>
      <c r="B58" s="165">
        <v>150331460</v>
      </c>
      <c r="C58" s="166">
        <v>530</v>
      </c>
      <c r="D58" s="164">
        <v>10</v>
      </c>
      <c r="E58" s="164">
        <v>4</v>
      </c>
      <c r="F58" s="167">
        <v>75867.600000000006</v>
      </c>
      <c r="G58" s="167">
        <v>75867.600000000006</v>
      </c>
      <c r="H58" s="218">
        <f t="shared" si="0"/>
        <v>100</v>
      </c>
      <c r="I58" s="298">
        <f t="shared" si="1"/>
        <v>0</v>
      </c>
    </row>
    <row r="59" spans="1:9" s="216" customFormat="1" ht="11.25" x14ac:dyDescent="0.2">
      <c r="A59" s="163" t="s">
        <v>1111</v>
      </c>
      <c r="B59" s="165">
        <v>150376070</v>
      </c>
      <c r="C59" s="166">
        <v>530</v>
      </c>
      <c r="D59" s="164">
        <v>10</v>
      </c>
      <c r="E59" s="164">
        <v>3</v>
      </c>
      <c r="F59" s="167">
        <v>1934.2</v>
      </c>
      <c r="G59" s="167">
        <v>1933.9</v>
      </c>
      <c r="H59" s="218">
        <f t="shared" si="0"/>
        <v>99.984489711508644</v>
      </c>
      <c r="I59" s="298">
        <f t="shared" si="1"/>
        <v>0.29999999999995453</v>
      </c>
    </row>
    <row r="60" spans="1:9" s="216" customFormat="1" ht="22.5" x14ac:dyDescent="0.2">
      <c r="A60" s="163" t="s">
        <v>1113</v>
      </c>
      <c r="B60" s="165">
        <v>150389060</v>
      </c>
      <c r="C60" s="166">
        <v>321</v>
      </c>
      <c r="D60" s="164">
        <v>10</v>
      </c>
      <c r="E60" s="164">
        <v>4</v>
      </c>
      <c r="F60" s="167">
        <v>291153</v>
      </c>
      <c r="G60" s="167">
        <v>291111.2</v>
      </c>
      <c r="H60" s="218">
        <f t="shared" si="0"/>
        <v>99.985643287206386</v>
      </c>
      <c r="I60" s="298">
        <f t="shared" si="1"/>
        <v>41.799999999988358</v>
      </c>
    </row>
    <row r="61" spans="1:9" s="216" customFormat="1" ht="11.25" x14ac:dyDescent="0.2">
      <c r="A61" s="163" t="s">
        <v>1706</v>
      </c>
      <c r="B61" s="165">
        <v>150389060</v>
      </c>
      <c r="C61" s="166">
        <v>323</v>
      </c>
      <c r="D61" s="164">
        <v>10</v>
      </c>
      <c r="E61" s="164">
        <v>3</v>
      </c>
      <c r="F61" s="167">
        <v>56998</v>
      </c>
      <c r="G61" s="167">
        <v>56998</v>
      </c>
      <c r="H61" s="218">
        <f t="shared" si="0"/>
        <v>100</v>
      </c>
      <c r="I61" s="298">
        <f t="shared" si="1"/>
        <v>0</v>
      </c>
    </row>
    <row r="62" spans="1:9" s="216" customFormat="1" ht="22.5" x14ac:dyDescent="0.2">
      <c r="A62" s="163" t="s">
        <v>1110</v>
      </c>
      <c r="B62" s="165">
        <v>150389070</v>
      </c>
      <c r="C62" s="166">
        <v>313</v>
      </c>
      <c r="D62" s="164">
        <v>10</v>
      </c>
      <c r="E62" s="164">
        <v>4</v>
      </c>
      <c r="F62" s="167">
        <v>63897.599999999999</v>
      </c>
      <c r="G62" s="167">
        <v>62750.9</v>
      </c>
      <c r="H62" s="218">
        <f t="shared" si="0"/>
        <v>98.205409905849365</v>
      </c>
      <c r="I62" s="298">
        <f t="shared" si="1"/>
        <v>1146.6999999999971</v>
      </c>
    </row>
    <row r="63" spans="1:9" s="216" customFormat="1" ht="11.25" x14ac:dyDescent="0.2">
      <c r="A63" s="163" t="s">
        <v>1706</v>
      </c>
      <c r="B63" s="165">
        <v>150389080</v>
      </c>
      <c r="C63" s="166">
        <v>323</v>
      </c>
      <c r="D63" s="164">
        <v>10</v>
      </c>
      <c r="E63" s="164">
        <v>4</v>
      </c>
      <c r="F63" s="167">
        <v>500</v>
      </c>
      <c r="G63" s="167">
        <v>100</v>
      </c>
      <c r="H63" s="218">
        <f t="shared" si="0"/>
        <v>20</v>
      </c>
      <c r="I63" s="298">
        <f t="shared" si="1"/>
        <v>400</v>
      </c>
    </row>
    <row r="64" spans="1:9" s="216" customFormat="1" ht="11.25" x14ac:dyDescent="0.2">
      <c r="A64" s="163" t="s">
        <v>1111</v>
      </c>
      <c r="B64" s="165" t="s">
        <v>994</v>
      </c>
      <c r="C64" s="166">
        <v>530</v>
      </c>
      <c r="D64" s="164">
        <v>10</v>
      </c>
      <c r="E64" s="164">
        <v>4</v>
      </c>
      <c r="F64" s="167">
        <v>1437656.7</v>
      </c>
      <c r="G64" s="167">
        <v>1437586</v>
      </c>
      <c r="H64" s="218">
        <f t="shared" si="0"/>
        <v>99.995082275205206</v>
      </c>
      <c r="I64" s="298">
        <f t="shared" si="1"/>
        <v>70.699999999953434</v>
      </c>
    </row>
    <row r="65" spans="1:9" s="216" customFormat="1" ht="22.5" x14ac:dyDescent="0.2">
      <c r="A65" s="163" t="s">
        <v>775</v>
      </c>
      <c r="B65" s="165">
        <v>150400000</v>
      </c>
      <c r="C65" s="166"/>
      <c r="D65" s="164"/>
      <c r="E65" s="164"/>
      <c r="F65" s="167">
        <v>503160.1</v>
      </c>
      <c r="G65" s="167">
        <v>485349.4</v>
      </c>
      <c r="H65" s="218">
        <f t="shared" si="0"/>
        <v>96.460232041451619</v>
      </c>
      <c r="I65" s="298">
        <f t="shared" si="1"/>
        <v>17810.699999999953</v>
      </c>
    </row>
    <row r="66" spans="1:9" s="216" customFormat="1" ht="33.75" x14ac:dyDescent="0.2">
      <c r="A66" s="163" t="s">
        <v>1116</v>
      </c>
      <c r="B66" s="165">
        <v>150440593</v>
      </c>
      <c r="C66" s="166">
        <v>611</v>
      </c>
      <c r="D66" s="164">
        <v>10</v>
      </c>
      <c r="E66" s="164">
        <v>2</v>
      </c>
      <c r="F66" s="167">
        <v>445538.6</v>
      </c>
      <c r="G66" s="167">
        <v>431077.3</v>
      </c>
      <c r="H66" s="218">
        <f t="shared" si="0"/>
        <v>96.754198177217418</v>
      </c>
      <c r="I66" s="298">
        <f t="shared" si="1"/>
        <v>14461.299999999988</v>
      </c>
    </row>
    <row r="67" spans="1:9" s="216" customFormat="1" ht="33.75" x14ac:dyDescent="0.2">
      <c r="A67" s="163" t="s">
        <v>1116</v>
      </c>
      <c r="B67" s="165">
        <v>150440596</v>
      </c>
      <c r="C67" s="166">
        <v>611</v>
      </c>
      <c r="D67" s="164">
        <v>10</v>
      </c>
      <c r="E67" s="164">
        <v>2</v>
      </c>
      <c r="F67" s="167">
        <v>36633.199999999997</v>
      </c>
      <c r="G67" s="167">
        <v>35418</v>
      </c>
      <c r="H67" s="218">
        <f t="shared" si="0"/>
        <v>96.682790474214656</v>
      </c>
      <c r="I67" s="298">
        <f t="shared" si="1"/>
        <v>1215.1999999999971</v>
      </c>
    </row>
    <row r="68" spans="1:9" s="216" customFormat="1" ht="11.25" x14ac:dyDescent="0.2">
      <c r="A68" s="163" t="s">
        <v>1114</v>
      </c>
      <c r="B68" s="165">
        <v>150442287</v>
      </c>
      <c r="C68" s="166">
        <v>612</v>
      </c>
      <c r="D68" s="164">
        <v>10</v>
      </c>
      <c r="E68" s="164">
        <v>2</v>
      </c>
      <c r="F68" s="167">
        <v>6346.3</v>
      </c>
      <c r="G68" s="167">
        <v>5343.5</v>
      </c>
      <c r="H68" s="218">
        <f t="shared" si="0"/>
        <v>84.198666939791693</v>
      </c>
      <c r="I68" s="298">
        <f t="shared" si="1"/>
        <v>1002.8000000000002</v>
      </c>
    </row>
    <row r="69" spans="1:9" s="216" customFormat="1" ht="11.25" x14ac:dyDescent="0.2">
      <c r="A69" s="163" t="s">
        <v>1114</v>
      </c>
      <c r="B69" s="165">
        <v>150442288</v>
      </c>
      <c r="C69" s="166">
        <v>612</v>
      </c>
      <c r="D69" s="164">
        <v>10</v>
      </c>
      <c r="E69" s="164">
        <v>2</v>
      </c>
      <c r="F69" s="167">
        <v>7980.7</v>
      </c>
      <c r="G69" s="167">
        <v>7486.5</v>
      </c>
      <c r="H69" s="218">
        <f t="shared" si="0"/>
        <v>93.80756074028595</v>
      </c>
      <c r="I69" s="298">
        <f t="shared" si="1"/>
        <v>494.19999999999982</v>
      </c>
    </row>
    <row r="70" spans="1:9" s="216" customFormat="1" ht="11.25" x14ac:dyDescent="0.2">
      <c r="A70" s="163" t="s">
        <v>1706</v>
      </c>
      <c r="B70" s="165">
        <v>150442289</v>
      </c>
      <c r="C70" s="166">
        <v>323</v>
      </c>
      <c r="D70" s="164">
        <v>10</v>
      </c>
      <c r="E70" s="164">
        <v>3</v>
      </c>
      <c r="F70" s="167">
        <v>1661.3</v>
      </c>
      <c r="G70" s="167">
        <v>1168.9000000000001</v>
      </c>
      <c r="H70" s="218">
        <f t="shared" si="0"/>
        <v>70.360561006440747</v>
      </c>
      <c r="I70" s="298">
        <f t="shared" si="1"/>
        <v>492.39999999999986</v>
      </c>
    </row>
    <row r="71" spans="1:9" s="216" customFormat="1" ht="11.25" x14ac:dyDescent="0.2">
      <c r="A71" s="163" t="s">
        <v>1114</v>
      </c>
      <c r="B71" s="165">
        <v>150462288</v>
      </c>
      <c r="C71" s="166">
        <v>612</v>
      </c>
      <c r="D71" s="164">
        <v>10</v>
      </c>
      <c r="E71" s="164">
        <v>2</v>
      </c>
      <c r="F71" s="167">
        <v>5000</v>
      </c>
      <c r="G71" s="167">
        <v>4855.2</v>
      </c>
      <c r="H71" s="218">
        <f t="shared" si="0"/>
        <v>97.103999999999999</v>
      </c>
      <c r="I71" s="298">
        <f t="shared" si="1"/>
        <v>144.80000000000018</v>
      </c>
    </row>
    <row r="72" spans="1:9" s="216" customFormat="1" ht="33.75" x14ac:dyDescent="0.2">
      <c r="A72" s="163" t="s">
        <v>1336</v>
      </c>
      <c r="B72" s="165">
        <v>152200000</v>
      </c>
      <c r="C72" s="166"/>
      <c r="D72" s="164"/>
      <c r="E72" s="164"/>
      <c r="F72" s="167">
        <v>392658.9</v>
      </c>
      <c r="G72" s="167">
        <v>385364.4</v>
      </c>
      <c r="H72" s="218">
        <f t="shared" si="0"/>
        <v>98.142280742904347</v>
      </c>
      <c r="I72" s="298">
        <f t="shared" si="1"/>
        <v>7294.5</v>
      </c>
    </row>
    <row r="73" spans="1:9" s="216" customFormat="1" ht="11.25" x14ac:dyDescent="0.2">
      <c r="A73" s="163" t="s">
        <v>990</v>
      </c>
      <c r="B73" s="165">
        <v>152200302</v>
      </c>
      <c r="C73" s="166">
        <v>322</v>
      </c>
      <c r="D73" s="164">
        <v>10</v>
      </c>
      <c r="E73" s="164">
        <v>4</v>
      </c>
      <c r="F73" s="167">
        <v>54767</v>
      </c>
      <c r="G73" s="167">
        <v>54766.7</v>
      </c>
      <c r="H73" s="218">
        <f t="shared" si="0"/>
        <v>99.999452224879931</v>
      </c>
      <c r="I73" s="298">
        <f t="shared" si="1"/>
        <v>0.30000000000291038</v>
      </c>
    </row>
    <row r="74" spans="1:9" s="216" customFormat="1" ht="22.5" x14ac:dyDescent="0.2">
      <c r="A74" s="163" t="s">
        <v>1117</v>
      </c>
      <c r="B74" s="165">
        <v>152200302</v>
      </c>
      <c r="C74" s="166">
        <v>414</v>
      </c>
      <c r="D74" s="164">
        <v>10</v>
      </c>
      <c r="E74" s="164">
        <v>4</v>
      </c>
      <c r="F74" s="167">
        <v>12088.4</v>
      </c>
      <c r="G74" s="167">
        <v>6792.7</v>
      </c>
      <c r="H74" s="218">
        <f t="shared" si="0"/>
        <v>56.191886436583836</v>
      </c>
      <c r="I74" s="298">
        <f t="shared" si="1"/>
        <v>5295.7</v>
      </c>
    </row>
    <row r="75" spans="1:9" s="216" customFormat="1" ht="11.25" x14ac:dyDescent="0.2">
      <c r="A75" s="163" t="s">
        <v>1121</v>
      </c>
      <c r="B75" s="165">
        <v>152200302</v>
      </c>
      <c r="C75" s="166">
        <v>851</v>
      </c>
      <c r="D75" s="164">
        <v>10</v>
      </c>
      <c r="E75" s="164">
        <v>4</v>
      </c>
      <c r="F75" s="167">
        <v>30378.799999999999</v>
      </c>
      <c r="G75" s="167">
        <v>30378.799999999999</v>
      </c>
      <c r="H75" s="218">
        <f t="shared" si="0"/>
        <v>100</v>
      </c>
      <c r="I75" s="298">
        <f t="shared" si="1"/>
        <v>0</v>
      </c>
    </row>
    <row r="76" spans="1:9" s="216" customFormat="1" ht="22.5" x14ac:dyDescent="0.2">
      <c r="A76" s="163" t="s">
        <v>1119</v>
      </c>
      <c r="B76" s="165" t="s">
        <v>1337</v>
      </c>
      <c r="C76" s="166">
        <v>412</v>
      </c>
      <c r="D76" s="164">
        <v>10</v>
      </c>
      <c r="E76" s="164">
        <v>4</v>
      </c>
      <c r="F76" s="167">
        <v>98834</v>
      </c>
      <c r="G76" s="167">
        <v>98834</v>
      </c>
      <c r="H76" s="218">
        <f t="shared" si="0"/>
        <v>100</v>
      </c>
      <c r="I76" s="298">
        <f t="shared" si="1"/>
        <v>0</v>
      </c>
    </row>
    <row r="77" spans="1:9" s="216" customFormat="1" ht="22.5" x14ac:dyDescent="0.2">
      <c r="A77" s="163" t="s">
        <v>1117</v>
      </c>
      <c r="B77" s="165" t="s">
        <v>1337</v>
      </c>
      <c r="C77" s="166">
        <v>414</v>
      </c>
      <c r="D77" s="164">
        <v>10</v>
      </c>
      <c r="E77" s="164">
        <v>4</v>
      </c>
      <c r="F77" s="167">
        <v>196590.7</v>
      </c>
      <c r="G77" s="167">
        <v>194592.2</v>
      </c>
      <c r="H77" s="218">
        <f t="shared" si="0"/>
        <v>98.983420884100823</v>
      </c>
      <c r="I77" s="298">
        <f t="shared" si="1"/>
        <v>1998.5</v>
      </c>
    </row>
    <row r="78" spans="1:9" s="216" customFormat="1" ht="11.25" x14ac:dyDescent="0.2">
      <c r="A78" s="163" t="s">
        <v>976</v>
      </c>
      <c r="B78" s="165" t="s">
        <v>977</v>
      </c>
      <c r="C78" s="166"/>
      <c r="D78" s="164"/>
      <c r="E78" s="164"/>
      <c r="F78" s="167">
        <v>1105215.3999999999</v>
      </c>
      <c r="G78" s="167">
        <v>1104749</v>
      </c>
      <c r="H78" s="218">
        <f t="shared" si="0"/>
        <v>99.957800081323526</v>
      </c>
      <c r="I78" s="298">
        <f t="shared" si="1"/>
        <v>466.39999999990687</v>
      </c>
    </row>
    <row r="79" spans="1:9" s="216" customFormat="1" ht="11.25" x14ac:dyDescent="0.2">
      <c r="A79" s="163" t="s">
        <v>1111</v>
      </c>
      <c r="B79" s="165" t="s">
        <v>997</v>
      </c>
      <c r="C79" s="166">
        <v>530</v>
      </c>
      <c r="D79" s="164">
        <v>10</v>
      </c>
      <c r="E79" s="164">
        <v>4</v>
      </c>
      <c r="F79" s="167">
        <v>1086631.7</v>
      </c>
      <c r="G79" s="167">
        <v>1086201.3</v>
      </c>
      <c r="H79" s="218">
        <f t="shared" si="0"/>
        <v>99.960391363513509</v>
      </c>
      <c r="I79" s="298">
        <f t="shared" si="1"/>
        <v>430.39999999990687</v>
      </c>
    </row>
    <row r="80" spans="1:9" s="216" customFormat="1" ht="11.25" x14ac:dyDescent="0.2">
      <c r="A80" s="163" t="s">
        <v>1112</v>
      </c>
      <c r="B80" s="165" t="s">
        <v>999</v>
      </c>
      <c r="C80" s="166">
        <v>244</v>
      </c>
      <c r="D80" s="164">
        <v>10</v>
      </c>
      <c r="E80" s="164">
        <v>4</v>
      </c>
      <c r="F80" s="167">
        <v>16.5</v>
      </c>
      <c r="G80" s="167">
        <v>16.5</v>
      </c>
      <c r="H80" s="218">
        <f t="shared" si="0"/>
        <v>100</v>
      </c>
      <c r="I80" s="298">
        <f t="shared" si="1"/>
        <v>0</v>
      </c>
    </row>
    <row r="81" spans="1:9" s="216" customFormat="1" ht="22.5" x14ac:dyDescent="0.2">
      <c r="A81" s="163" t="s">
        <v>1110</v>
      </c>
      <c r="B81" s="165" t="s">
        <v>999</v>
      </c>
      <c r="C81" s="166">
        <v>313</v>
      </c>
      <c r="D81" s="164">
        <v>10</v>
      </c>
      <c r="E81" s="164">
        <v>4</v>
      </c>
      <c r="F81" s="167">
        <v>11772.5</v>
      </c>
      <c r="G81" s="167">
        <v>11736.5</v>
      </c>
      <c r="H81" s="218">
        <f t="shared" ref="H81:H144" si="2">+G81/F81*100</f>
        <v>99.694202590783604</v>
      </c>
      <c r="I81" s="298">
        <f t="shared" ref="I81:I144" si="3">F81-G81</f>
        <v>36</v>
      </c>
    </row>
    <row r="82" spans="1:9" s="216" customFormat="1" ht="11.25" x14ac:dyDescent="0.2">
      <c r="A82" s="163" t="s">
        <v>1706</v>
      </c>
      <c r="B82" s="165" t="s">
        <v>979</v>
      </c>
      <c r="C82" s="166">
        <v>323</v>
      </c>
      <c r="D82" s="164">
        <v>10</v>
      </c>
      <c r="E82" s="164">
        <v>3</v>
      </c>
      <c r="F82" s="167">
        <v>6394.7</v>
      </c>
      <c r="G82" s="167">
        <v>6394.7</v>
      </c>
      <c r="H82" s="218">
        <f t="shared" si="2"/>
        <v>100</v>
      </c>
      <c r="I82" s="298">
        <f t="shared" si="3"/>
        <v>0</v>
      </c>
    </row>
    <row r="83" spans="1:9" s="216" customFormat="1" ht="22.5" x14ac:dyDescent="0.2">
      <c r="A83" s="163" t="s">
        <v>1110</v>
      </c>
      <c r="B83" s="165" t="s">
        <v>1001</v>
      </c>
      <c r="C83" s="166">
        <v>313</v>
      </c>
      <c r="D83" s="164">
        <v>10</v>
      </c>
      <c r="E83" s="164">
        <v>4</v>
      </c>
      <c r="F83" s="167">
        <v>400</v>
      </c>
      <c r="G83" s="167">
        <v>400</v>
      </c>
      <c r="H83" s="218">
        <f t="shared" si="2"/>
        <v>100</v>
      </c>
      <c r="I83" s="298">
        <f t="shared" si="3"/>
        <v>0</v>
      </c>
    </row>
    <row r="84" spans="1:9" s="214" customFormat="1" ht="21" x14ac:dyDescent="0.2">
      <c r="A84" s="158" t="s">
        <v>558</v>
      </c>
      <c r="B84" s="160">
        <v>200000000</v>
      </c>
      <c r="C84" s="161"/>
      <c r="D84" s="159"/>
      <c r="E84" s="159"/>
      <c r="F84" s="162">
        <v>5714.9</v>
      </c>
      <c r="G84" s="162">
        <v>4480</v>
      </c>
      <c r="H84" s="213">
        <f t="shared" si="2"/>
        <v>78.391572905912625</v>
      </c>
      <c r="I84" s="298">
        <f t="shared" si="3"/>
        <v>1234.8999999999996</v>
      </c>
    </row>
    <row r="85" spans="1:9" s="216" customFormat="1" ht="11.25" x14ac:dyDescent="0.2">
      <c r="A85" s="163" t="s">
        <v>559</v>
      </c>
      <c r="B85" s="165">
        <v>200100000</v>
      </c>
      <c r="C85" s="166"/>
      <c r="D85" s="164"/>
      <c r="E85" s="164"/>
      <c r="F85" s="167">
        <v>2000</v>
      </c>
      <c r="G85" s="167">
        <v>1370.3</v>
      </c>
      <c r="H85" s="218">
        <f t="shared" si="2"/>
        <v>68.514999999999986</v>
      </c>
      <c r="I85" s="298">
        <f t="shared" si="3"/>
        <v>629.70000000000005</v>
      </c>
    </row>
    <row r="86" spans="1:9" s="216" customFormat="1" ht="11.25" x14ac:dyDescent="0.2">
      <c r="A86" s="163" t="s">
        <v>1350</v>
      </c>
      <c r="B86" s="165">
        <v>200103130</v>
      </c>
      <c r="C86" s="166">
        <v>123</v>
      </c>
      <c r="D86" s="164">
        <v>3</v>
      </c>
      <c r="E86" s="164">
        <v>14</v>
      </c>
      <c r="F86" s="167">
        <v>1000</v>
      </c>
      <c r="G86" s="167">
        <v>1000</v>
      </c>
      <c r="H86" s="218">
        <f t="shared" si="2"/>
        <v>100</v>
      </c>
      <c r="I86" s="298">
        <f t="shared" si="3"/>
        <v>0</v>
      </c>
    </row>
    <row r="87" spans="1:9" s="216" customFormat="1" ht="11.25" x14ac:dyDescent="0.2">
      <c r="A87" s="163" t="s">
        <v>1112</v>
      </c>
      <c r="B87" s="165">
        <v>200103140</v>
      </c>
      <c r="C87" s="166">
        <v>244</v>
      </c>
      <c r="D87" s="164">
        <v>3</v>
      </c>
      <c r="E87" s="164">
        <v>14</v>
      </c>
      <c r="F87" s="167">
        <v>1000</v>
      </c>
      <c r="G87" s="167">
        <v>370.3</v>
      </c>
      <c r="H87" s="218">
        <f t="shared" si="2"/>
        <v>37.03</v>
      </c>
      <c r="I87" s="298">
        <f t="shared" si="3"/>
        <v>629.70000000000005</v>
      </c>
    </row>
    <row r="88" spans="1:9" s="216" customFormat="1" ht="22.5" x14ac:dyDescent="0.2">
      <c r="A88" s="163" t="s">
        <v>562</v>
      </c>
      <c r="B88" s="165">
        <v>200200000</v>
      </c>
      <c r="C88" s="166"/>
      <c r="D88" s="164"/>
      <c r="E88" s="164"/>
      <c r="F88" s="167">
        <v>300.2</v>
      </c>
      <c r="G88" s="167">
        <v>291.10000000000002</v>
      </c>
      <c r="H88" s="218">
        <f t="shared" si="2"/>
        <v>96.968687541638914</v>
      </c>
      <c r="I88" s="298">
        <f t="shared" si="3"/>
        <v>9.0999999999999659</v>
      </c>
    </row>
    <row r="89" spans="1:9" s="216" customFormat="1" ht="11.25" x14ac:dyDescent="0.2">
      <c r="A89" s="163" t="s">
        <v>1123</v>
      </c>
      <c r="B89" s="165">
        <v>200203160</v>
      </c>
      <c r="C89" s="166">
        <v>360</v>
      </c>
      <c r="D89" s="164">
        <v>3</v>
      </c>
      <c r="E89" s="164">
        <v>14</v>
      </c>
      <c r="F89" s="167">
        <v>300.2</v>
      </c>
      <c r="G89" s="167">
        <v>291.10000000000002</v>
      </c>
      <c r="H89" s="218">
        <f t="shared" si="2"/>
        <v>96.968687541638914</v>
      </c>
      <c r="I89" s="298">
        <f t="shared" si="3"/>
        <v>9.0999999999999659</v>
      </c>
    </row>
    <row r="90" spans="1:9" s="216" customFormat="1" ht="11.25" x14ac:dyDescent="0.2">
      <c r="A90" s="163" t="s">
        <v>564</v>
      </c>
      <c r="B90" s="165">
        <v>200300000</v>
      </c>
      <c r="C90" s="166"/>
      <c r="D90" s="164"/>
      <c r="E90" s="164"/>
      <c r="F90" s="167">
        <v>3364.7</v>
      </c>
      <c r="G90" s="167">
        <v>2768.6</v>
      </c>
      <c r="H90" s="218">
        <f t="shared" si="2"/>
        <v>82.283710286206784</v>
      </c>
      <c r="I90" s="298">
        <f t="shared" si="3"/>
        <v>596.09999999999991</v>
      </c>
    </row>
    <row r="91" spans="1:9" s="216" customFormat="1" ht="11.25" x14ac:dyDescent="0.2">
      <c r="A91" s="163" t="s">
        <v>1112</v>
      </c>
      <c r="B91" s="165">
        <v>200303100</v>
      </c>
      <c r="C91" s="166">
        <v>244</v>
      </c>
      <c r="D91" s="164">
        <v>4</v>
      </c>
      <c r="E91" s="164">
        <v>12</v>
      </c>
      <c r="F91" s="167">
        <v>3274.7</v>
      </c>
      <c r="G91" s="167">
        <v>2678.6</v>
      </c>
      <c r="H91" s="218">
        <f t="shared" si="2"/>
        <v>81.796805814273071</v>
      </c>
      <c r="I91" s="298">
        <f t="shared" si="3"/>
        <v>596.09999999999991</v>
      </c>
    </row>
    <row r="92" spans="1:9" s="216" customFormat="1" ht="33.75" x14ac:dyDescent="0.2">
      <c r="A92" s="163" t="s">
        <v>1116</v>
      </c>
      <c r="B92" s="165">
        <v>200303100</v>
      </c>
      <c r="C92" s="166">
        <v>611</v>
      </c>
      <c r="D92" s="164">
        <v>7</v>
      </c>
      <c r="E92" s="164">
        <v>9</v>
      </c>
      <c r="F92" s="167">
        <v>90</v>
      </c>
      <c r="G92" s="167">
        <v>90</v>
      </c>
      <c r="H92" s="218">
        <f t="shared" si="2"/>
        <v>100</v>
      </c>
      <c r="I92" s="298">
        <f t="shared" si="3"/>
        <v>0</v>
      </c>
    </row>
    <row r="93" spans="1:9" s="216" customFormat="1" ht="22.5" x14ac:dyDescent="0.2">
      <c r="A93" s="163" t="s">
        <v>566</v>
      </c>
      <c r="B93" s="165">
        <v>200700000</v>
      </c>
      <c r="C93" s="166"/>
      <c r="D93" s="164"/>
      <c r="E93" s="164"/>
      <c r="F93" s="167">
        <v>50</v>
      </c>
      <c r="G93" s="167">
        <v>50</v>
      </c>
      <c r="H93" s="218">
        <f t="shared" si="2"/>
        <v>100</v>
      </c>
      <c r="I93" s="298">
        <f t="shared" si="3"/>
        <v>0</v>
      </c>
    </row>
    <row r="94" spans="1:9" s="216" customFormat="1" ht="11.25" x14ac:dyDescent="0.2">
      <c r="A94" s="163" t="s">
        <v>1112</v>
      </c>
      <c r="B94" s="165">
        <v>200703230</v>
      </c>
      <c r="C94" s="166">
        <v>244</v>
      </c>
      <c r="D94" s="164">
        <v>3</v>
      </c>
      <c r="E94" s="164">
        <v>14</v>
      </c>
      <c r="F94" s="167">
        <v>50</v>
      </c>
      <c r="G94" s="167">
        <v>50</v>
      </c>
      <c r="H94" s="218">
        <f t="shared" si="2"/>
        <v>100</v>
      </c>
      <c r="I94" s="298">
        <f t="shared" si="3"/>
        <v>0</v>
      </c>
    </row>
    <row r="95" spans="1:9" s="214" customFormat="1" ht="31.5" x14ac:dyDescent="0.2">
      <c r="A95" s="158" t="s">
        <v>1473</v>
      </c>
      <c r="B95" s="160">
        <v>300000000</v>
      </c>
      <c r="C95" s="161"/>
      <c r="D95" s="159"/>
      <c r="E95" s="159"/>
      <c r="F95" s="162">
        <v>72509.899999999994</v>
      </c>
      <c r="G95" s="162">
        <v>72346.399999999994</v>
      </c>
      <c r="H95" s="213">
        <f t="shared" si="2"/>
        <v>99.77451354918432</v>
      </c>
      <c r="I95" s="298">
        <f t="shared" si="3"/>
        <v>163.5</v>
      </c>
    </row>
    <row r="96" spans="1:9" s="216" customFormat="1" ht="22.5" x14ac:dyDescent="0.2">
      <c r="A96" s="163" t="s">
        <v>527</v>
      </c>
      <c r="B96" s="165">
        <v>310000000</v>
      </c>
      <c r="C96" s="166"/>
      <c r="D96" s="164"/>
      <c r="E96" s="164"/>
      <c r="F96" s="167">
        <v>23197.3</v>
      </c>
      <c r="G96" s="167">
        <v>23076</v>
      </c>
      <c r="H96" s="218">
        <f t="shared" si="2"/>
        <v>99.477094317011037</v>
      </c>
      <c r="I96" s="298">
        <f t="shared" si="3"/>
        <v>121.29999999999927</v>
      </c>
    </row>
    <row r="97" spans="1:9" s="216" customFormat="1" ht="11.25" x14ac:dyDescent="0.2">
      <c r="A97" s="163" t="s">
        <v>528</v>
      </c>
      <c r="B97" s="165">
        <v>310200000</v>
      </c>
      <c r="C97" s="166"/>
      <c r="D97" s="164"/>
      <c r="E97" s="164"/>
      <c r="F97" s="167">
        <v>9056.1</v>
      </c>
      <c r="G97" s="167">
        <v>8942.9</v>
      </c>
      <c r="H97" s="218">
        <f t="shared" si="2"/>
        <v>98.750013802851115</v>
      </c>
      <c r="I97" s="298">
        <f t="shared" si="3"/>
        <v>113.20000000000073</v>
      </c>
    </row>
    <row r="98" spans="1:9" s="216" customFormat="1" ht="11.25" x14ac:dyDescent="0.2">
      <c r="A98" s="163" t="s">
        <v>1708</v>
      </c>
      <c r="B98" s="165">
        <v>310220231</v>
      </c>
      <c r="C98" s="166">
        <v>242</v>
      </c>
      <c r="D98" s="164">
        <v>3</v>
      </c>
      <c r="E98" s="164">
        <v>10</v>
      </c>
      <c r="F98" s="167">
        <v>9056.1</v>
      </c>
      <c r="G98" s="167">
        <v>8942.9</v>
      </c>
      <c r="H98" s="218">
        <f t="shared" si="2"/>
        <v>98.750013802851115</v>
      </c>
      <c r="I98" s="298">
        <f t="shared" si="3"/>
        <v>113.20000000000073</v>
      </c>
    </row>
    <row r="99" spans="1:9" s="216" customFormat="1" ht="22.5" x14ac:dyDescent="0.2">
      <c r="A99" s="163" t="s">
        <v>529</v>
      </c>
      <c r="B99" s="165">
        <v>310300000</v>
      </c>
      <c r="C99" s="166"/>
      <c r="D99" s="164"/>
      <c r="E99" s="164"/>
      <c r="F99" s="167">
        <v>8470</v>
      </c>
      <c r="G99" s="167">
        <v>8470</v>
      </c>
      <c r="H99" s="218">
        <f t="shared" si="2"/>
        <v>100</v>
      </c>
      <c r="I99" s="298">
        <f t="shared" si="3"/>
        <v>0</v>
      </c>
    </row>
    <row r="100" spans="1:9" s="216" customFormat="1" ht="11.25" x14ac:dyDescent="0.2">
      <c r="A100" s="163" t="s">
        <v>1708</v>
      </c>
      <c r="B100" s="165">
        <v>310320232</v>
      </c>
      <c r="C100" s="166">
        <v>242</v>
      </c>
      <c r="D100" s="164">
        <v>3</v>
      </c>
      <c r="E100" s="164">
        <v>10</v>
      </c>
      <c r="F100" s="167">
        <v>8470</v>
      </c>
      <c r="G100" s="167">
        <v>8470</v>
      </c>
      <c r="H100" s="218">
        <f t="shared" si="2"/>
        <v>100</v>
      </c>
      <c r="I100" s="298">
        <f t="shared" si="3"/>
        <v>0</v>
      </c>
    </row>
    <row r="101" spans="1:9" s="216" customFormat="1" ht="22.5" x14ac:dyDescent="0.2">
      <c r="A101" s="163" t="s">
        <v>531</v>
      </c>
      <c r="B101" s="165">
        <v>310400000</v>
      </c>
      <c r="C101" s="166"/>
      <c r="D101" s="164"/>
      <c r="E101" s="164"/>
      <c r="F101" s="167">
        <v>3166.2</v>
      </c>
      <c r="G101" s="167">
        <v>3158.1</v>
      </c>
      <c r="H101" s="218">
        <f t="shared" si="2"/>
        <v>99.744172825469022</v>
      </c>
      <c r="I101" s="298">
        <f t="shared" si="3"/>
        <v>8.0999999999999091</v>
      </c>
    </row>
    <row r="102" spans="1:9" s="216" customFormat="1" ht="11.25" x14ac:dyDescent="0.2">
      <c r="A102" s="163" t="s">
        <v>1708</v>
      </c>
      <c r="B102" s="165">
        <v>310420233</v>
      </c>
      <c r="C102" s="166">
        <v>242</v>
      </c>
      <c r="D102" s="164">
        <v>3</v>
      </c>
      <c r="E102" s="164">
        <v>10</v>
      </c>
      <c r="F102" s="167">
        <v>3166.2</v>
      </c>
      <c r="G102" s="167">
        <v>3158.1</v>
      </c>
      <c r="H102" s="218">
        <f t="shared" si="2"/>
        <v>99.744172825469022</v>
      </c>
      <c r="I102" s="298">
        <f t="shared" si="3"/>
        <v>8.0999999999999091</v>
      </c>
    </row>
    <row r="103" spans="1:9" s="216" customFormat="1" ht="22.5" x14ac:dyDescent="0.2">
      <c r="A103" s="163" t="s">
        <v>1160</v>
      </c>
      <c r="B103" s="165">
        <v>310600000</v>
      </c>
      <c r="C103" s="166"/>
      <c r="D103" s="164"/>
      <c r="E103" s="164"/>
      <c r="F103" s="167">
        <v>2505</v>
      </c>
      <c r="G103" s="167">
        <v>2505</v>
      </c>
      <c r="H103" s="218">
        <f t="shared" si="2"/>
        <v>100</v>
      </c>
      <c r="I103" s="298">
        <f t="shared" si="3"/>
        <v>0</v>
      </c>
    </row>
    <row r="104" spans="1:9" s="216" customFormat="1" ht="11.25" x14ac:dyDescent="0.2">
      <c r="A104" s="163" t="s">
        <v>1708</v>
      </c>
      <c r="B104" s="165">
        <v>310620234</v>
      </c>
      <c r="C104" s="166">
        <v>242</v>
      </c>
      <c r="D104" s="164">
        <v>3</v>
      </c>
      <c r="E104" s="164">
        <v>10</v>
      </c>
      <c r="F104" s="167">
        <v>2505</v>
      </c>
      <c r="G104" s="167">
        <v>2505</v>
      </c>
      <c r="H104" s="218">
        <f t="shared" si="2"/>
        <v>100</v>
      </c>
      <c r="I104" s="298">
        <f t="shared" si="3"/>
        <v>0</v>
      </c>
    </row>
    <row r="105" spans="1:9" s="216" customFormat="1" ht="11.25" x14ac:dyDescent="0.2">
      <c r="A105" s="163" t="s">
        <v>533</v>
      </c>
      <c r="B105" s="165">
        <v>320000000</v>
      </c>
      <c r="C105" s="166"/>
      <c r="D105" s="164"/>
      <c r="E105" s="164"/>
      <c r="F105" s="167">
        <v>8474.9</v>
      </c>
      <c r="G105" s="167">
        <v>8432.6</v>
      </c>
      <c r="H105" s="218">
        <f t="shared" si="2"/>
        <v>99.500879066419671</v>
      </c>
      <c r="I105" s="298">
        <f t="shared" si="3"/>
        <v>42.299999999999272</v>
      </c>
    </row>
    <row r="106" spans="1:9" s="216" customFormat="1" ht="11.25" x14ac:dyDescent="0.2">
      <c r="A106" s="163" t="s">
        <v>534</v>
      </c>
      <c r="B106" s="165">
        <v>320100000</v>
      </c>
      <c r="C106" s="166"/>
      <c r="D106" s="164"/>
      <c r="E106" s="164"/>
      <c r="F106" s="167">
        <v>8298.7999999999993</v>
      </c>
      <c r="G106" s="167">
        <v>8256.5</v>
      </c>
      <c r="H106" s="218">
        <f t="shared" si="2"/>
        <v>99.49028775244615</v>
      </c>
      <c r="I106" s="298">
        <f t="shared" si="3"/>
        <v>42.299999999999272</v>
      </c>
    </row>
    <row r="107" spans="1:9" s="216" customFormat="1" ht="11.25" x14ac:dyDescent="0.2">
      <c r="A107" s="163" t="s">
        <v>1112</v>
      </c>
      <c r="B107" s="165">
        <v>320120210</v>
      </c>
      <c r="C107" s="166">
        <v>244</v>
      </c>
      <c r="D107" s="164">
        <v>3</v>
      </c>
      <c r="E107" s="164">
        <v>10</v>
      </c>
      <c r="F107" s="167">
        <v>313</v>
      </c>
      <c r="G107" s="167">
        <v>312.89999999999998</v>
      </c>
      <c r="H107" s="218">
        <f t="shared" si="2"/>
        <v>99.968051118210852</v>
      </c>
      <c r="I107" s="298">
        <f t="shared" si="3"/>
        <v>0.10000000000002274</v>
      </c>
    </row>
    <row r="108" spans="1:9" s="216" customFormat="1" ht="11.25" x14ac:dyDescent="0.2">
      <c r="A108" s="163" t="s">
        <v>1112</v>
      </c>
      <c r="B108" s="165">
        <v>320120235</v>
      </c>
      <c r="C108" s="166">
        <v>244</v>
      </c>
      <c r="D108" s="164">
        <v>3</v>
      </c>
      <c r="E108" s="164">
        <v>10</v>
      </c>
      <c r="F108" s="167">
        <v>7985.8</v>
      </c>
      <c r="G108" s="167">
        <v>7943.6</v>
      </c>
      <c r="H108" s="218">
        <f t="shared" si="2"/>
        <v>99.471562022590092</v>
      </c>
      <c r="I108" s="298">
        <f t="shared" si="3"/>
        <v>42.199999999999818</v>
      </c>
    </row>
    <row r="109" spans="1:9" s="216" customFormat="1" ht="22.5" x14ac:dyDescent="0.2">
      <c r="A109" s="163" t="s">
        <v>537</v>
      </c>
      <c r="B109" s="165">
        <v>320200000</v>
      </c>
      <c r="C109" s="166"/>
      <c r="D109" s="164"/>
      <c r="E109" s="164"/>
      <c r="F109" s="167">
        <v>176.1</v>
      </c>
      <c r="G109" s="167">
        <v>176.1</v>
      </c>
      <c r="H109" s="218">
        <f t="shared" si="2"/>
        <v>100</v>
      </c>
      <c r="I109" s="298">
        <f t="shared" si="3"/>
        <v>0</v>
      </c>
    </row>
    <row r="110" spans="1:9" s="216" customFormat="1" ht="11.25" x14ac:dyDescent="0.2">
      <c r="A110" s="163" t="s">
        <v>1112</v>
      </c>
      <c r="B110" s="165">
        <v>320220222</v>
      </c>
      <c r="C110" s="166">
        <v>244</v>
      </c>
      <c r="D110" s="164">
        <v>3</v>
      </c>
      <c r="E110" s="164">
        <v>10</v>
      </c>
      <c r="F110" s="167">
        <v>176.1</v>
      </c>
      <c r="G110" s="167">
        <v>176.1</v>
      </c>
      <c r="H110" s="218">
        <f t="shared" si="2"/>
        <v>100</v>
      </c>
      <c r="I110" s="298">
        <f t="shared" si="3"/>
        <v>0</v>
      </c>
    </row>
    <row r="111" spans="1:9" s="216" customFormat="1" ht="22.5" x14ac:dyDescent="0.2">
      <c r="A111" s="163" t="s">
        <v>1476</v>
      </c>
      <c r="B111" s="165">
        <v>330000000</v>
      </c>
      <c r="C111" s="166"/>
      <c r="D111" s="164"/>
      <c r="E111" s="164"/>
      <c r="F111" s="167">
        <v>40493.5</v>
      </c>
      <c r="G111" s="167">
        <v>40493.5</v>
      </c>
      <c r="H111" s="218">
        <f t="shared" si="2"/>
        <v>100</v>
      </c>
      <c r="I111" s="298">
        <f t="shared" si="3"/>
        <v>0</v>
      </c>
    </row>
    <row r="112" spans="1:9" s="216" customFormat="1" ht="22.5" x14ac:dyDescent="0.2">
      <c r="A112" s="163" t="s">
        <v>539</v>
      </c>
      <c r="B112" s="165">
        <v>330200000</v>
      </c>
      <c r="C112" s="166"/>
      <c r="D112" s="164"/>
      <c r="E112" s="164"/>
      <c r="F112" s="167">
        <v>38772.6</v>
      </c>
      <c r="G112" s="167">
        <v>38772.6</v>
      </c>
      <c r="H112" s="218">
        <f t="shared" si="2"/>
        <v>100</v>
      </c>
      <c r="I112" s="298">
        <f t="shared" si="3"/>
        <v>0</v>
      </c>
    </row>
    <row r="113" spans="1:9" s="216" customFormat="1" ht="11.25" x14ac:dyDescent="0.2">
      <c r="A113" s="163" t="s">
        <v>1708</v>
      </c>
      <c r="B113" s="165">
        <v>330220201</v>
      </c>
      <c r="C113" s="166">
        <v>242</v>
      </c>
      <c r="D113" s="164">
        <v>3</v>
      </c>
      <c r="E113" s="164">
        <v>10</v>
      </c>
      <c r="F113" s="167">
        <v>38772.6</v>
      </c>
      <c r="G113" s="167">
        <v>38772.6</v>
      </c>
      <c r="H113" s="218">
        <f t="shared" si="2"/>
        <v>100</v>
      </c>
      <c r="I113" s="298">
        <f t="shared" si="3"/>
        <v>0</v>
      </c>
    </row>
    <row r="114" spans="1:9" s="216" customFormat="1" ht="22.5" x14ac:dyDescent="0.2">
      <c r="A114" s="163" t="s">
        <v>541</v>
      </c>
      <c r="B114" s="165">
        <v>330300000</v>
      </c>
      <c r="C114" s="166"/>
      <c r="D114" s="164"/>
      <c r="E114" s="164"/>
      <c r="F114" s="167">
        <v>1720.9</v>
      </c>
      <c r="G114" s="167">
        <v>1720.9</v>
      </c>
      <c r="H114" s="218">
        <f t="shared" si="2"/>
        <v>100</v>
      </c>
      <c r="I114" s="298">
        <f t="shared" si="3"/>
        <v>0</v>
      </c>
    </row>
    <row r="115" spans="1:9" s="216" customFormat="1" ht="11.25" x14ac:dyDescent="0.2">
      <c r="A115" s="163" t="s">
        <v>1708</v>
      </c>
      <c r="B115" s="165">
        <v>330320202</v>
      </c>
      <c r="C115" s="166">
        <v>242</v>
      </c>
      <c r="D115" s="164">
        <v>3</v>
      </c>
      <c r="E115" s="164">
        <v>10</v>
      </c>
      <c r="F115" s="167">
        <v>1720.9</v>
      </c>
      <c r="G115" s="167">
        <v>1720.9</v>
      </c>
      <c r="H115" s="218">
        <f t="shared" si="2"/>
        <v>100</v>
      </c>
      <c r="I115" s="298">
        <f t="shared" si="3"/>
        <v>0</v>
      </c>
    </row>
    <row r="116" spans="1:9" s="216" customFormat="1" ht="11.25" x14ac:dyDescent="0.2">
      <c r="A116" s="163" t="s">
        <v>543</v>
      </c>
      <c r="B116" s="165">
        <v>340000000</v>
      </c>
      <c r="C116" s="166"/>
      <c r="D116" s="164"/>
      <c r="E116" s="164"/>
      <c r="F116" s="167">
        <v>104.3</v>
      </c>
      <c r="G116" s="167">
        <v>104.3</v>
      </c>
      <c r="H116" s="218">
        <f t="shared" si="2"/>
        <v>100</v>
      </c>
      <c r="I116" s="298">
        <f t="shared" si="3"/>
        <v>0</v>
      </c>
    </row>
    <row r="117" spans="1:9" s="216" customFormat="1" ht="22.5" x14ac:dyDescent="0.2">
      <c r="A117" s="163" t="s">
        <v>544</v>
      </c>
      <c r="B117" s="165">
        <v>340100000</v>
      </c>
      <c r="C117" s="166"/>
      <c r="D117" s="164"/>
      <c r="E117" s="164"/>
      <c r="F117" s="167">
        <v>104.3</v>
      </c>
      <c r="G117" s="167">
        <v>104.3</v>
      </c>
      <c r="H117" s="218">
        <f t="shared" si="2"/>
        <v>100</v>
      </c>
      <c r="I117" s="298">
        <f t="shared" si="3"/>
        <v>0</v>
      </c>
    </row>
    <row r="118" spans="1:9" s="216" customFormat="1" ht="11.25" x14ac:dyDescent="0.2">
      <c r="A118" s="163" t="s">
        <v>1112</v>
      </c>
      <c r="B118" s="165">
        <v>340120203</v>
      </c>
      <c r="C118" s="166">
        <v>244</v>
      </c>
      <c r="D118" s="164">
        <v>3</v>
      </c>
      <c r="E118" s="164">
        <v>10</v>
      </c>
      <c r="F118" s="167">
        <v>104.3</v>
      </c>
      <c r="G118" s="167">
        <v>104.3</v>
      </c>
      <c r="H118" s="218">
        <f t="shared" si="2"/>
        <v>100</v>
      </c>
      <c r="I118" s="298">
        <f t="shared" si="3"/>
        <v>0</v>
      </c>
    </row>
    <row r="119" spans="1:9" s="216" customFormat="1" ht="22.5" x14ac:dyDescent="0.2">
      <c r="A119" s="163" t="s">
        <v>1477</v>
      </c>
      <c r="B119" s="165">
        <v>360000000</v>
      </c>
      <c r="C119" s="166"/>
      <c r="D119" s="164"/>
      <c r="E119" s="164"/>
      <c r="F119" s="167">
        <v>240</v>
      </c>
      <c r="G119" s="167">
        <v>240</v>
      </c>
      <c r="H119" s="218">
        <f t="shared" si="2"/>
        <v>100</v>
      </c>
      <c r="I119" s="298">
        <f t="shared" si="3"/>
        <v>0</v>
      </c>
    </row>
    <row r="120" spans="1:9" s="216" customFormat="1" ht="22.5" x14ac:dyDescent="0.2">
      <c r="A120" s="163" t="s">
        <v>546</v>
      </c>
      <c r="B120" s="165">
        <v>360200000</v>
      </c>
      <c r="C120" s="166"/>
      <c r="D120" s="164"/>
      <c r="E120" s="164"/>
      <c r="F120" s="167">
        <v>240</v>
      </c>
      <c r="G120" s="167">
        <v>240</v>
      </c>
      <c r="H120" s="218">
        <f t="shared" si="2"/>
        <v>100</v>
      </c>
      <c r="I120" s="298">
        <f t="shared" si="3"/>
        <v>0</v>
      </c>
    </row>
    <row r="121" spans="1:9" s="216" customFormat="1" ht="11.25" x14ac:dyDescent="0.2">
      <c r="A121" s="163" t="s">
        <v>1112</v>
      </c>
      <c r="B121" s="165">
        <v>360220204</v>
      </c>
      <c r="C121" s="166">
        <v>244</v>
      </c>
      <c r="D121" s="164">
        <v>3</v>
      </c>
      <c r="E121" s="164">
        <v>10</v>
      </c>
      <c r="F121" s="167">
        <v>240</v>
      </c>
      <c r="G121" s="167">
        <v>240</v>
      </c>
      <c r="H121" s="218">
        <f t="shared" si="2"/>
        <v>100</v>
      </c>
      <c r="I121" s="298">
        <f t="shared" si="3"/>
        <v>0</v>
      </c>
    </row>
    <row r="122" spans="1:9" s="214" customFormat="1" ht="21" x14ac:dyDescent="0.2">
      <c r="A122" s="158" t="s">
        <v>1163</v>
      </c>
      <c r="B122" s="160">
        <v>400000000</v>
      </c>
      <c r="C122" s="161"/>
      <c r="D122" s="159"/>
      <c r="E122" s="159"/>
      <c r="F122" s="162">
        <v>633431.5</v>
      </c>
      <c r="G122" s="162">
        <v>632092.80000000005</v>
      </c>
      <c r="H122" s="213">
        <f t="shared" si="2"/>
        <v>99.78865907363307</v>
      </c>
      <c r="I122" s="298">
        <f t="shared" si="3"/>
        <v>1338.6999999999534</v>
      </c>
    </row>
    <row r="123" spans="1:9" s="216" customFormat="1" ht="11.25" x14ac:dyDescent="0.2">
      <c r="A123" s="163" t="s">
        <v>574</v>
      </c>
      <c r="B123" s="165">
        <v>420000000</v>
      </c>
      <c r="C123" s="166"/>
      <c r="D123" s="164"/>
      <c r="E123" s="164"/>
      <c r="F123" s="167">
        <v>32035.1</v>
      </c>
      <c r="G123" s="167">
        <v>31760.5</v>
      </c>
      <c r="H123" s="218">
        <f t="shared" si="2"/>
        <v>99.142815224550574</v>
      </c>
      <c r="I123" s="298">
        <f t="shared" si="3"/>
        <v>274.59999999999854</v>
      </c>
    </row>
    <row r="124" spans="1:9" s="216" customFormat="1" ht="11.25" x14ac:dyDescent="0.2">
      <c r="A124" s="163" t="s">
        <v>1112</v>
      </c>
      <c r="B124" s="165">
        <v>420042260</v>
      </c>
      <c r="C124" s="166">
        <v>244</v>
      </c>
      <c r="D124" s="164">
        <v>4</v>
      </c>
      <c r="E124" s="164">
        <v>1</v>
      </c>
      <c r="F124" s="167">
        <v>579</v>
      </c>
      <c r="G124" s="167">
        <v>309.2</v>
      </c>
      <c r="H124" s="218">
        <f t="shared" si="2"/>
        <v>53.402417962003454</v>
      </c>
      <c r="I124" s="298">
        <f t="shared" si="3"/>
        <v>269.8</v>
      </c>
    </row>
    <row r="125" spans="1:9" s="216" customFormat="1" ht="22.5" x14ac:dyDescent="0.2">
      <c r="A125" s="163" t="s">
        <v>1483</v>
      </c>
      <c r="B125" s="165" t="s">
        <v>1484</v>
      </c>
      <c r="C125" s="166"/>
      <c r="D125" s="164"/>
      <c r="E125" s="164"/>
      <c r="F125" s="167">
        <v>31456.1</v>
      </c>
      <c r="G125" s="167">
        <v>31451.3</v>
      </c>
      <c r="H125" s="218">
        <f t="shared" si="2"/>
        <v>99.9847406385407</v>
      </c>
      <c r="I125" s="298">
        <f t="shared" si="3"/>
        <v>4.7999999999992724</v>
      </c>
    </row>
    <row r="126" spans="1:9" s="216" customFormat="1" ht="33.75" x14ac:dyDescent="0.2">
      <c r="A126" s="163" t="s">
        <v>1125</v>
      </c>
      <c r="B126" s="165" t="s">
        <v>1486</v>
      </c>
      <c r="C126" s="166">
        <v>813</v>
      </c>
      <c r="D126" s="164">
        <v>4</v>
      </c>
      <c r="E126" s="164">
        <v>1</v>
      </c>
      <c r="F126" s="167">
        <v>1485</v>
      </c>
      <c r="G126" s="167">
        <v>1480.2</v>
      </c>
      <c r="H126" s="218">
        <f t="shared" si="2"/>
        <v>99.676767676767668</v>
      </c>
      <c r="I126" s="298">
        <f t="shared" si="3"/>
        <v>4.7999999999999545</v>
      </c>
    </row>
    <row r="127" spans="1:9" s="216" customFormat="1" ht="33.75" x14ac:dyDescent="0.2">
      <c r="A127" s="163" t="s">
        <v>1125</v>
      </c>
      <c r="B127" s="165" t="s">
        <v>1488</v>
      </c>
      <c r="C127" s="166">
        <v>813</v>
      </c>
      <c r="D127" s="164">
        <v>4</v>
      </c>
      <c r="E127" s="164">
        <v>1</v>
      </c>
      <c r="F127" s="167">
        <v>29971.1</v>
      </c>
      <c r="G127" s="167">
        <v>29971.1</v>
      </c>
      <c r="H127" s="218">
        <f t="shared" si="2"/>
        <v>100</v>
      </c>
      <c r="I127" s="298">
        <f t="shared" si="3"/>
        <v>0</v>
      </c>
    </row>
    <row r="128" spans="1:9" s="216" customFormat="1" ht="11.25" x14ac:dyDescent="0.2">
      <c r="A128" s="163" t="s">
        <v>576</v>
      </c>
      <c r="B128" s="165">
        <v>430000000</v>
      </c>
      <c r="C128" s="166"/>
      <c r="D128" s="164"/>
      <c r="E128" s="164"/>
      <c r="F128" s="167">
        <v>16846.2</v>
      </c>
      <c r="G128" s="167">
        <v>16846.2</v>
      </c>
      <c r="H128" s="218">
        <f t="shared" si="2"/>
        <v>100</v>
      </c>
      <c r="I128" s="298">
        <f t="shared" si="3"/>
        <v>0</v>
      </c>
    </row>
    <row r="129" spans="1:9" s="216" customFormat="1" ht="11.25" x14ac:dyDescent="0.2">
      <c r="A129" s="163" t="s">
        <v>577</v>
      </c>
      <c r="B129" s="165">
        <v>430100000</v>
      </c>
      <c r="C129" s="166"/>
      <c r="D129" s="164"/>
      <c r="E129" s="164"/>
      <c r="F129" s="167">
        <v>16846.2</v>
      </c>
      <c r="G129" s="167">
        <v>16846.2</v>
      </c>
      <c r="H129" s="218">
        <f t="shared" si="2"/>
        <v>100</v>
      </c>
      <c r="I129" s="298">
        <f t="shared" si="3"/>
        <v>0</v>
      </c>
    </row>
    <row r="130" spans="1:9" s="216" customFormat="1" ht="11.25" x14ac:dyDescent="0.2">
      <c r="A130" s="163" t="s">
        <v>1112</v>
      </c>
      <c r="B130" s="165">
        <v>430142220</v>
      </c>
      <c r="C130" s="166">
        <v>244</v>
      </c>
      <c r="D130" s="164">
        <v>4</v>
      </c>
      <c r="E130" s="164">
        <v>1</v>
      </c>
      <c r="F130" s="167">
        <v>9666.2000000000007</v>
      </c>
      <c r="G130" s="167">
        <v>9666.2000000000007</v>
      </c>
      <c r="H130" s="218">
        <f t="shared" si="2"/>
        <v>100</v>
      </c>
      <c r="I130" s="298">
        <f t="shared" si="3"/>
        <v>0</v>
      </c>
    </row>
    <row r="131" spans="1:9" s="216" customFormat="1" ht="22.5" x14ac:dyDescent="0.2">
      <c r="A131" s="163" t="s">
        <v>1113</v>
      </c>
      <c r="B131" s="165">
        <v>430142220</v>
      </c>
      <c r="C131" s="166">
        <v>321</v>
      </c>
      <c r="D131" s="164">
        <v>4</v>
      </c>
      <c r="E131" s="164">
        <v>1</v>
      </c>
      <c r="F131" s="167">
        <v>7180</v>
      </c>
      <c r="G131" s="167">
        <v>7180</v>
      </c>
      <c r="H131" s="218">
        <f t="shared" si="2"/>
        <v>100</v>
      </c>
      <c r="I131" s="298">
        <f t="shared" si="3"/>
        <v>0</v>
      </c>
    </row>
    <row r="132" spans="1:9" s="216" customFormat="1" ht="11.25" x14ac:dyDescent="0.2">
      <c r="A132" s="163" t="s">
        <v>980</v>
      </c>
      <c r="B132" s="165">
        <v>440000000</v>
      </c>
      <c r="C132" s="166"/>
      <c r="D132" s="164"/>
      <c r="E132" s="164"/>
      <c r="F132" s="167">
        <v>312168.7</v>
      </c>
      <c r="G132" s="167">
        <v>312168.7</v>
      </c>
      <c r="H132" s="218">
        <f t="shared" si="2"/>
        <v>100</v>
      </c>
      <c r="I132" s="298">
        <f t="shared" si="3"/>
        <v>0</v>
      </c>
    </row>
    <row r="133" spans="1:9" s="216" customFormat="1" ht="11.25" x14ac:dyDescent="0.2">
      <c r="A133" s="163" t="s">
        <v>981</v>
      </c>
      <c r="B133" s="165">
        <v>440100000</v>
      </c>
      <c r="C133" s="166"/>
      <c r="D133" s="164"/>
      <c r="E133" s="164"/>
      <c r="F133" s="167">
        <v>312168.7</v>
      </c>
      <c r="G133" s="167">
        <v>312168.7</v>
      </c>
      <c r="H133" s="218">
        <f t="shared" si="2"/>
        <v>100</v>
      </c>
      <c r="I133" s="298">
        <f t="shared" si="3"/>
        <v>0</v>
      </c>
    </row>
    <row r="134" spans="1:9" s="216" customFormat="1" ht="22.5" x14ac:dyDescent="0.2">
      <c r="A134" s="163" t="s">
        <v>1113</v>
      </c>
      <c r="B134" s="165">
        <v>440152900</v>
      </c>
      <c r="C134" s="166">
        <v>321</v>
      </c>
      <c r="D134" s="164">
        <v>10</v>
      </c>
      <c r="E134" s="164">
        <v>3</v>
      </c>
      <c r="F134" s="167">
        <v>309067.09999999998</v>
      </c>
      <c r="G134" s="167">
        <v>309067.09999999998</v>
      </c>
      <c r="H134" s="218">
        <f t="shared" si="2"/>
        <v>100</v>
      </c>
      <c r="I134" s="298">
        <f t="shared" si="3"/>
        <v>0</v>
      </c>
    </row>
    <row r="135" spans="1:9" s="216" customFormat="1" ht="11.25" x14ac:dyDescent="0.2">
      <c r="A135" s="163" t="s">
        <v>233</v>
      </c>
      <c r="B135" s="165">
        <v>440152900</v>
      </c>
      <c r="C135" s="166">
        <v>540</v>
      </c>
      <c r="D135" s="164">
        <v>10</v>
      </c>
      <c r="E135" s="164">
        <v>3</v>
      </c>
      <c r="F135" s="167">
        <v>3101.6</v>
      </c>
      <c r="G135" s="167">
        <v>3101.6</v>
      </c>
      <c r="H135" s="218">
        <f t="shared" si="2"/>
        <v>100</v>
      </c>
      <c r="I135" s="298">
        <f t="shared" si="3"/>
        <v>0</v>
      </c>
    </row>
    <row r="136" spans="1:9" s="216" customFormat="1" ht="11.25" x14ac:dyDescent="0.2">
      <c r="A136" s="163" t="s">
        <v>578</v>
      </c>
      <c r="B136" s="165">
        <v>450000000</v>
      </c>
      <c r="C136" s="166"/>
      <c r="D136" s="164"/>
      <c r="E136" s="164"/>
      <c r="F136" s="167">
        <v>125600.8</v>
      </c>
      <c r="G136" s="167">
        <v>124536.8</v>
      </c>
      <c r="H136" s="218">
        <f t="shared" si="2"/>
        <v>99.152871637760271</v>
      </c>
      <c r="I136" s="298">
        <f t="shared" si="3"/>
        <v>1064</v>
      </c>
    </row>
    <row r="137" spans="1:9" s="216" customFormat="1" ht="22.5" x14ac:dyDescent="0.2">
      <c r="A137" s="163" t="s">
        <v>1164</v>
      </c>
      <c r="B137" s="165">
        <v>450100000</v>
      </c>
      <c r="C137" s="166"/>
      <c r="D137" s="164"/>
      <c r="E137" s="164"/>
      <c r="F137" s="167">
        <v>125600.8</v>
      </c>
      <c r="G137" s="167">
        <v>124536.8</v>
      </c>
      <c r="H137" s="218">
        <f t="shared" si="2"/>
        <v>99.152871637760271</v>
      </c>
      <c r="I137" s="298">
        <f t="shared" si="3"/>
        <v>1064</v>
      </c>
    </row>
    <row r="138" spans="1:9" s="216" customFormat="1" ht="11.25" x14ac:dyDescent="0.2">
      <c r="A138" s="163" t="s">
        <v>1127</v>
      </c>
      <c r="B138" s="165">
        <v>450140590</v>
      </c>
      <c r="C138" s="166">
        <v>111</v>
      </c>
      <c r="D138" s="164">
        <v>4</v>
      </c>
      <c r="E138" s="164">
        <v>1</v>
      </c>
      <c r="F138" s="167">
        <v>75887.899999999994</v>
      </c>
      <c r="G138" s="167">
        <v>75887.899999999994</v>
      </c>
      <c r="H138" s="218">
        <f t="shared" si="2"/>
        <v>100</v>
      </c>
      <c r="I138" s="298">
        <f t="shared" si="3"/>
        <v>0</v>
      </c>
    </row>
    <row r="139" spans="1:9" s="216" customFormat="1" ht="11.25" x14ac:dyDescent="0.2">
      <c r="A139" s="163" t="s">
        <v>1128</v>
      </c>
      <c r="B139" s="165">
        <v>450140590</v>
      </c>
      <c r="C139" s="166">
        <v>112</v>
      </c>
      <c r="D139" s="164">
        <v>4</v>
      </c>
      <c r="E139" s="164">
        <v>1</v>
      </c>
      <c r="F139" s="167">
        <v>506.7</v>
      </c>
      <c r="G139" s="167">
        <v>269.10000000000002</v>
      </c>
      <c r="H139" s="218">
        <f t="shared" si="2"/>
        <v>53.108348134991125</v>
      </c>
      <c r="I139" s="298">
        <f t="shared" si="3"/>
        <v>237.59999999999997</v>
      </c>
    </row>
    <row r="140" spans="1:9" s="216" customFormat="1" ht="22.5" x14ac:dyDescent="0.2">
      <c r="A140" s="163" t="s">
        <v>1129</v>
      </c>
      <c r="B140" s="165">
        <v>450140590</v>
      </c>
      <c r="C140" s="166">
        <v>119</v>
      </c>
      <c r="D140" s="164">
        <v>4</v>
      </c>
      <c r="E140" s="164">
        <v>1</v>
      </c>
      <c r="F140" s="167">
        <v>23364</v>
      </c>
      <c r="G140" s="167">
        <v>23364</v>
      </c>
      <c r="H140" s="218">
        <f t="shared" si="2"/>
        <v>100</v>
      </c>
      <c r="I140" s="298">
        <f t="shared" si="3"/>
        <v>0</v>
      </c>
    </row>
    <row r="141" spans="1:9" s="216" customFormat="1" ht="11.25" x14ac:dyDescent="0.2">
      <c r="A141" s="163" t="s">
        <v>1708</v>
      </c>
      <c r="B141" s="165">
        <v>450140590</v>
      </c>
      <c r="C141" s="166">
        <v>242</v>
      </c>
      <c r="D141" s="164">
        <v>4</v>
      </c>
      <c r="E141" s="164">
        <v>1</v>
      </c>
      <c r="F141" s="167">
        <v>5423.5</v>
      </c>
      <c r="G141" s="167">
        <v>5168</v>
      </c>
      <c r="H141" s="218">
        <f t="shared" si="2"/>
        <v>95.289020005531484</v>
      </c>
      <c r="I141" s="298">
        <f t="shared" si="3"/>
        <v>255.5</v>
      </c>
    </row>
    <row r="142" spans="1:9" s="216" customFormat="1" ht="11.25" x14ac:dyDescent="0.2">
      <c r="A142" s="163" t="s">
        <v>1112</v>
      </c>
      <c r="B142" s="165">
        <v>450140590</v>
      </c>
      <c r="C142" s="166">
        <v>244</v>
      </c>
      <c r="D142" s="164">
        <v>4</v>
      </c>
      <c r="E142" s="164">
        <v>1</v>
      </c>
      <c r="F142" s="167">
        <v>14816.9</v>
      </c>
      <c r="G142" s="167">
        <v>14468.1</v>
      </c>
      <c r="H142" s="218">
        <f t="shared" si="2"/>
        <v>97.645931335164576</v>
      </c>
      <c r="I142" s="298">
        <f t="shared" si="3"/>
        <v>348.79999999999927</v>
      </c>
    </row>
    <row r="143" spans="1:9" s="216" customFormat="1" ht="11.25" x14ac:dyDescent="0.2">
      <c r="A143" s="163" t="s">
        <v>1130</v>
      </c>
      <c r="B143" s="165">
        <v>450140590</v>
      </c>
      <c r="C143" s="166">
        <v>247</v>
      </c>
      <c r="D143" s="164">
        <v>4</v>
      </c>
      <c r="E143" s="164">
        <v>1</v>
      </c>
      <c r="F143" s="167">
        <v>673.6</v>
      </c>
      <c r="G143" s="167">
        <v>551.9</v>
      </c>
      <c r="H143" s="218">
        <f t="shared" si="2"/>
        <v>81.932897862232764</v>
      </c>
      <c r="I143" s="298">
        <f t="shared" si="3"/>
        <v>121.70000000000005</v>
      </c>
    </row>
    <row r="144" spans="1:9" s="216" customFormat="1" ht="11.25" x14ac:dyDescent="0.2">
      <c r="A144" s="163" t="s">
        <v>1121</v>
      </c>
      <c r="B144" s="165">
        <v>450140590</v>
      </c>
      <c r="C144" s="166">
        <v>851</v>
      </c>
      <c r="D144" s="164">
        <v>4</v>
      </c>
      <c r="E144" s="164">
        <v>1</v>
      </c>
      <c r="F144" s="167">
        <v>113</v>
      </c>
      <c r="G144" s="167">
        <v>66.099999999999994</v>
      </c>
      <c r="H144" s="218">
        <f t="shared" si="2"/>
        <v>58.495575221238937</v>
      </c>
      <c r="I144" s="298">
        <f t="shared" si="3"/>
        <v>46.900000000000006</v>
      </c>
    </row>
    <row r="145" spans="1:9" s="216" customFormat="1" ht="11.25" x14ac:dyDescent="0.2">
      <c r="A145" s="163" t="s">
        <v>1131</v>
      </c>
      <c r="B145" s="165">
        <v>450140590</v>
      </c>
      <c r="C145" s="166">
        <v>852</v>
      </c>
      <c r="D145" s="164">
        <v>4</v>
      </c>
      <c r="E145" s="164">
        <v>1</v>
      </c>
      <c r="F145" s="167">
        <v>63</v>
      </c>
      <c r="G145" s="167">
        <v>9.5</v>
      </c>
      <c r="H145" s="218">
        <f t="shared" ref="H145:H208" si="4">+G145/F145*100</f>
        <v>15.079365079365079</v>
      </c>
      <c r="I145" s="298">
        <f t="shared" ref="I145:I208" si="5">F145-G145</f>
        <v>53.5</v>
      </c>
    </row>
    <row r="146" spans="1:9" s="216" customFormat="1" ht="11.25" x14ac:dyDescent="0.2">
      <c r="A146" s="163" t="s">
        <v>1132</v>
      </c>
      <c r="B146" s="165">
        <v>450140590</v>
      </c>
      <c r="C146" s="166">
        <v>853</v>
      </c>
      <c r="D146" s="164">
        <v>4</v>
      </c>
      <c r="E146" s="164">
        <v>1</v>
      </c>
      <c r="F146" s="167">
        <v>0.5</v>
      </c>
      <c r="G146" s="167">
        <v>0.5</v>
      </c>
      <c r="H146" s="218">
        <f t="shared" si="4"/>
        <v>100</v>
      </c>
      <c r="I146" s="298">
        <f t="shared" si="5"/>
        <v>0</v>
      </c>
    </row>
    <row r="147" spans="1:9" s="216" customFormat="1" ht="11.25" x14ac:dyDescent="0.2">
      <c r="A147" s="163" t="s">
        <v>1127</v>
      </c>
      <c r="B147" s="165">
        <v>450152900</v>
      </c>
      <c r="C147" s="166">
        <v>111</v>
      </c>
      <c r="D147" s="164">
        <v>4</v>
      </c>
      <c r="E147" s="164">
        <v>1</v>
      </c>
      <c r="F147" s="167">
        <v>1989.1</v>
      </c>
      <c r="G147" s="167">
        <v>1989.1</v>
      </c>
      <c r="H147" s="218">
        <f t="shared" si="4"/>
        <v>100</v>
      </c>
      <c r="I147" s="298">
        <f t="shared" si="5"/>
        <v>0</v>
      </c>
    </row>
    <row r="148" spans="1:9" s="216" customFormat="1" ht="22.5" x14ac:dyDescent="0.2">
      <c r="A148" s="163" t="s">
        <v>1129</v>
      </c>
      <c r="B148" s="165">
        <v>450152900</v>
      </c>
      <c r="C148" s="166">
        <v>119</v>
      </c>
      <c r="D148" s="164">
        <v>4</v>
      </c>
      <c r="E148" s="164">
        <v>1</v>
      </c>
      <c r="F148" s="167">
        <v>600.1</v>
      </c>
      <c r="G148" s="167">
        <v>600.1</v>
      </c>
      <c r="H148" s="218">
        <f t="shared" si="4"/>
        <v>100</v>
      </c>
      <c r="I148" s="298">
        <f t="shared" si="5"/>
        <v>0</v>
      </c>
    </row>
    <row r="149" spans="1:9" s="216" customFormat="1" ht="11.25" x14ac:dyDescent="0.2">
      <c r="A149" s="163" t="s">
        <v>1708</v>
      </c>
      <c r="B149" s="165">
        <v>450152900</v>
      </c>
      <c r="C149" s="166">
        <v>242</v>
      </c>
      <c r="D149" s="164">
        <v>4</v>
      </c>
      <c r="E149" s="164">
        <v>1</v>
      </c>
      <c r="F149" s="167">
        <v>497.1</v>
      </c>
      <c r="G149" s="167">
        <v>497.1</v>
      </c>
      <c r="H149" s="218">
        <f t="shared" si="4"/>
        <v>100</v>
      </c>
      <c r="I149" s="298">
        <f t="shared" si="5"/>
        <v>0</v>
      </c>
    </row>
    <row r="150" spans="1:9" s="216" customFormat="1" ht="11.25" x14ac:dyDescent="0.2">
      <c r="A150" s="163" t="s">
        <v>1112</v>
      </c>
      <c r="B150" s="165">
        <v>450152900</v>
      </c>
      <c r="C150" s="166">
        <v>244</v>
      </c>
      <c r="D150" s="164">
        <v>4</v>
      </c>
      <c r="E150" s="164">
        <v>1</v>
      </c>
      <c r="F150" s="167">
        <v>1665.4</v>
      </c>
      <c r="G150" s="167">
        <v>1665.4</v>
      </c>
      <c r="H150" s="218">
        <f t="shared" si="4"/>
        <v>100</v>
      </c>
      <c r="I150" s="298">
        <f t="shared" si="5"/>
        <v>0</v>
      </c>
    </row>
    <row r="151" spans="1:9" s="216" customFormat="1" ht="11.25" x14ac:dyDescent="0.2">
      <c r="A151" s="163" t="s">
        <v>580</v>
      </c>
      <c r="B151" s="165">
        <v>460000000</v>
      </c>
      <c r="C151" s="166"/>
      <c r="D151" s="164"/>
      <c r="E151" s="164"/>
      <c r="F151" s="167">
        <v>1646</v>
      </c>
      <c r="G151" s="167">
        <v>1646</v>
      </c>
      <c r="H151" s="218">
        <f t="shared" si="4"/>
        <v>100</v>
      </c>
      <c r="I151" s="298">
        <f t="shared" si="5"/>
        <v>0</v>
      </c>
    </row>
    <row r="152" spans="1:9" s="216" customFormat="1" ht="11.25" x14ac:dyDescent="0.2">
      <c r="A152" s="163" t="s">
        <v>1165</v>
      </c>
      <c r="B152" s="165">
        <v>460100000</v>
      </c>
      <c r="C152" s="166"/>
      <c r="D152" s="164"/>
      <c r="E152" s="164"/>
      <c r="F152" s="167">
        <v>1646</v>
      </c>
      <c r="G152" s="167">
        <v>1646</v>
      </c>
      <c r="H152" s="218">
        <f t="shared" si="4"/>
        <v>100</v>
      </c>
      <c r="I152" s="298">
        <f t="shared" si="5"/>
        <v>0</v>
      </c>
    </row>
    <row r="153" spans="1:9" s="216" customFormat="1" ht="11.25" x14ac:dyDescent="0.2">
      <c r="A153" s="163" t="s">
        <v>1112</v>
      </c>
      <c r="B153" s="165">
        <v>460142280</v>
      </c>
      <c r="C153" s="166">
        <v>244</v>
      </c>
      <c r="D153" s="164">
        <v>4</v>
      </c>
      <c r="E153" s="164">
        <v>1</v>
      </c>
      <c r="F153" s="167">
        <v>1646</v>
      </c>
      <c r="G153" s="167">
        <v>1646</v>
      </c>
      <c r="H153" s="218">
        <f t="shared" si="4"/>
        <v>100</v>
      </c>
      <c r="I153" s="298">
        <f t="shared" si="5"/>
        <v>0</v>
      </c>
    </row>
    <row r="154" spans="1:9" s="216" customFormat="1" ht="11.25" x14ac:dyDescent="0.2">
      <c r="A154" s="163" t="s">
        <v>1167</v>
      </c>
      <c r="B154" s="165">
        <v>490000000</v>
      </c>
      <c r="C154" s="166"/>
      <c r="D154" s="164"/>
      <c r="E154" s="164"/>
      <c r="F154" s="167">
        <v>145134.70000000001</v>
      </c>
      <c r="G154" s="167">
        <v>145134.6</v>
      </c>
      <c r="H154" s="218">
        <f t="shared" si="4"/>
        <v>99.999931098489881</v>
      </c>
      <c r="I154" s="298">
        <f t="shared" si="5"/>
        <v>0.10000000000582077</v>
      </c>
    </row>
    <row r="155" spans="1:9" s="216" customFormat="1" ht="11.25" x14ac:dyDescent="0.2">
      <c r="A155" s="163" t="s">
        <v>1168</v>
      </c>
      <c r="B155" s="165" t="s">
        <v>582</v>
      </c>
      <c r="C155" s="166"/>
      <c r="D155" s="164"/>
      <c r="E155" s="164"/>
      <c r="F155" s="167">
        <v>145134.70000000001</v>
      </c>
      <c r="G155" s="167">
        <v>145134.6</v>
      </c>
      <c r="H155" s="218">
        <f t="shared" si="4"/>
        <v>99.999931098489881</v>
      </c>
      <c r="I155" s="298">
        <f t="shared" si="5"/>
        <v>0.10000000000582077</v>
      </c>
    </row>
    <row r="156" spans="1:9" s="216" customFormat="1" ht="11.25" x14ac:dyDescent="0.2">
      <c r="A156" s="163" t="s">
        <v>1708</v>
      </c>
      <c r="B156" s="165" t="s">
        <v>583</v>
      </c>
      <c r="C156" s="166">
        <v>242</v>
      </c>
      <c r="D156" s="164">
        <v>4</v>
      </c>
      <c r="E156" s="164">
        <v>1</v>
      </c>
      <c r="F156" s="167">
        <v>43240.3</v>
      </c>
      <c r="G156" s="167">
        <v>43240.3</v>
      </c>
      <c r="H156" s="218">
        <f t="shared" si="4"/>
        <v>100</v>
      </c>
      <c r="I156" s="298">
        <f t="shared" si="5"/>
        <v>0</v>
      </c>
    </row>
    <row r="157" spans="1:9" s="216" customFormat="1" ht="11.25" x14ac:dyDescent="0.2">
      <c r="A157" s="163" t="s">
        <v>1112</v>
      </c>
      <c r="B157" s="165" t="s">
        <v>583</v>
      </c>
      <c r="C157" s="166">
        <v>244</v>
      </c>
      <c r="D157" s="164">
        <v>4</v>
      </c>
      <c r="E157" s="164">
        <v>1</v>
      </c>
      <c r="F157" s="167">
        <v>101894.39999999999</v>
      </c>
      <c r="G157" s="167">
        <v>101894.3</v>
      </c>
      <c r="H157" s="218">
        <f t="shared" si="4"/>
        <v>99.999901859179701</v>
      </c>
      <c r="I157" s="298">
        <f t="shared" si="5"/>
        <v>9.9999999991268851E-2</v>
      </c>
    </row>
    <row r="158" spans="1:9" s="214" customFormat="1" ht="31.5" x14ac:dyDescent="0.2">
      <c r="A158" s="158" t="s">
        <v>735</v>
      </c>
      <c r="B158" s="160">
        <v>500000000</v>
      </c>
      <c r="C158" s="161"/>
      <c r="D158" s="159"/>
      <c r="E158" s="159"/>
      <c r="F158" s="162">
        <v>1687306.3</v>
      </c>
      <c r="G158" s="162">
        <v>1562118</v>
      </c>
      <c r="H158" s="213">
        <f t="shared" si="4"/>
        <v>92.58058243485489</v>
      </c>
      <c r="I158" s="298">
        <f t="shared" si="5"/>
        <v>125188.30000000005</v>
      </c>
    </row>
    <row r="159" spans="1:9" s="216" customFormat="1" ht="22.5" x14ac:dyDescent="0.2">
      <c r="A159" s="163" t="s">
        <v>736</v>
      </c>
      <c r="B159" s="165">
        <v>510000000</v>
      </c>
      <c r="C159" s="166"/>
      <c r="D159" s="164"/>
      <c r="E159" s="164"/>
      <c r="F159" s="167">
        <v>522124.7</v>
      </c>
      <c r="G159" s="167">
        <v>521638.40000000002</v>
      </c>
      <c r="H159" s="218">
        <f t="shared" si="4"/>
        <v>99.906861330253108</v>
      </c>
      <c r="I159" s="298">
        <f t="shared" si="5"/>
        <v>486.29999999998836</v>
      </c>
    </row>
    <row r="160" spans="1:9" s="216" customFormat="1" ht="11.25" x14ac:dyDescent="0.2">
      <c r="A160" s="163" t="s">
        <v>1243</v>
      </c>
      <c r="B160" s="165">
        <v>510200000</v>
      </c>
      <c r="C160" s="166"/>
      <c r="D160" s="164"/>
      <c r="E160" s="164"/>
      <c r="F160" s="167">
        <v>69504</v>
      </c>
      <c r="G160" s="167">
        <v>69504</v>
      </c>
      <c r="H160" s="218">
        <f t="shared" si="4"/>
        <v>100</v>
      </c>
      <c r="I160" s="298">
        <f t="shared" si="5"/>
        <v>0</v>
      </c>
    </row>
    <row r="161" spans="1:9" s="216" customFormat="1" ht="33.75" x14ac:dyDescent="0.2">
      <c r="A161" s="163" t="s">
        <v>1125</v>
      </c>
      <c r="B161" s="165">
        <v>510260050</v>
      </c>
      <c r="C161" s="166">
        <v>813</v>
      </c>
      <c r="D161" s="164">
        <v>5</v>
      </c>
      <c r="E161" s="164">
        <v>5</v>
      </c>
      <c r="F161" s="167">
        <v>69504</v>
      </c>
      <c r="G161" s="167">
        <v>69504</v>
      </c>
      <c r="H161" s="218">
        <f t="shared" si="4"/>
        <v>100</v>
      </c>
      <c r="I161" s="298">
        <f t="shared" si="5"/>
        <v>0</v>
      </c>
    </row>
    <row r="162" spans="1:9" s="216" customFormat="1" ht="22.5" x14ac:dyDescent="0.2">
      <c r="A162" s="163" t="s">
        <v>1235</v>
      </c>
      <c r="B162" s="165">
        <v>510300000</v>
      </c>
      <c r="C162" s="166"/>
      <c r="D162" s="164"/>
      <c r="E162" s="164"/>
      <c r="F162" s="167">
        <v>392143.7</v>
      </c>
      <c r="G162" s="167">
        <v>391704.2</v>
      </c>
      <c r="H162" s="218">
        <f t="shared" si="4"/>
        <v>99.887923738160268</v>
      </c>
      <c r="I162" s="298">
        <f t="shared" si="5"/>
        <v>439.5</v>
      </c>
    </row>
    <row r="163" spans="1:9" s="216" customFormat="1" ht="11.25" x14ac:dyDescent="0.2">
      <c r="A163" s="163" t="s">
        <v>1112</v>
      </c>
      <c r="B163" s="165">
        <v>510300320</v>
      </c>
      <c r="C163" s="166">
        <v>244</v>
      </c>
      <c r="D163" s="164">
        <v>5</v>
      </c>
      <c r="E163" s="164">
        <v>3</v>
      </c>
      <c r="F163" s="167">
        <v>37343.4</v>
      </c>
      <c r="G163" s="167">
        <v>37314.6</v>
      </c>
      <c r="H163" s="218">
        <f t="shared" si="4"/>
        <v>99.922877938270204</v>
      </c>
      <c r="I163" s="298">
        <f t="shared" si="5"/>
        <v>28.80000000000291</v>
      </c>
    </row>
    <row r="164" spans="1:9" s="216" customFormat="1" ht="22.5" x14ac:dyDescent="0.2">
      <c r="A164" s="163" t="s">
        <v>1124</v>
      </c>
      <c r="B164" s="165">
        <v>510375010</v>
      </c>
      <c r="C164" s="166">
        <v>521</v>
      </c>
      <c r="D164" s="164">
        <v>14</v>
      </c>
      <c r="E164" s="164">
        <v>3</v>
      </c>
      <c r="F164" s="167">
        <v>44684</v>
      </c>
      <c r="G164" s="167">
        <v>44680.5</v>
      </c>
      <c r="H164" s="218">
        <f t="shared" si="4"/>
        <v>99.99216721869125</v>
      </c>
      <c r="I164" s="298">
        <f t="shared" si="5"/>
        <v>3.5</v>
      </c>
    </row>
    <row r="165" spans="1:9" s="216" customFormat="1" ht="33.75" x14ac:dyDescent="0.2">
      <c r="A165" s="163" t="s">
        <v>1143</v>
      </c>
      <c r="B165" s="165">
        <v>510398453</v>
      </c>
      <c r="C165" s="166">
        <v>812</v>
      </c>
      <c r="D165" s="164">
        <v>5</v>
      </c>
      <c r="E165" s="164">
        <v>2</v>
      </c>
      <c r="F165" s="167">
        <v>133392</v>
      </c>
      <c r="G165" s="167">
        <v>133392</v>
      </c>
      <c r="H165" s="218">
        <f t="shared" si="4"/>
        <v>100</v>
      </c>
      <c r="I165" s="298">
        <f t="shared" si="5"/>
        <v>0</v>
      </c>
    </row>
    <row r="166" spans="1:9" s="216" customFormat="1" ht="33.75" x14ac:dyDescent="0.2">
      <c r="A166" s="163" t="s">
        <v>1143</v>
      </c>
      <c r="B166" s="165">
        <v>510398454</v>
      </c>
      <c r="C166" s="166">
        <v>812</v>
      </c>
      <c r="D166" s="164">
        <v>5</v>
      </c>
      <c r="E166" s="164">
        <v>2</v>
      </c>
      <c r="F166" s="167">
        <v>77626</v>
      </c>
      <c r="G166" s="167">
        <v>77626</v>
      </c>
      <c r="H166" s="218">
        <f t="shared" si="4"/>
        <v>100</v>
      </c>
      <c r="I166" s="298">
        <f t="shared" si="5"/>
        <v>0</v>
      </c>
    </row>
    <row r="167" spans="1:9" s="216" customFormat="1" ht="33.75" x14ac:dyDescent="0.2">
      <c r="A167" s="163" t="s">
        <v>1143</v>
      </c>
      <c r="B167" s="165">
        <v>510398455</v>
      </c>
      <c r="C167" s="166">
        <v>812</v>
      </c>
      <c r="D167" s="164">
        <v>5</v>
      </c>
      <c r="E167" s="164">
        <v>2</v>
      </c>
      <c r="F167" s="167">
        <v>96018</v>
      </c>
      <c r="G167" s="167">
        <v>96018</v>
      </c>
      <c r="H167" s="218">
        <f t="shared" si="4"/>
        <v>100</v>
      </c>
      <c r="I167" s="298">
        <f t="shared" si="5"/>
        <v>0</v>
      </c>
    </row>
    <row r="168" spans="1:9" s="216" customFormat="1" ht="22.5" x14ac:dyDescent="0.2">
      <c r="A168" s="163" t="s">
        <v>1117</v>
      </c>
      <c r="B168" s="165" t="s">
        <v>1579</v>
      </c>
      <c r="C168" s="166">
        <v>414</v>
      </c>
      <c r="D168" s="164">
        <v>5</v>
      </c>
      <c r="E168" s="164">
        <v>2</v>
      </c>
      <c r="F168" s="167">
        <v>3080.3</v>
      </c>
      <c r="G168" s="167">
        <v>2673.1</v>
      </c>
      <c r="H168" s="218">
        <f t="shared" si="4"/>
        <v>86.780508392039721</v>
      </c>
      <c r="I168" s="298">
        <f t="shared" si="5"/>
        <v>407.20000000000027</v>
      </c>
    </row>
    <row r="169" spans="1:9" s="216" customFormat="1" ht="22.5" x14ac:dyDescent="0.2">
      <c r="A169" s="163" t="s">
        <v>1245</v>
      </c>
      <c r="B169" s="165">
        <v>510500000</v>
      </c>
      <c r="C169" s="166"/>
      <c r="D169" s="164"/>
      <c r="E169" s="164"/>
      <c r="F169" s="167">
        <v>60477</v>
      </c>
      <c r="G169" s="167">
        <v>60430.2</v>
      </c>
      <c r="H169" s="218">
        <f t="shared" si="4"/>
        <v>99.922615209087752</v>
      </c>
      <c r="I169" s="298">
        <f t="shared" si="5"/>
        <v>46.80000000000291</v>
      </c>
    </row>
    <row r="170" spans="1:9" s="216" customFormat="1" ht="33.75" x14ac:dyDescent="0.2">
      <c r="A170" s="163" t="s">
        <v>1125</v>
      </c>
      <c r="B170" s="165" t="s">
        <v>1247</v>
      </c>
      <c r="C170" s="166">
        <v>813</v>
      </c>
      <c r="D170" s="164">
        <v>5</v>
      </c>
      <c r="E170" s="164">
        <v>5</v>
      </c>
      <c r="F170" s="167">
        <v>23077</v>
      </c>
      <c r="G170" s="167">
        <v>23077</v>
      </c>
      <c r="H170" s="218">
        <f t="shared" si="4"/>
        <v>100</v>
      </c>
      <c r="I170" s="298">
        <f t="shared" si="5"/>
        <v>0</v>
      </c>
    </row>
    <row r="171" spans="1:9" s="216" customFormat="1" ht="33.75" x14ac:dyDescent="0.2">
      <c r="A171" s="163" t="s">
        <v>1125</v>
      </c>
      <c r="B171" s="165" t="s">
        <v>1589</v>
      </c>
      <c r="C171" s="166">
        <v>813</v>
      </c>
      <c r="D171" s="164">
        <v>5</v>
      </c>
      <c r="E171" s="164">
        <v>5</v>
      </c>
      <c r="F171" s="167">
        <v>11492</v>
      </c>
      <c r="G171" s="167">
        <v>11445.2</v>
      </c>
      <c r="H171" s="218">
        <f t="shared" si="4"/>
        <v>99.592760180995469</v>
      </c>
      <c r="I171" s="298">
        <f t="shared" si="5"/>
        <v>46.799999999999272</v>
      </c>
    </row>
    <row r="172" spans="1:9" s="216" customFormat="1" ht="33.75" x14ac:dyDescent="0.2">
      <c r="A172" s="163" t="s">
        <v>1125</v>
      </c>
      <c r="B172" s="165">
        <v>510560040</v>
      </c>
      <c r="C172" s="166">
        <v>813</v>
      </c>
      <c r="D172" s="164">
        <v>5</v>
      </c>
      <c r="E172" s="164">
        <v>5</v>
      </c>
      <c r="F172" s="167">
        <v>25908</v>
      </c>
      <c r="G172" s="167">
        <v>25908</v>
      </c>
      <c r="H172" s="218">
        <f t="shared" si="4"/>
        <v>100</v>
      </c>
      <c r="I172" s="298">
        <f t="shared" si="5"/>
        <v>0</v>
      </c>
    </row>
    <row r="173" spans="1:9" s="216" customFormat="1" ht="22.5" x14ac:dyDescent="0.2">
      <c r="A173" s="163" t="s">
        <v>1590</v>
      </c>
      <c r="B173" s="165">
        <v>520000000</v>
      </c>
      <c r="C173" s="166"/>
      <c r="D173" s="164"/>
      <c r="E173" s="164"/>
      <c r="F173" s="167">
        <v>7870</v>
      </c>
      <c r="G173" s="167">
        <v>7869.3</v>
      </c>
      <c r="H173" s="218">
        <f t="shared" si="4"/>
        <v>99.991105463786539</v>
      </c>
      <c r="I173" s="298">
        <f t="shared" si="5"/>
        <v>0.6999999999998181</v>
      </c>
    </row>
    <row r="174" spans="1:9" s="216" customFormat="1" ht="22.5" x14ac:dyDescent="0.2">
      <c r="A174" s="163" t="s">
        <v>1591</v>
      </c>
      <c r="B174" s="165">
        <v>520100000</v>
      </c>
      <c r="C174" s="166"/>
      <c r="D174" s="164"/>
      <c r="E174" s="164"/>
      <c r="F174" s="167">
        <v>7870</v>
      </c>
      <c r="G174" s="167">
        <v>7869.3</v>
      </c>
      <c r="H174" s="218">
        <f t="shared" si="4"/>
        <v>99.991105463786539</v>
      </c>
      <c r="I174" s="298">
        <f t="shared" si="5"/>
        <v>0.6999999999998181</v>
      </c>
    </row>
    <row r="175" spans="1:9" s="216" customFormat="1" ht="11.25" x14ac:dyDescent="0.2">
      <c r="A175" s="163" t="s">
        <v>1139</v>
      </c>
      <c r="B175" s="165">
        <v>520175210</v>
      </c>
      <c r="C175" s="166">
        <v>523</v>
      </c>
      <c r="D175" s="164">
        <v>5</v>
      </c>
      <c r="E175" s="164">
        <v>5</v>
      </c>
      <c r="F175" s="167">
        <v>7870</v>
      </c>
      <c r="G175" s="167">
        <v>7869.3</v>
      </c>
      <c r="H175" s="218">
        <f t="shared" si="4"/>
        <v>99.991105463786539</v>
      </c>
      <c r="I175" s="298">
        <f t="shared" si="5"/>
        <v>0.6999999999998181</v>
      </c>
    </row>
    <row r="176" spans="1:9" s="216" customFormat="1" ht="22.5" x14ac:dyDescent="0.2">
      <c r="A176" s="163" t="s">
        <v>738</v>
      </c>
      <c r="B176" s="165">
        <v>530000000</v>
      </c>
      <c r="C176" s="166"/>
      <c r="D176" s="164"/>
      <c r="E176" s="164"/>
      <c r="F176" s="167">
        <v>66508.800000000003</v>
      </c>
      <c r="G176" s="167">
        <v>66508</v>
      </c>
      <c r="H176" s="218">
        <f t="shared" si="4"/>
        <v>99.998797151655111</v>
      </c>
      <c r="I176" s="298">
        <f t="shared" si="5"/>
        <v>0.80000000000291038</v>
      </c>
    </row>
    <row r="177" spans="1:9" s="216" customFormat="1" ht="11.25" x14ac:dyDescent="0.2">
      <c r="A177" s="163" t="s">
        <v>1580</v>
      </c>
      <c r="B177" s="165">
        <v>530100000</v>
      </c>
      <c r="C177" s="166"/>
      <c r="D177" s="164"/>
      <c r="E177" s="164"/>
      <c r="F177" s="167">
        <v>66508.800000000003</v>
      </c>
      <c r="G177" s="167">
        <v>66508</v>
      </c>
      <c r="H177" s="218">
        <f t="shared" si="4"/>
        <v>99.998797151655111</v>
      </c>
      <c r="I177" s="298">
        <f t="shared" si="5"/>
        <v>0.80000000000291038</v>
      </c>
    </row>
    <row r="178" spans="1:9" s="216" customFormat="1" ht="11.25" x14ac:dyDescent="0.2">
      <c r="A178" s="163" t="s">
        <v>1112</v>
      </c>
      <c r="B178" s="165">
        <v>530110040</v>
      </c>
      <c r="C178" s="166">
        <v>244</v>
      </c>
      <c r="D178" s="164">
        <v>5</v>
      </c>
      <c r="E178" s="164">
        <v>5</v>
      </c>
      <c r="F178" s="167">
        <v>66508.800000000003</v>
      </c>
      <c r="G178" s="167">
        <v>66508</v>
      </c>
      <c r="H178" s="218">
        <f t="shared" si="4"/>
        <v>99.998797151655111</v>
      </c>
      <c r="I178" s="298">
        <f t="shared" si="5"/>
        <v>0.80000000000291038</v>
      </c>
    </row>
    <row r="179" spans="1:9" s="216" customFormat="1" ht="11.25" x14ac:dyDescent="0.2">
      <c r="A179" s="163" t="s">
        <v>739</v>
      </c>
      <c r="B179" s="165">
        <v>550000000</v>
      </c>
      <c r="C179" s="166"/>
      <c r="D179" s="164"/>
      <c r="E179" s="164"/>
      <c r="F179" s="167">
        <v>973395.1</v>
      </c>
      <c r="G179" s="167">
        <v>966102.3</v>
      </c>
      <c r="H179" s="218">
        <f t="shared" si="4"/>
        <v>99.250787270246178</v>
      </c>
      <c r="I179" s="298">
        <f t="shared" si="5"/>
        <v>7292.7999999999302</v>
      </c>
    </row>
    <row r="180" spans="1:9" s="216" customFormat="1" ht="11.25" x14ac:dyDescent="0.2">
      <c r="A180" s="163" t="s">
        <v>1240</v>
      </c>
      <c r="B180" s="165" t="s">
        <v>741</v>
      </c>
      <c r="C180" s="166"/>
      <c r="D180" s="164"/>
      <c r="E180" s="164"/>
      <c r="F180" s="167">
        <v>973395.1</v>
      </c>
      <c r="G180" s="167">
        <v>966102.3</v>
      </c>
      <c r="H180" s="218">
        <f t="shared" si="4"/>
        <v>99.250787270246178</v>
      </c>
      <c r="I180" s="298">
        <f t="shared" si="5"/>
        <v>7292.7999999999302</v>
      </c>
    </row>
    <row r="181" spans="1:9" s="216" customFormat="1" ht="22.5" x14ac:dyDescent="0.2">
      <c r="A181" s="163" t="s">
        <v>1117</v>
      </c>
      <c r="B181" s="165" t="s">
        <v>742</v>
      </c>
      <c r="C181" s="166">
        <v>414</v>
      </c>
      <c r="D181" s="164">
        <v>5</v>
      </c>
      <c r="E181" s="164">
        <v>2</v>
      </c>
      <c r="F181" s="167">
        <v>973395.1</v>
      </c>
      <c r="G181" s="167">
        <v>966102.3</v>
      </c>
      <c r="H181" s="218">
        <f t="shared" si="4"/>
        <v>99.250787270246178</v>
      </c>
      <c r="I181" s="298">
        <f t="shared" si="5"/>
        <v>7292.7999999999302</v>
      </c>
    </row>
    <row r="182" spans="1:9" s="216" customFormat="1" ht="22.5" x14ac:dyDescent="0.2">
      <c r="A182" s="163" t="s">
        <v>1593</v>
      </c>
      <c r="B182" s="165">
        <v>560000000</v>
      </c>
      <c r="C182" s="166"/>
      <c r="D182" s="164"/>
      <c r="E182" s="164"/>
      <c r="F182" s="167">
        <v>117407.7</v>
      </c>
      <c r="G182" s="167">
        <v>0</v>
      </c>
      <c r="H182" s="218">
        <f t="shared" si="4"/>
        <v>0</v>
      </c>
      <c r="I182" s="298">
        <f t="shared" si="5"/>
        <v>117407.7</v>
      </c>
    </row>
    <row r="183" spans="1:9" s="216" customFormat="1" ht="22.5" x14ac:dyDescent="0.2">
      <c r="A183" s="163" t="s">
        <v>1594</v>
      </c>
      <c r="B183" s="165">
        <v>560100000</v>
      </c>
      <c r="C183" s="166"/>
      <c r="D183" s="164"/>
      <c r="E183" s="164"/>
      <c r="F183" s="167">
        <v>117407.7</v>
      </c>
      <c r="G183" s="167">
        <v>0</v>
      </c>
      <c r="H183" s="218">
        <f t="shared" si="4"/>
        <v>0</v>
      </c>
      <c r="I183" s="298">
        <f t="shared" si="5"/>
        <v>117407.7</v>
      </c>
    </row>
    <row r="184" spans="1:9" s="216" customFormat="1" ht="33.75" x14ac:dyDescent="0.2">
      <c r="A184" s="163" t="s">
        <v>1125</v>
      </c>
      <c r="B184" s="165">
        <v>560109505</v>
      </c>
      <c r="C184" s="166">
        <v>813</v>
      </c>
      <c r="D184" s="164">
        <v>5</v>
      </c>
      <c r="E184" s="164">
        <v>5</v>
      </c>
      <c r="F184" s="167">
        <v>117407.7</v>
      </c>
      <c r="G184" s="167">
        <v>0</v>
      </c>
      <c r="H184" s="218">
        <f t="shared" si="4"/>
        <v>0</v>
      </c>
      <c r="I184" s="298">
        <f t="shared" si="5"/>
        <v>117407.7</v>
      </c>
    </row>
    <row r="185" spans="1:9" s="214" customFormat="1" ht="21" x14ac:dyDescent="0.2">
      <c r="A185" s="158" t="s">
        <v>634</v>
      </c>
      <c r="B185" s="160">
        <v>600000000</v>
      </c>
      <c r="C185" s="161"/>
      <c r="D185" s="159"/>
      <c r="E185" s="159"/>
      <c r="F185" s="162">
        <v>771960.6</v>
      </c>
      <c r="G185" s="162">
        <v>771956.6</v>
      </c>
      <c r="H185" s="213">
        <f t="shared" si="4"/>
        <v>99.999481838839969</v>
      </c>
      <c r="I185" s="298">
        <f t="shared" si="5"/>
        <v>4</v>
      </c>
    </row>
    <row r="186" spans="1:9" s="216" customFormat="1" ht="22.5" x14ac:dyDescent="0.2">
      <c r="A186" s="163" t="s">
        <v>635</v>
      </c>
      <c r="B186" s="165">
        <v>610000000</v>
      </c>
      <c r="C186" s="166"/>
      <c r="D186" s="164"/>
      <c r="E186" s="164"/>
      <c r="F186" s="167">
        <v>125090.8</v>
      </c>
      <c r="G186" s="167">
        <v>125089</v>
      </c>
      <c r="H186" s="218">
        <f t="shared" si="4"/>
        <v>99.998561045256736</v>
      </c>
      <c r="I186" s="298">
        <f t="shared" si="5"/>
        <v>1.8000000000029104</v>
      </c>
    </row>
    <row r="187" spans="1:9" s="216" customFormat="1" ht="11.25" x14ac:dyDescent="0.2">
      <c r="A187" s="163" t="s">
        <v>1181</v>
      </c>
      <c r="B187" s="165">
        <v>610100000</v>
      </c>
      <c r="C187" s="166"/>
      <c r="D187" s="164"/>
      <c r="E187" s="164"/>
      <c r="F187" s="167">
        <v>125090.8</v>
      </c>
      <c r="G187" s="167">
        <v>125089</v>
      </c>
      <c r="H187" s="218">
        <f t="shared" si="4"/>
        <v>99.998561045256736</v>
      </c>
      <c r="I187" s="298">
        <f t="shared" si="5"/>
        <v>1.8000000000029104</v>
      </c>
    </row>
    <row r="188" spans="1:9" s="216" customFormat="1" ht="22.5" x14ac:dyDescent="0.2">
      <c r="A188" s="163" t="s">
        <v>1707</v>
      </c>
      <c r="B188" s="165" t="s">
        <v>1183</v>
      </c>
      <c r="C188" s="166">
        <v>243</v>
      </c>
      <c r="D188" s="164">
        <v>4</v>
      </c>
      <c r="E188" s="164">
        <v>6</v>
      </c>
      <c r="F188" s="167">
        <v>34927.800000000003</v>
      </c>
      <c r="G188" s="167">
        <v>34926.1</v>
      </c>
      <c r="H188" s="218">
        <f t="shared" si="4"/>
        <v>99.995132816839288</v>
      </c>
      <c r="I188" s="298">
        <f t="shared" si="5"/>
        <v>1.7000000000043656</v>
      </c>
    </row>
    <row r="189" spans="1:9" s="216" customFormat="1" ht="11.25" x14ac:dyDescent="0.2">
      <c r="A189" s="163" t="s">
        <v>1112</v>
      </c>
      <c r="B189" s="165" t="s">
        <v>1183</v>
      </c>
      <c r="C189" s="166">
        <v>244</v>
      </c>
      <c r="D189" s="164">
        <v>4</v>
      </c>
      <c r="E189" s="164">
        <v>6</v>
      </c>
      <c r="F189" s="167">
        <v>14487.9</v>
      </c>
      <c r="G189" s="167">
        <v>14487.8</v>
      </c>
      <c r="H189" s="218">
        <f t="shared" si="4"/>
        <v>99.999309768841584</v>
      </c>
      <c r="I189" s="298">
        <f t="shared" si="5"/>
        <v>0.1000000000003638</v>
      </c>
    </row>
    <row r="190" spans="1:9" s="216" customFormat="1" ht="11.25" x14ac:dyDescent="0.2">
      <c r="A190" s="163" t="s">
        <v>1112</v>
      </c>
      <c r="B190" s="165" t="s">
        <v>1527</v>
      </c>
      <c r="C190" s="166">
        <v>244</v>
      </c>
      <c r="D190" s="164">
        <v>4</v>
      </c>
      <c r="E190" s="164">
        <v>6</v>
      </c>
      <c r="F190" s="167">
        <v>75675.100000000006</v>
      </c>
      <c r="G190" s="167">
        <v>75675.100000000006</v>
      </c>
      <c r="H190" s="218">
        <f t="shared" si="4"/>
        <v>100</v>
      </c>
      <c r="I190" s="298">
        <f t="shared" si="5"/>
        <v>0</v>
      </c>
    </row>
    <row r="191" spans="1:9" s="216" customFormat="1" ht="11.25" x14ac:dyDescent="0.2">
      <c r="A191" s="163" t="s">
        <v>639</v>
      </c>
      <c r="B191" s="165">
        <v>620000000</v>
      </c>
      <c r="C191" s="166"/>
      <c r="D191" s="164"/>
      <c r="E191" s="164"/>
      <c r="F191" s="167">
        <v>637849.80000000005</v>
      </c>
      <c r="G191" s="167">
        <v>637849.80000000005</v>
      </c>
      <c r="H191" s="218">
        <f t="shared" si="4"/>
        <v>100</v>
      </c>
      <c r="I191" s="298">
        <f t="shared" si="5"/>
        <v>0</v>
      </c>
    </row>
    <row r="192" spans="1:9" s="216" customFormat="1" ht="22.5" x14ac:dyDescent="0.2">
      <c r="A192" s="163" t="s">
        <v>640</v>
      </c>
      <c r="B192" s="165">
        <v>620100000</v>
      </c>
      <c r="C192" s="166"/>
      <c r="D192" s="164"/>
      <c r="E192" s="164"/>
      <c r="F192" s="167">
        <v>325103.40000000002</v>
      </c>
      <c r="G192" s="167">
        <v>325103.40000000002</v>
      </c>
      <c r="H192" s="218">
        <f t="shared" si="4"/>
        <v>100</v>
      </c>
      <c r="I192" s="298">
        <f t="shared" si="5"/>
        <v>0</v>
      </c>
    </row>
    <row r="193" spans="1:9" s="216" customFormat="1" ht="33.75" x14ac:dyDescent="0.2">
      <c r="A193" s="163" t="s">
        <v>1133</v>
      </c>
      <c r="B193" s="165">
        <v>620153450</v>
      </c>
      <c r="C193" s="166">
        <v>621</v>
      </c>
      <c r="D193" s="164">
        <v>4</v>
      </c>
      <c r="E193" s="164">
        <v>7</v>
      </c>
      <c r="F193" s="167">
        <v>294998.90000000002</v>
      </c>
      <c r="G193" s="167">
        <v>294998.90000000002</v>
      </c>
      <c r="H193" s="218">
        <f t="shared" si="4"/>
        <v>100</v>
      </c>
      <c r="I193" s="298">
        <f t="shared" si="5"/>
        <v>0</v>
      </c>
    </row>
    <row r="194" spans="1:9" s="216" customFormat="1" ht="11.25" x14ac:dyDescent="0.2">
      <c r="A194" s="163" t="s">
        <v>1122</v>
      </c>
      <c r="B194" s="165" t="s">
        <v>1186</v>
      </c>
      <c r="C194" s="166">
        <v>622</v>
      </c>
      <c r="D194" s="164">
        <v>4</v>
      </c>
      <c r="E194" s="164">
        <v>7</v>
      </c>
      <c r="F194" s="167">
        <v>30104.5</v>
      </c>
      <c r="G194" s="167">
        <v>30104.5</v>
      </c>
      <c r="H194" s="218">
        <f t="shared" si="4"/>
        <v>100</v>
      </c>
      <c r="I194" s="298">
        <f t="shared" si="5"/>
        <v>0</v>
      </c>
    </row>
    <row r="195" spans="1:9" s="216" customFormat="1" ht="11.25" x14ac:dyDescent="0.2">
      <c r="A195" s="163" t="s">
        <v>642</v>
      </c>
      <c r="B195" s="165">
        <v>620200000</v>
      </c>
      <c r="C195" s="166"/>
      <c r="D195" s="164"/>
      <c r="E195" s="164"/>
      <c r="F195" s="167">
        <v>244628.6</v>
      </c>
      <c r="G195" s="167">
        <v>244628.6</v>
      </c>
      <c r="H195" s="218">
        <f t="shared" si="4"/>
        <v>100</v>
      </c>
      <c r="I195" s="298">
        <f t="shared" si="5"/>
        <v>0</v>
      </c>
    </row>
    <row r="196" spans="1:9" s="216" customFormat="1" ht="11.25" x14ac:dyDescent="0.2">
      <c r="A196" s="163" t="s">
        <v>1127</v>
      </c>
      <c r="B196" s="165">
        <v>620251290</v>
      </c>
      <c r="C196" s="166">
        <v>111</v>
      </c>
      <c r="D196" s="164">
        <v>4</v>
      </c>
      <c r="E196" s="164">
        <v>7</v>
      </c>
      <c r="F196" s="167">
        <v>115916.2</v>
      </c>
      <c r="G196" s="167">
        <v>115916.2</v>
      </c>
      <c r="H196" s="218">
        <f t="shared" si="4"/>
        <v>100</v>
      </c>
      <c r="I196" s="298">
        <f t="shared" si="5"/>
        <v>0</v>
      </c>
    </row>
    <row r="197" spans="1:9" s="216" customFormat="1" ht="11.25" x14ac:dyDescent="0.2">
      <c r="A197" s="163" t="s">
        <v>1128</v>
      </c>
      <c r="B197" s="165">
        <v>620251290</v>
      </c>
      <c r="C197" s="166">
        <v>112</v>
      </c>
      <c r="D197" s="164">
        <v>4</v>
      </c>
      <c r="E197" s="164">
        <v>7</v>
      </c>
      <c r="F197" s="167">
        <v>55.7</v>
      </c>
      <c r="G197" s="167">
        <v>55.7</v>
      </c>
      <c r="H197" s="218">
        <f t="shared" si="4"/>
        <v>100</v>
      </c>
      <c r="I197" s="298">
        <f t="shared" si="5"/>
        <v>0</v>
      </c>
    </row>
    <row r="198" spans="1:9" s="216" customFormat="1" ht="22.5" x14ac:dyDescent="0.2">
      <c r="A198" s="163" t="s">
        <v>1129</v>
      </c>
      <c r="B198" s="165">
        <v>620251290</v>
      </c>
      <c r="C198" s="166">
        <v>119</v>
      </c>
      <c r="D198" s="164">
        <v>4</v>
      </c>
      <c r="E198" s="164">
        <v>7</v>
      </c>
      <c r="F198" s="167">
        <v>34943.699999999997</v>
      </c>
      <c r="G198" s="167">
        <v>34943.699999999997</v>
      </c>
      <c r="H198" s="218">
        <f t="shared" si="4"/>
        <v>100</v>
      </c>
      <c r="I198" s="298">
        <f t="shared" si="5"/>
        <v>0</v>
      </c>
    </row>
    <row r="199" spans="1:9" s="216" customFormat="1" ht="11.25" x14ac:dyDescent="0.2">
      <c r="A199" s="163" t="s">
        <v>1708</v>
      </c>
      <c r="B199" s="165">
        <v>620251290</v>
      </c>
      <c r="C199" s="166">
        <v>242</v>
      </c>
      <c r="D199" s="164">
        <v>4</v>
      </c>
      <c r="E199" s="164">
        <v>7</v>
      </c>
      <c r="F199" s="167">
        <v>1092.8</v>
      </c>
      <c r="G199" s="167">
        <v>1092.8</v>
      </c>
      <c r="H199" s="218">
        <f t="shared" si="4"/>
        <v>100</v>
      </c>
      <c r="I199" s="298">
        <f t="shared" si="5"/>
        <v>0</v>
      </c>
    </row>
    <row r="200" spans="1:9" s="216" customFormat="1" ht="11.25" x14ac:dyDescent="0.2">
      <c r="A200" s="163" t="s">
        <v>1112</v>
      </c>
      <c r="B200" s="165">
        <v>620251290</v>
      </c>
      <c r="C200" s="166">
        <v>244</v>
      </c>
      <c r="D200" s="164">
        <v>4</v>
      </c>
      <c r="E200" s="164">
        <v>7</v>
      </c>
      <c r="F200" s="167">
        <v>16169.1</v>
      </c>
      <c r="G200" s="167">
        <v>16169.1</v>
      </c>
      <c r="H200" s="218">
        <f t="shared" si="4"/>
        <v>100</v>
      </c>
      <c r="I200" s="298">
        <f t="shared" si="5"/>
        <v>0</v>
      </c>
    </row>
    <row r="201" spans="1:9" s="216" customFormat="1" ht="11.25" x14ac:dyDescent="0.2">
      <c r="A201" s="163" t="s">
        <v>1130</v>
      </c>
      <c r="B201" s="165">
        <v>620251290</v>
      </c>
      <c r="C201" s="166">
        <v>247</v>
      </c>
      <c r="D201" s="164">
        <v>4</v>
      </c>
      <c r="E201" s="164">
        <v>7</v>
      </c>
      <c r="F201" s="167">
        <v>1271.2</v>
      </c>
      <c r="G201" s="167">
        <v>1271.2</v>
      </c>
      <c r="H201" s="218">
        <f t="shared" si="4"/>
        <v>100</v>
      </c>
      <c r="I201" s="298">
        <f t="shared" si="5"/>
        <v>0</v>
      </c>
    </row>
    <row r="202" spans="1:9" s="216" customFormat="1" ht="11.25" x14ac:dyDescent="0.2">
      <c r="A202" s="163" t="s">
        <v>1127</v>
      </c>
      <c r="B202" s="165">
        <v>620251291</v>
      </c>
      <c r="C202" s="166">
        <v>111</v>
      </c>
      <c r="D202" s="164">
        <v>4</v>
      </c>
      <c r="E202" s="164">
        <v>7</v>
      </c>
      <c r="F202" s="167">
        <v>4543.6000000000004</v>
      </c>
      <c r="G202" s="167">
        <v>4543.6000000000004</v>
      </c>
      <c r="H202" s="218">
        <f t="shared" si="4"/>
        <v>100</v>
      </c>
      <c r="I202" s="298">
        <f t="shared" si="5"/>
        <v>0</v>
      </c>
    </row>
    <row r="203" spans="1:9" s="216" customFormat="1" ht="22.5" x14ac:dyDescent="0.2">
      <c r="A203" s="163" t="s">
        <v>1129</v>
      </c>
      <c r="B203" s="165">
        <v>620251291</v>
      </c>
      <c r="C203" s="166">
        <v>119</v>
      </c>
      <c r="D203" s="164">
        <v>4</v>
      </c>
      <c r="E203" s="164">
        <v>7</v>
      </c>
      <c r="F203" s="167">
        <v>1372.2</v>
      </c>
      <c r="G203" s="167">
        <v>1372.2</v>
      </c>
      <c r="H203" s="218">
        <f t="shared" si="4"/>
        <v>100</v>
      </c>
      <c r="I203" s="298">
        <f t="shared" si="5"/>
        <v>0</v>
      </c>
    </row>
    <row r="204" spans="1:9" s="216" customFormat="1" ht="11.25" x14ac:dyDescent="0.2">
      <c r="A204" s="163" t="s">
        <v>1134</v>
      </c>
      <c r="B204" s="165">
        <v>620251291</v>
      </c>
      <c r="C204" s="166">
        <v>121</v>
      </c>
      <c r="D204" s="164">
        <v>4</v>
      </c>
      <c r="E204" s="164">
        <v>7</v>
      </c>
      <c r="F204" s="167">
        <v>25956.1</v>
      </c>
      <c r="G204" s="167">
        <v>25956.1</v>
      </c>
      <c r="H204" s="218">
        <f t="shared" si="4"/>
        <v>100</v>
      </c>
      <c r="I204" s="298">
        <f t="shared" si="5"/>
        <v>0</v>
      </c>
    </row>
    <row r="205" spans="1:9" s="216" customFormat="1" ht="22.5" x14ac:dyDescent="0.2">
      <c r="A205" s="163" t="s">
        <v>1135</v>
      </c>
      <c r="B205" s="165">
        <v>620251291</v>
      </c>
      <c r="C205" s="166">
        <v>122</v>
      </c>
      <c r="D205" s="164">
        <v>4</v>
      </c>
      <c r="E205" s="164">
        <v>7</v>
      </c>
      <c r="F205" s="167">
        <v>1739.2</v>
      </c>
      <c r="G205" s="167">
        <v>1739.2</v>
      </c>
      <c r="H205" s="218">
        <f t="shared" si="4"/>
        <v>100</v>
      </c>
      <c r="I205" s="298">
        <f t="shared" si="5"/>
        <v>0</v>
      </c>
    </row>
    <row r="206" spans="1:9" s="216" customFormat="1" ht="22.5" x14ac:dyDescent="0.2">
      <c r="A206" s="163" t="s">
        <v>1136</v>
      </c>
      <c r="B206" s="165">
        <v>620251291</v>
      </c>
      <c r="C206" s="166">
        <v>129</v>
      </c>
      <c r="D206" s="164">
        <v>4</v>
      </c>
      <c r="E206" s="164">
        <v>7</v>
      </c>
      <c r="F206" s="167">
        <v>7838.7</v>
      </c>
      <c r="G206" s="167">
        <v>7838.7</v>
      </c>
      <c r="H206" s="218">
        <f t="shared" si="4"/>
        <v>100</v>
      </c>
      <c r="I206" s="298">
        <f t="shared" si="5"/>
        <v>0</v>
      </c>
    </row>
    <row r="207" spans="1:9" s="216" customFormat="1" ht="11.25" x14ac:dyDescent="0.2">
      <c r="A207" s="163" t="s">
        <v>1708</v>
      </c>
      <c r="B207" s="165">
        <v>620251291</v>
      </c>
      <c r="C207" s="166">
        <v>242</v>
      </c>
      <c r="D207" s="164">
        <v>4</v>
      </c>
      <c r="E207" s="164">
        <v>7</v>
      </c>
      <c r="F207" s="167">
        <v>5262.5</v>
      </c>
      <c r="G207" s="167">
        <v>5262.5</v>
      </c>
      <c r="H207" s="218">
        <f t="shared" si="4"/>
        <v>100</v>
      </c>
      <c r="I207" s="298">
        <f t="shared" si="5"/>
        <v>0</v>
      </c>
    </row>
    <row r="208" spans="1:9" s="216" customFormat="1" ht="11.25" x14ac:dyDescent="0.2">
      <c r="A208" s="163" t="s">
        <v>1112</v>
      </c>
      <c r="B208" s="165">
        <v>620251291</v>
      </c>
      <c r="C208" s="166">
        <v>244</v>
      </c>
      <c r="D208" s="164">
        <v>4</v>
      </c>
      <c r="E208" s="164">
        <v>7</v>
      </c>
      <c r="F208" s="167">
        <v>18983.599999999999</v>
      </c>
      <c r="G208" s="167">
        <v>18983.599999999999</v>
      </c>
      <c r="H208" s="218">
        <f t="shared" si="4"/>
        <v>100</v>
      </c>
      <c r="I208" s="298">
        <f t="shared" si="5"/>
        <v>0</v>
      </c>
    </row>
    <row r="209" spans="1:9" s="216" customFormat="1" ht="33.75" x14ac:dyDescent="0.2">
      <c r="A209" s="163" t="s">
        <v>1133</v>
      </c>
      <c r="B209" s="165">
        <v>620251291</v>
      </c>
      <c r="C209" s="166">
        <v>621</v>
      </c>
      <c r="D209" s="164">
        <v>4</v>
      </c>
      <c r="E209" s="164">
        <v>7</v>
      </c>
      <c r="F209" s="167">
        <v>9484</v>
      </c>
      <c r="G209" s="167">
        <v>9484</v>
      </c>
      <c r="H209" s="218">
        <f t="shared" ref="H209:H272" si="6">+G209/F209*100</f>
        <v>100</v>
      </c>
      <c r="I209" s="298">
        <f t="shared" ref="I209:I272" si="7">F209-G209</f>
        <v>0</v>
      </c>
    </row>
    <row r="210" spans="1:9" s="216" customFormat="1" ht="11.25" x14ac:dyDescent="0.2">
      <c r="A210" s="163" t="s">
        <v>644</v>
      </c>
      <c r="B210" s="165" t="s">
        <v>645</v>
      </c>
      <c r="C210" s="166"/>
      <c r="D210" s="164"/>
      <c r="E210" s="164"/>
      <c r="F210" s="167">
        <v>68117.8</v>
      </c>
      <c r="G210" s="167">
        <v>68117.8</v>
      </c>
      <c r="H210" s="218">
        <f t="shared" si="6"/>
        <v>100</v>
      </c>
      <c r="I210" s="298">
        <f t="shared" si="7"/>
        <v>0</v>
      </c>
    </row>
    <row r="211" spans="1:9" s="216" customFormat="1" ht="33.75" x14ac:dyDescent="0.2">
      <c r="A211" s="163" t="s">
        <v>1133</v>
      </c>
      <c r="B211" s="165" t="s">
        <v>647</v>
      </c>
      <c r="C211" s="166">
        <v>621</v>
      </c>
      <c r="D211" s="164">
        <v>4</v>
      </c>
      <c r="E211" s="164">
        <v>7</v>
      </c>
      <c r="F211" s="167">
        <v>40399.199999999997</v>
      </c>
      <c r="G211" s="167">
        <v>40399.199999999997</v>
      </c>
      <c r="H211" s="218">
        <f t="shared" si="6"/>
        <v>100</v>
      </c>
      <c r="I211" s="298">
        <f t="shared" si="7"/>
        <v>0</v>
      </c>
    </row>
    <row r="212" spans="1:9" s="216" customFormat="1" ht="33.75" x14ac:dyDescent="0.2">
      <c r="A212" s="163" t="s">
        <v>1133</v>
      </c>
      <c r="B212" s="165" t="s">
        <v>1529</v>
      </c>
      <c r="C212" s="166">
        <v>621</v>
      </c>
      <c r="D212" s="164">
        <v>4</v>
      </c>
      <c r="E212" s="164">
        <v>7</v>
      </c>
      <c r="F212" s="167">
        <v>82.2</v>
      </c>
      <c r="G212" s="167">
        <v>82.2</v>
      </c>
      <c r="H212" s="218">
        <f t="shared" si="6"/>
        <v>100</v>
      </c>
      <c r="I212" s="298">
        <f t="shared" si="7"/>
        <v>0</v>
      </c>
    </row>
    <row r="213" spans="1:9" s="216" customFormat="1" ht="11.25" x14ac:dyDescent="0.2">
      <c r="A213" s="163" t="s">
        <v>1112</v>
      </c>
      <c r="B213" s="165" t="s">
        <v>648</v>
      </c>
      <c r="C213" s="166">
        <v>244</v>
      </c>
      <c r="D213" s="164">
        <v>4</v>
      </c>
      <c r="E213" s="164">
        <v>7</v>
      </c>
      <c r="F213" s="167">
        <v>27636.400000000001</v>
      </c>
      <c r="G213" s="167">
        <v>27636.400000000001</v>
      </c>
      <c r="H213" s="218">
        <f t="shared" si="6"/>
        <v>100</v>
      </c>
      <c r="I213" s="298">
        <f t="shared" si="7"/>
        <v>0</v>
      </c>
    </row>
    <row r="214" spans="1:9" s="216" customFormat="1" ht="11.25" x14ac:dyDescent="0.2">
      <c r="A214" s="163" t="s">
        <v>755</v>
      </c>
      <c r="B214" s="165">
        <v>630000000</v>
      </c>
      <c r="C214" s="166"/>
      <c r="D214" s="164"/>
      <c r="E214" s="164"/>
      <c r="F214" s="167">
        <v>7267.1</v>
      </c>
      <c r="G214" s="167">
        <v>7267.1</v>
      </c>
      <c r="H214" s="218">
        <f t="shared" si="6"/>
        <v>100</v>
      </c>
      <c r="I214" s="298">
        <f t="shared" si="7"/>
        <v>0</v>
      </c>
    </row>
    <row r="215" spans="1:9" s="216" customFormat="1" ht="11.25" x14ac:dyDescent="0.2">
      <c r="A215" s="163" t="s">
        <v>756</v>
      </c>
      <c r="B215" s="165">
        <v>630200000</v>
      </c>
      <c r="C215" s="166"/>
      <c r="D215" s="164"/>
      <c r="E215" s="164"/>
      <c r="F215" s="167">
        <v>7267.1</v>
      </c>
      <c r="G215" s="167">
        <v>7267.1</v>
      </c>
      <c r="H215" s="218">
        <f t="shared" si="6"/>
        <v>100</v>
      </c>
      <c r="I215" s="298">
        <f t="shared" si="7"/>
        <v>0</v>
      </c>
    </row>
    <row r="216" spans="1:9" s="216" customFormat="1" ht="11.25" x14ac:dyDescent="0.2">
      <c r="A216" s="163" t="s">
        <v>1112</v>
      </c>
      <c r="B216" s="165" t="s">
        <v>1598</v>
      </c>
      <c r="C216" s="166">
        <v>244</v>
      </c>
      <c r="D216" s="164">
        <v>6</v>
      </c>
      <c r="E216" s="164">
        <v>3</v>
      </c>
      <c r="F216" s="167">
        <v>742.4</v>
      </c>
      <c r="G216" s="167">
        <v>742.4</v>
      </c>
      <c r="H216" s="218">
        <f t="shared" si="6"/>
        <v>100</v>
      </c>
      <c r="I216" s="298">
        <f t="shared" si="7"/>
        <v>0</v>
      </c>
    </row>
    <row r="217" spans="1:9" s="216" customFormat="1" ht="11.25" x14ac:dyDescent="0.2">
      <c r="A217" s="163" t="s">
        <v>1112</v>
      </c>
      <c r="B217" s="165" t="s">
        <v>1599</v>
      </c>
      <c r="C217" s="166">
        <v>244</v>
      </c>
      <c r="D217" s="164">
        <v>6</v>
      </c>
      <c r="E217" s="164">
        <v>3</v>
      </c>
      <c r="F217" s="167">
        <v>6524.7</v>
      </c>
      <c r="G217" s="167">
        <v>6524.7</v>
      </c>
      <c r="H217" s="218">
        <f t="shared" si="6"/>
        <v>100</v>
      </c>
      <c r="I217" s="298">
        <f t="shared" si="7"/>
        <v>0</v>
      </c>
    </row>
    <row r="218" spans="1:9" s="216" customFormat="1" ht="11.25" x14ac:dyDescent="0.2">
      <c r="A218" s="163" t="s">
        <v>1600</v>
      </c>
      <c r="B218" s="165">
        <v>640000000</v>
      </c>
      <c r="C218" s="166"/>
      <c r="D218" s="164"/>
      <c r="E218" s="164"/>
      <c r="F218" s="167">
        <v>1752.9</v>
      </c>
      <c r="G218" s="167">
        <v>1750.7</v>
      </c>
      <c r="H218" s="218">
        <f t="shared" si="6"/>
        <v>99.874493696160656</v>
      </c>
      <c r="I218" s="298">
        <f t="shared" si="7"/>
        <v>2.2000000000000455</v>
      </c>
    </row>
    <row r="219" spans="1:9" s="216" customFormat="1" ht="11.25" x14ac:dyDescent="0.2">
      <c r="A219" s="163" t="s">
        <v>1250</v>
      </c>
      <c r="B219" s="165">
        <v>640100000</v>
      </c>
      <c r="C219" s="166"/>
      <c r="D219" s="164"/>
      <c r="E219" s="164"/>
      <c r="F219" s="167">
        <v>490.2</v>
      </c>
      <c r="G219" s="167">
        <v>488</v>
      </c>
      <c r="H219" s="218">
        <f t="shared" si="6"/>
        <v>99.551203590371287</v>
      </c>
      <c r="I219" s="298">
        <f t="shared" si="7"/>
        <v>2.1999999999999886</v>
      </c>
    </row>
    <row r="220" spans="1:9" s="216" customFormat="1" ht="11.25" x14ac:dyDescent="0.2">
      <c r="A220" s="163" t="s">
        <v>1112</v>
      </c>
      <c r="B220" s="165" t="s">
        <v>1601</v>
      </c>
      <c r="C220" s="166">
        <v>244</v>
      </c>
      <c r="D220" s="164">
        <v>6</v>
      </c>
      <c r="E220" s="164">
        <v>3</v>
      </c>
      <c r="F220" s="167">
        <v>490.2</v>
      </c>
      <c r="G220" s="167">
        <v>488</v>
      </c>
      <c r="H220" s="218">
        <f t="shared" si="6"/>
        <v>99.551203590371287</v>
      </c>
      <c r="I220" s="298">
        <f t="shared" si="7"/>
        <v>2.1999999999999886</v>
      </c>
    </row>
    <row r="221" spans="1:9" s="216" customFormat="1" ht="22.5" x14ac:dyDescent="0.2">
      <c r="A221" s="163" t="s">
        <v>757</v>
      </c>
      <c r="B221" s="165">
        <v>640300000</v>
      </c>
      <c r="C221" s="166"/>
      <c r="D221" s="164"/>
      <c r="E221" s="164"/>
      <c r="F221" s="167">
        <v>1262.7</v>
      </c>
      <c r="G221" s="167">
        <v>1262.7</v>
      </c>
      <c r="H221" s="218">
        <f t="shared" si="6"/>
        <v>100</v>
      </c>
      <c r="I221" s="298">
        <f t="shared" si="7"/>
        <v>0</v>
      </c>
    </row>
    <row r="222" spans="1:9" s="216" customFormat="1" ht="11.25" x14ac:dyDescent="0.2">
      <c r="A222" s="163" t="s">
        <v>1112</v>
      </c>
      <c r="B222" s="165">
        <v>640302080</v>
      </c>
      <c r="C222" s="166">
        <v>244</v>
      </c>
      <c r="D222" s="164">
        <v>6</v>
      </c>
      <c r="E222" s="164">
        <v>3</v>
      </c>
      <c r="F222" s="167">
        <v>1262.7</v>
      </c>
      <c r="G222" s="167">
        <v>1262.7</v>
      </c>
      <c r="H222" s="218">
        <f t="shared" si="6"/>
        <v>100</v>
      </c>
      <c r="I222" s="298">
        <f t="shared" si="7"/>
        <v>0</v>
      </c>
    </row>
    <row r="223" spans="1:9" s="214" customFormat="1" ht="21" x14ac:dyDescent="0.2">
      <c r="A223" s="158" t="s">
        <v>506</v>
      </c>
      <c r="B223" s="160">
        <v>700000000</v>
      </c>
      <c r="C223" s="161"/>
      <c r="D223" s="159"/>
      <c r="E223" s="159"/>
      <c r="F223" s="162">
        <v>20538424</v>
      </c>
      <c r="G223" s="162">
        <v>20489759.300000001</v>
      </c>
      <c r="H223" s="213">
        <f t="shared" si="6"/>
        <v>99.763055334722864</v>
      </c>
      <c r="I223" s="298">
        <f t="shared" si="7"/>
        <v>48664.699999999255</v>
      </c>
    </row>
    <row r="224" spans="1:9" s="216" customFormat="1" ht="11.25" x14ac:dyDescent="0.2">
      <c r="A224" s="163" t="s">
        <v>766</v>
      </c>
      <c r="B224" s="165">
        <v>710000000</v>
      </c>
      <c r="C224" s="166"/>
      <c r="D224" s="164"/>
      <c r="E224" s="164"/>
      <c r="F224" s="167">
        <v>4210274.0999999996</v>
      </c>
      <c r="G224" s="167">
        <v>4205479.7</v>
      </c>
      <c r="H224" s="218">
        <f t="shared" si="6"/>
        <v>99.886126178815786</v>
      </c>
      <c r="I224" s="298">
        <f t="shared" si="7"/>
        <v>4794.3999999994412</v>
      </c>
    </row>
    <row r="225" spans="1:9" s="216" customFormat="1" ht="22.5" x14ac:dyDescent="0.2">
      <c r="A225" s="163" t="s">
        <v>1113</v>
      </c>
      <c r="B225" s="165">
        <v>710043730</v>
      </c>
      <c r="C225" s="166">
        <v>321</v>
      </c>
      <c r="D225" s="164">
        <v>10</v>
      </c>
      <c r="E225" s="164">
        <v>4</v>
      </c>
      <c r="F225" s="167">
        <v>602</v>
      </c>
      <c r="G225" s="167">
        <v>602</v>
      </c>
      <c r="H225" s="218">
        <f t="shared" si="6"/>
        <v>100</v>
      </c>
      <c r="I225" s="298">
        <f t="shared" si="7"/>
        <v>0</v>
      </c>
    </row>
    <row r="226" spans="1:9" s="216" customFormat="1" ht="45" x14ac:dyDescent="0.2">
      <c r="A226" s="163" t="s">
        <v>767</v>
      </c>
      <c r="B226" s="165">
        <v>710100000</v>
      </c>
      <c r="C226" s="166"/>
      <c r="D226" s="164"/>
      <c r="E226" s="164"/>
      <c r="F226" s="167">
        <v>4191161.8</v>
      </c>
      <c r="G226" s="167">
        <v>4186367.7</v>
      </c>
      <c r="H226" s="218">
        <f t="shared" si="6"/>
        <v>99.885614055749414</v>
      </c>
      <c r="I226" s="298">
        <f t="shared" si="7"/>
        <v>4794.0999999996275</v>
      </c>
    </row>
    <row r="227" spans="1:9" s="216" customFormat="1" ht="33.75" x14ac:dyDescent="0.2">
      <c r="A227" s="163" t="s">
        <v>1115</v>
      </c>
      <c r="B227" s="165">
        <v>710162110</v>
      </c>
      <c r="C227" s="166">
        <v>811</v>
      </c>
      <c r="D227" s="164">
        <v>7</v>
      </c>
      <c r="E227" s="164">
        <v>1</v>
      </c>
      <c r="F227" s="167">
        <v>39650</v>
      </c>
      <c r="G227" s="167">
        <v>38888</v>
      </c>
      <c r="H227" s="218">
        <f t="shared" si="6"/>
        <v>98.078184110970994</v>
      </c>
      <c r="I227" s="298">
        <f t="shared" si="7"/>
        <v>762</v>
      </c>
    </row>
    <row r="228" spans="1:9" s="216" customFormat="1" ht="11.25" x14ac:dyDescent="0.2">
      <c r="A228" s="163" t="s">
        <v>1111</v>
      </c>
      <c r="B228" s="165">
        <v>710176020</v>
      </c>
      <c r="C228" s="166">
        <v>530</v>
      </c>
      <c r="D228" s="164">
        <v>7</v>
      </c>
      <c r="E228" s="164">
        <v>1</v>
      </c>
      <c r="F228" s="167">
        <v>3996240.3</v>
      </c>
      <c r="G228" s="167">
        <v>3994674.9</v>
      </c>
      <c r="H228" s="218">
        <f t="shared" si="6"/>
        <v>99.960828181428425</v>
      </c>
      <c r="I228" s="298">
        <f t="shared" si="7"/>
        <v>1565.3999999999069</v>
      </c>
    </row>
    <row r="229" spans="1:9" s="216" customFormat="1" ht="11.25" x14ac:dyDescent="0.2">
      <c r="A229" s="163" t="s">
        <v>1111</v>
      </c>
      <c r="B229" s="165" t="s">
        <v>769</v>
      </c>
      <c r="C229" s="166">
        <v>530</v>
      </c>
      <c r="D229" s="164">
        <v>7</v>
      </c>
      <c r="E229" s="164">
        <v>1</v>
      </c>
      <c r="F229" s="167">
        <v>26584.5</v>
      </c>
      <c r="G229" s="167">
        <v>26552.400000000001</v>
      </c>
      <c r="H229" s="218">
        <f t="shared" si="6"/>
        <v>99.879252948146473</v>
      </c>
      <c r="I229" s="298">
        <f t="shared" si="7"/>
        <v>32.099999999998545</v>
      </c>
    </row>
    <row r="230" spans="1:9" s="216" customFormat="1" ht="11.25" x14ac:dyDescent="0.2">
      <c r="A230" s="163" t="s">
        <v>1111</v>
      </c>
      <c r="B230" s="165">
        <v>710176090</v>
      </c>
      <c r="C230" s="166">
        <v>530</v>
      </c>
      <c r="D230" s="164">
        <v>10</v>
      </c>
      <c r="E230" s="164">
        <v>4</v>
      </c>
      <c r="F230" s="167">
        <v>128687</v>
      </c>
      <c r="G230" s="167">
        <v>126252.4</v>
      </c>
      <c r="H230" s="218">
        <f t="shared" si="6"/>
        <v>98.108122809607806</v>
      </c>
      <c r="I230" s="298">
        <f t="shared" si="7"/>
        <v>2434.6000000000058</v>
      </c>
    </row>
    <row r="231" spans="1:9" s="216" customFormat="1" ht="11.25" x14ac:dyDescent="0.2">
      <c r="A231" s="163" t="s">
        <v>1168</v>
      </c>
      <c r="B231" s="165" t="s">
        <v>770</v>
      </c>
      <c r="C231" s="166"/>
      <c r="D231" s="164"/>
      <c r="E231" s="164"/>
      <c r="F231" s="167">
        <v>18510.3</v>
      </c>
      <c r="G231" s="167">
        <v>18510</v>
      </c>
      <c r="H231" s="218">
        <f t="shared" si="6"/>
        <v>99.998379280724791</v>
      </c>
      <c r="I231" s="298">
        <f t="shared" si="7"/>
        <v>0.2999999999992724</v>
      </c>
    </row>
    <row r="232" spans="1:9" s="216" customFormat="1" ht="11.25" x14ac:dyDescent="0.2">
      <c r="A232" s="163" t="s">
        <v>1708</v>
      </c>
      <c r="B232" s="165" t="s">
        <v>771</v>
      </c>
      <c r="C232" s="166">
        <v>242</v>
      </c>
      <c r="D232" s="164">
        <v>7</v>
      </c>
      <c r="E232" s="164">
        <v>1</v>
      </c>
      <c r="F232" s="167">
        <v>1301</v>
      </c>
      <c r="G232" s="167">
        <v>1300.9000000000001</v>
      </c>
      <c r="H232" s="218">
        <f t="shared" si="6"/>
        <v>99.992313604919303</v>
      </c>
      <c r="I232" s="298">
        <f t="shared" si="7"/>
        <v>9.9999999999909051E-2</v>
      </c>
    </row>
    <row r="233" spans="1:9" s="216" customFormat="1" ht="11.25" x14ac:dyDescent="0.2">
      <c r="A233" s="163" t="s">
        <v>1112</v>
      </c>
      <c r="B233" s="165" t="s">
        <v>771</v>
      </c>
      <c r="C233" s="166">
        <v>244</v>
      </c>
      <c r="D233" s="164">
        <v>7</v>
      </c>
      <c r="E233" s="164">
        <v>1</v>
      </c>
      <c r="F233" s="167">
        <v>17209.3</v>
      </c>
      <c r="G233" s="167">
        <v>17209.099999999999</v>
      </c>
      <c r="H233" s="218">
        <f t="shared" si="6"/>
        <v>99.998837837680782</v>
      </c>
      <c r="I233" s="298">
        <f t="shared" si="7"/>
        <v>0.2000000000007276</v>
      </c>
    </row>
    <row r="234" spans="1:9" s="216" customFormat="1" ht="11.25" x14ac:dyDescent="0.2">
      <c r="A234" s="163" t="s">
        <v>777</v>
      </c>
      <c r="B234" s="165">
        <v>720000000</v>
      </c>
      <c r="C234" s="166"/>
      <c r="D234" s="164"/>
      <c r="E234" s="164"/>
      <c r="F234" s="167">
        <v>10089869</v>
      </c>
      <c r="G234" s="167">
        <v>10057953</v>
      </c>
      <c r="H234" s="218">
        <f t="shared" si="6"/>
        <v>99.683682711836994</v>
      </c>
      <c r="I234" s="298">
        <f t="shared" si="7"/>
        <v>31916</v>
      </c>
    </row>
    <row r="235" spans="1:9" s="216" customFormat="1" ht="22.5" x14ac:dyDescent="0.2">
      <c r="A235" s="163" t="s">
        <v>1124</v>
      </c>
      <c r="B235" s="165">
        <v>720075040</v>
      </c>
      <c r="C235" s="166">
        <v>521</v>
      </c>
      <c r="D235" s="164">
        <v>7</v>
      </c>
      <c r="E235" s="164">
        <v>9</v>
      </c>
      <c r="F235" s="167">
        <v>59687</v>
      </c>
      <c r="G235" s="167">
        <v>57337</v>
      </c>
      <c r="H235" s="218">
        <f t="shared" si="6"/>
        <v>96.062794243302562</v>
      </c>
      <c r="I235" s="298">
        <f t="shared" si="7"/>
        <v>2350</v>
      </c>
    </row>
    <row r="236" spans="1:9" s="216" customFormat="1" ht="22.5" x14ac:dyDescent="0.2">
      <c r="A236" s="163" t="s">
        <v>778</v>
      </c>
      <c r="B236" s="165">
        <v>720100000</v>
      </c>
      <c r="C236" s="166"/>
      <c r="D236" s="164"/>
      <c r="E236" s="164"/>
      <c r="F236" s="167">
        <v>8228192.5999999996</v>
      </c>
      <c r="G236" s="167">
        <v>8203721</v>
      </c>
      <c r="H236" s="218">
        <f t="shared" si="6"/>
        <v>99.702588391039853</v>
      </c>
      <c r="I236" s="298">
        <f t="shared" si="7"/>
        <v>24471.599999999627</v>
      </c>
    </row>
    <row r="237" spans="1:9" s="216" customFormat="1" ht="33.75" x14ac:dyDescent="0.2">
      <c r="A237" s="163" t="s">
        <v>1133</v>
      </c>
      <c r="B237" s="165">
        <v>720142110</v>
      </c>
      <c r="C237" s="166">
        <v>621</v>
      </c>
      <c r="D237" s="164">
        <v>7</v>
      </c>
      <c r="E237" s="164">
        <v>2</v>
      </c>
      <c r="F237" s="167">
        <v>92696.7</v>
      </c>
      <c r="G237" s="167">
        <v>92312.1</v>
      </c>
      <c r="H237" s="218">
        <f t="shared" si="6"/>
        <v>99.585098498652073</v>
      </c>
      <c r="I237" s="298">
        <f t="shared" si="7"/>
        <v>384.59999999999127</v>
      </c>
    </row>
    <row r="238" spans="1:9" s="216" customFormat="1" ht="33.75" x14ac:dyDescent="0.2">
      <c r="A238" s="163" t="s">
        <v>1116</v>
      </c>
      <c r="B238" s="165">
        <v>720142120</v>
      </c>
      <c r="C238" s="166">
        <v>611</v>
      </c>
      <c r="D238" s="164">
        <v>7</v>
      </c>
      <c r="E238" s="164">
        <v>2</v>
      </c>
      <c r="F238" s="167">
        <v>150311.29999999999</v>
      </c>
      <c r="G238" s="167">
        <v>149239.20000000001</v>
      </c>
      <c r="H238" s="218">
        <f t="shared" si="6"/>
        <v>99.286746904590686</v>
      </c>
      <c r="I238" s="298">
        <f t="shared" si="7"/>
        <v>1072.0999999999767</v>
      </c>
    </row>
    <row r="239" spans="1:9" s="216" customFormat="1" ht="33.75" x14ac:dyDescent="0.2">
      <c r="A239" s="163" t="s">
        <v>1133</v>
      </c>
      <c r="B239" s="165">
        <v>720142130</v>
      </c>
      <c r="C239" s="166">
        <v>621</v>
      </c>
      <c r="D239" s="164">
        <v>7</v>
      </c>
      <c r="E239" s="164">
        <v>2</v>
      </c>
      <c r="F239" s="167">
        <v>44176.9</v>
      </c>
      <c r="G239" s="167">
        <v>44153.8</v>
      </c>
      <c r="H239" s="218">
        <f t="shared" si="6"/>
        <v>99.947710228648916</v>
      </c>
      <c r="I239" s="298">
        <f t="shared" si="7"/>
        <v>23.099999999998545</v>
      </c>
    </row>
    <row r="240" spans="1:9" s="216" customFormat="1" ht="33.75" x14ac:dyDescent="0.2">
      <c r="A240" s="163" t="s">
        <v>1116</v>
      </c>
      <c r="B240" s="165">
        <v>720142140</v>
      </c>
      <c r="C240" s="166">
        <v>611</v>
      </c>
      <c r="D240" s="164">
        <v>7</v>
      </c>
      <c r="E240" s="164">
        <v>2</v>
      </c>
      <c r="F240" s="167">
        <v>432602.8</v>
      </c>
      <c r="G240" s="167">
        <v>424511.9</v>
      </c>
      <c r="H240" s="218">
        <f t="shared" si="6"/>
        <v>98.129716220052217</v>
      </c>
      <c r="I240" s="298">
        <f t="shared" si="7"/>
        <v>8090.8999999999651</v>
      </c>
    </row>
    <row r="241" spans="1:9" s="216" customFormat="1" ht="33.75" x14ac:dyDescent="0.2">
      <c r="A241" s="163" t="s">
        <v>1133</v>
      </c>
      <c r="B241" s="165">
        <v>720142140</v>
      </c>
      <c r="C241" s="166">
        <v>621</v>
      </c>
      <c r="D241" s="164">
        <v>7</v>
      </c>
      <c r="E241" s="164">
        <v>2</v>
      </c>
      <c r="F241" s="167">
        <v>70511.3</v>
      </c>
      <c r="G241" s="167">
        <v>69964.100000000006</v>
      </c>
      <c r="H241" s="218">
        <f t="shared" si="6"/>
        <v>99.223954174720944</v>
      </c>
      <c r="I241" s="298">
        <f t="shared" si="7"/>
        <v>547.19999999999709</v>
      </c>
    </row>
    <row r="242" spans="1:9" s="216" customFormat="1" ht="11.25" x14ac:dyDescent="0.2">
      <c r="A242" s="163" t="s">
        <v>1122</v>
      </c>
      <c r="B242" s="165">
        <v>720142140</v>
      </c>
      <c r="C242" s="166">
        <v>622</v>
      </c>
      <c r="D242" s="164">
        <v>7</v>
      </c>
      <c r="E242" s="164">
        <v>2</v>
      </c>
      <c r="F242" s="167">
        <v>2915.6</v>
      </c>
      <c r="G242" s="167">
        <v>2915.6</v>
      </c>
      <c r="H242" s="218">
        <f t="shared" si="6"/>
        <v>100</v>
      </c>
      <c r="I242" s="298">
        <f t="shared" si="7"/>
        <v>0</v>
      </c>
    </row>
    <row r="243" spans="1:9" s="216" customFormat="1" ht="33.75" x14ac:dyDescent="0.2">
      <c r="A243" s="163" t="s">
        <v>1116</v>
      </c>
      <c r="B243" s="165">
        <v>720142150</v>
      </c>
      <c r="C243" s="166">
        <v>611</v>
      </c>
      <c r="D243" s="164">
        <v>7</v>
      </c>
      <c r="E243" s="164">
        <v>2</v>
      </c>
      <c r="F243" s="167">
        <v>60750.6</v>
      </c>
      <c r="G243" s="167">
        <v>57698.7</v>
      </c>
      <c r="H243" s="218">
        <f t="shared" si="6"/>
        <v>94.976345912632965</v>
      </c>
      <c r="I243" s="298">
        <f t="shared" si="7"/>
        <v>3051.9000000000015</v>
      </c>
    </row>
    <row r="244" spans="1:9" s="216" customFormat="1" ht="33.75" x14ac:dyDescent="0.2">
      <c r="A244" s="163" t="s">
        <v>1116</v>
      </c>
      <c r="B244" s="165">
        <v>720145200</v>
      </c>
      <c r="C244" s="166">
        <v>611</v>
      </c>
      <c r="D244" s="164">
        <v>7</v>
      </c>
      <c r="E244" s="164">
        <v>9</v>
      </c>
      <c r="F244" s="167">
        <v>116578</v>
      </c>
      <c r="G244" s="167">
        <v>115580.8</v>
      </c>
      <c r="H244" s="218">
        <f t="shared" si="6"/>
        <v>99.144607044210744</v>
      </c>
      <c r="I244" s="298">
        <f t="shared" si="7"/>
        <v>997.19999999999709</v>
      </c>
    </row>
    <row r="245" spans="1:9" s="216" customFormat="1" ht="22.5" x14ac:dyDescent="0.2">
      <c r="A245" s="163" t="s">
        <v>1124</v>
      </c>
      <c r="B245" s="165">
        <v>720175200</v>
      </c>
      <c r="C245" s="166">
        <v>521</v>
      </c>
      <c r="D245" s="164">
        <v>7</v>
      </c>
      <c r="E245" s="164">
        <v>9</v>
      </c>
      <c r="F245" s="167">
        <v>5043.8999999999996</v>
      </c>
      <c r="G245" s="167">
        <v>5043.8999999999996</v>
      </c>
      <c r="H245" s="218">
        <f t="shared" si="6"/>
        <v>100</v>
      </c>
      <c r="I245" s="298">
        <f t="shared" si="7"/>
        <v>0</v>
      </c>
    </row>
    <row r="246" spans="1:9" s="216" customFormat="1" ht="11.25" x14ac:dyDescent="0.2">
      <c r="A246" s="163" t="s">
        <v>1111</v>
      </c>
      <c r="B246" s="165">
        <v>720176020</v>
      </c>
      <c r="C246" s="166">
        <v>530</v>
      </c>
      <c r="D246" s="164">
        <v>7</v>
      </c>
      <c r="E246" s="164">
        <v>2</v>
      </c>
      <c r="F246" s="167">
        <v>7178817.2000000002</v>
      </c>
      <c r="G246" s="167">
        <v>7168586.4000000004</v>
      </c>
      <c r="H246" s="218">
        <f t="shared" si="6"/>
        <v>99.857486272251094</v>
      </c>
      <c r="I246" s="298">
        <f t="shared" si="7"/>
        <v>10230.799999999814</v>
      </c>
    </row>
    <row r="247" spans="1:9" s="216" customFormat="1" ht="11.25" x14ac:dyDescent="0.2">
      <c r="A247" s="163" t="s">
        <v>1111</v>
      </c>
      <c r="B247" s="165" t="s">
        <v>784</v>
      </c>
      <c r="C247" s="166">
        <v>530</v>
      </c>
      <c r="D247" s="164">
        <v>7</v>
      </c>
      <c r="E247" s="164">
        <v>2</v>
      </c>
      <c r="F247" s="167">
        <v>71153.5</v>
      </c>
      <c r="G247" s="167">
        <v>71142.5</v>
      </c>
      <c r="H247" s="218">
        <f t="shared" si="6"/>
        <v>99.984540465331989</v>
      </c>
      <c r="I247" s="298">
        <f t="shared" si="7"/>
        <v>11</v>
      </c>
    </row>
    <row r="248" spans="1:9" s="216" customFormat="1" ht="11.25" x14ac:dyDescent="0.2">
      <c r="A248" s="163" t="s">
        <v>1111</v>
      </c>
      <c r="B248" s="165">
        <v>720176170</v>
      </c>
      <c r="C248" s="166">
        <v>530</v>
      </c>
      <c r="D248" s="164">
        <v>7</v>
      </c>
      <c r="E248" s="164">
        <v>9</v>
      </c>
      <c r="F248" s="167">
        <v>2634.8</v>
      </c>
      <c r="G248" s="167">
        <v>2572</v>
      </c>
      <c r="H248" s="218">
        <f t="shared" si="6"/>
        <v>97.616517382723544</v>
      </c>
      <c r="I248" s="298">
        <f t="shared" si="7"/>
        <v>62.800000000000182</v>
      </c>
    </row>
    <row r="249" spans="1:9" s="216" customFormat="1" ht="22.5" x14ac:dyDescent="0.2">
      <c r="A249" s="163" t="s">
        <v>785</v>
      </c>
      <c r="B249" s="165">
        <v>720200000</v>
      </c>
      <c r="C249" s="166"/>
      <c r="D249" s="164"/>
      <c r="E249" s="164"/>
      <c r="F249" s="167">
        <v>485555.1</v>
      </c>
      <c r="G249" s="167">
        <v>485555</v>
      </c>
      <c r="H249" s="218">
        <f t="shared" si="6"/>
        <v>99.999979405015011</v>
      </c>
      <c r="I249" s="298">
        <f t="shared" si="7"/>
        <v>9.9999999976716936E-2</v>
      </c>
    </row>
    <row r="250" spans="1:9" s="216" customFormat="1" ht="11.25" x14ac:dyDescent="0.2">
      <c r="A250" s="163" t="s">
        <v>233</v>
      </c>
      <c r="B250" s="165">
        <v>720277010</v>
      </c>
      <c r="C250" s="166">
        <v>540</v>
      </c>
      <c r="D250" s="164">
        <v>7</v>
      </c>
      <c r="E250" s="164">
        <v>2</v>
      </c>
      <c r="F250" s="167">
        <v>55915</v>
      </c>
      <c r="G250" s="167">
        <v>55914.9</v>
      </c>
      <c r="H250" s="218">
        <f t="shared" si="6"/>
        <v>99.999821157113473</v>
      </c>
      <c r="I250" s="298">
        <f t="shared" si="7"/>
        <v>9.9999999998544808E-2</v>
      </c>
    </row>
    <row r="251" spans="1:9" s="216" customFormat="1" ht="22.5" x14ac:dyDescent="0.2">
      <c r="A251" s="163" t="s">
        <v>1124</v>
      </c>
      <c r="B251" s="165" t="s">
        <v>787</v>
      </c>
      <c r="C251" s="166">
        <v>521</v>
      </c>
      <c r="D251" s="164">
        <v>7</v>
      </c>
      <c r="E251" s="164">
        <v>2</v>
      </c>
      <c r="F251" s="167">
        <v>422408</v>
      </c>
      <c r="G251" s="167">
        <v>422408</v>
      </c>
      <c r="H251" s="218">
        <f t="shared" si="6"/>
        <v>100</v>
      </c>
      <c r="I251" s="298">
        <f t="shared" si="7"/>
        <v>0</v>
      </c>
    </row>
    <row r="252" spans="1:9" s="216" customFormat="1" ht="11.25" x14ac:dyDescent="0.2">
      <c r="A252" s="163" t="s">
        <v>1114</v>
      </c>
      <c r="B252" s="165" t="s">
        <v>787</v>
      </c>
      <c r="C252" s="166">
        <v>612</v>
      </c>
      <c r="D252" s="164">
        <v>7</v>
      </c>
      <c r="E252" s="164">
        <v>2</v>
      </c>
      <c r="F252" s="167">
        <v>7232.1</v>
      </c>
      <c r="G252" s="167">
        <v>7232.1</v>
      </c>
      <c r="H252" s="218">
        <f t="shared" si="6"/>
        <v>100</v>
      </c>
      <c r="I252" s="298">
        <f t="shared" si="7"/>
        <v>0</v>
      </c>
    </row>
    <row r="253" spans="1:9" s="216" customFormat="1" ht="22.5" x14ac:dyDescent="0.2">
      <c r="A253" s="163" t="s">
        <v>833</v>
      </c>
      <c r="B253" s="165">
        <v>720300000</v>
      </c>
      <c r="C253" s="166"/>
      <c r="D253" s="164"/>
      <c r="E253" s="164"/>
      <c r="F253" s="167">
        <v>23031.4</v>
      </c>
      <c r="G253" s="167">
        <v>22217.4</v>
      </c>
      <c r="H253" s="218">
        <f t="shared" si="6"/>
        <v>96.465694660333284</v>
      </c>
      <c r="I253" s="298">
        <f t="shared" si="7"/>
        <v>814</v>
      </c>
    </row>
    <row r="254" spans="1:9" s="216" customFormat="1" ht="33.75" x14ac:dyDescent="0.2">
      <c r="A254" s="163" t="s">
        <v>1116</v>
      </c>
      <c r="B254" s="165">
        <v>720343550</v>
      </c>
      <c r="C254" s="166">
        <v>611</v>
      </c>
      <c r="D254" s="164">
        <v>7</v>
      </c>
      <c r="E254" s="164">
        <v>9</v>
      </c>
      <c r="F254" s="167">
        <v>23031.4</v>
      </c>
      <c r="G254" s="167">
        <v>22217.4</v>
      </c>
      <c r="H254" s="218">
        <f t="shared" si="6"/>
        <v>96.465694660333284</v>
      </c>
      <c r="I254" s="298">
        <f t="shared" si="7"/>
        <v>814</v>
      </c>
    </row>
    <row r="255" spans="1:9" s="216" customFormat="1" ht="11.25" x14ac:dyDescent="0.2">
      <c r="A255" s="163" t="s">
        <v>835</v>
      </c>
      <c r="B255" s="165">
        <v>720400000</v>
      </c>
      <c r="C255" s="166"/>
      <c r="D255" s="164"/>
      <c r="E255" s="164"/>
      <c r="F255" s="167">
        <v>4532.3999999999996</v>
      </c>
      <c r="G255" s="167">
        <v>4518.6000000000004</v>
      </c>
      <c r="H255" s="218">
        <f t="shared" si="6"/>
        <v>99.695525549377834</v>
      </c>
      <c r="I255" s="298">
        <f t="shared" si="7"/>
        <v>13.799999999999272</v>
      </c>
    </row>
    <row r="256" spans="1:9" s="216" customFormat="1" ht="33.75" x14ac:dyDescent="0.2">
      <c r="A256" s="163" t="s">
        <v>1116</v>
      </c>
      <c r="B256" s="165">
        <v>720443640</v>
      </c>
      <c r="C256" s="166">
        <v>611</v>
      </c>
      <c r="D256" s="164">
        <v>7</v>
      </c>
      <c r="E256" s="164">
        <v>9</v>
      </c>
      <c r="F256" s="167">
        <v>4212.3999999999996</v>
      </c>
      <c r="G256" s="167">
        <v>4212.3999999999996</v>
      </c>
      <c r="H256" s="218">
        <f t="shared" si="6"/>
        <v>100</v>
      </c>
      <c r="I256" s="298">
        <f t="shared" si="7"/>
        <v>0</v>
      </c>
    </row>
    <row r="257" spans="1:9" s="216" customFormat="1" ht="33.75" x14ac:dyDescent="0.2">
      <c r="A257" s="163" t="s">
        <v>1133</v>
      </c>
      <c r="B257" s="165">
        <v>720443640</v>
      </c>
      <c r="C257" s="166">
        <v>621</v>
      </c>
      <c r="D257" s="164">
        <v>7</v>
      </c>
      <c r="E257" s="164">
        <v>9</v>
      </c>
      <c r="F257" s="167">
        <v>320</v>
      </c>
      <c r="G257" s="167">
        <v>306.2</v>
      </c>
      <c r="H257" s="218">
        <f t="shared" si="6"/>
        <v>95.687499999999986</v>
      </c>
      <c r="I257" s="298">
        <f t="shared" si="7"/>
        <v>13.800000000000011</v>
      </c>
    </row>
    <row r="258" spans="1:9" s="216" customFormat="1" ht="22.5" x14ac:dyDescent="0.2">
      <c r="A258" s="163" t="s">
        <v>788</v>
      </c>
      <c r="B258" s="165">
        <v>720500000</v>
      </c>
      <c r="C258" s="166"/>
      <c r="D258" s="164"/>
      <c r="E258" s="164"/>
      <c r="F258" s="167">
        <v>650205.6</v>
      </c>
      <c r="G258" s="167">
        <v>647322.19999999995</v>
      </c>
      <c r="H258" s="218">
        <f t="shared" si="6"/>
        <v>99.556540269723911</v>
      </c>
      <c r="I258" s="298">
        <f t="shared" si="7"/>
        <v>2883.4000000000233</v>
      </c>
    </row>
    <row r="259" spans="1:9" s="216" customFormat="1" ht="22.5" x14ac:dyDescent="0.2">
      <c r="A259" s="163" t="s">
        <v>1707</v>
      </c>
      <c r="B259" s="165">
        <v>720500330</v>
      </c>
      <c r="C259" s="166">
        <v>243</v>
      </c>
      <c r="D259" s="164">
        <v>7</v>
      </c>
      <c r="E259" s="164">
        <v>2</v>
      </c>
      <c r="F259" s="167">
        <v>10000</v>
      </c>
      <c r="G259" s="167">
        <v>10000</v>
      </c>
      <c r="H259" s="218">
        <f t="shared" si="6"/>
        <v>100</v>
      </c>
      <c r="I259" s="298">
        <f t="shared" si="7"/>
        <v>0</v>
      </c>
    </row>
    <row r="260" spans="1:9" s="216" customFormat="1" ht="11.25" x14ac:dyDescent="0.2">
      <c r="A260" s="163" t="s">
        <v>1708</v>
      </c>
      <c r="B260" s="165">
        <v>720543621</v>
      </c>
      <c r="C260" s="166">
        <v>242</v>
      </c>
      <c r="D260" s="164">
        <v>7</v>
      </c>
      <c r="E260" s="164">
        <v>9</v>
      </c>
      <c r="F260" s="167">
        <v>33692.9</v>
      </c>
      <c r="G260" s="167">
        <v>31422.799999999999</v>
      </c>
      <c r="H260" s="218">
        <f t="shared" si="6"/>
        <v>93.262378720739378</v>
      </c>
      <c r="I260" s="298">
        <f t="shared" si="7"/>
        <v>2270.1000000000022</v>
      </c>
    </row>
    <row r="261" spans="1:9" s="216" customFormat="1" ht="11.25" x14ac:dyDescent="0.2">
      <c r="A261" s="163" t="s">
        <v>1112</v>
      </c>
      <c r="B261" s="165">
        <v>720543621</v>
      </c>
      <c r="C261" s="166">
        <v>244</v>
      </c>
      <c r="D261" s="164">
        <v>7</v>
      </c>
      <c r="E261" s="164">
        <v>9</v>
      </c>
      <c r="F261" s="167">
        <v>26239.7</v>
      </c>
      <c r="G261" s="167">
        <v>26238.1</v>
      </c>
      <c r="H261" s="218">
        <f t="shared" si="6"/>
        <v>99.993902369310618</v>
      </c>
      <c r="I261" s="298">
        <f t="shared" si="7"/>
        <v>1.6000000000021828</v>
      </c>
    </row>
    <row r="262" spans="1:9" s="216" customFormat="1" ht="11.25" x14ac:dyDescent="0.2">
      <c r="A262" s="163" t="s">
        <v>1122</v>
      </c>
      <c r="B262" s="165">
        <v>720543621</v>
      </c>
      <c r="C262" s="166">
        <v>622</v>
      </c>
      <c r="D262" s="164">
        <v>7</v>
      </c>
      <c r="E262" s="164">
        <v>9</v>
      </c>
      <c r="F262" s="167">
        <v>851.6</v>
      </c>
      <c r="G262" s="167">
        <v>794.6</v>
      </c>
      <c r="H262" s="218">
        <f t="shared" si="6"/>
        <v>93.306716768435876</v>
      </c>
      <c r="I262" s="298">
        <f t="shared" si="7"/>
        <v>57</v>
      </c>
    </row>
    <row r="263" spans="1:9" s="216" customFormat="1" ht="11.25" x14ac:dyDescent="0.2">
      <c r="A263" s="163" t="s">
        <v>1112</v>
      </c>
      <c r="B263" s="165">
        <v>720543690</v>
      </c>
      <c r="C263" s="166">
        <v>244</v>
      </c>
      <c r="D263" s="164">
        <v>7</v>
      </c>
      <c r="E263" s="164">
        <v>2</v>
      </c>
      <c r="F263" s="167">
        <v>749.8</v>
      </c>
      <c r="G263" s="167">
        <v>749.8</v>
      </c>
      <c r="H263" s="218">
        <f t="shared" si="6"/>
        <v>100</v>
      </c>
      <c r="I263" s="298">
        <f t="shared" si="7"/>
        <v>0</v>
      </c>
    </row>
    <row r="264" spans="1:9" s="216" customFormat="1" ht="22.5" x14ac:dyDescent="0.2">
      <c r="A264" s="163" t="s">
        <v>1117</v>
      </c>
      <c r="B264" s="165">
        <v>720543690</v>
      </c>
      <c r="C264" s="166">
        <v>414</v>
      </c>
      <c r="D264" s="164">
        <v>7</v>
      </c>
      <c r="E264" s="164">
        <v>2</v>
      </c>
      <c r="F264" s="167">
        <v>5000</v>
      </c>
      <c r="G264" s="167">
        <v>5000</v>
      </c>
      <c r="H264" s="218">
        <f t="shared" si="6"/>
        <v>100</v>
      </c>
      <c r="I264" s="298">
        <f t="shared" si="7"/>
        <v>0</v>
      </c>
    </row>
    <row r="265" spans="1:9" s="216" customFormat="1" ht="11.25" x14ac:dyDescent="0.2">
      <c r="A265" s="163" t="s">
        <v>1708</v>
      </c>
      <c r="B265" s="165" t="s">
        <v>1259</v>
      </c>
      <c r="C265" s="166">
        <v>242</v>
      </c>
      <c r="D265" s="164">
        <v>7</v>
      </c>
      <c r="E265" s="164">
        <v>2</v>
      </c>
      <c r="F265" s="167">
        <v>26807.5</v>
      </c>
      <c r="G265" s="167">
        <v>26807.5</v>
      </c>
      <c r="H265" s="218">
        <f t="shared" si="6"/>
        <v>100</v>
      </c>
      <c r="I265" s="298">
        <f t="shared" si="7"/>
        <v>0</v>
      </c>
    </row>
    <row r="266" spans="1:9" s="216" customFormat="1" ht="22.5" x14ac:dyDescent="0.2">
      <c r="A266" s="163" t="s">
        <v>1707</v>
      </c>
      <c r="B266" s="165" t="s">
        <v>1259</v>
      </c>
      <c r="C266" s="166">
        <v>243</v>
      </c>
      <c r="D266" s="164">
        <v>7</v>
      </c>
      <c r="E266" s="164">
        <v>2</v>
      </c>
      <c r="F266" s="167">
        <v>464223.9</v>
      </c>
      <c r="G266" s="167">
        <v>463670</v>
      </c>
      <c r="H266" s="218">
        <f t="shared" si="6"/>
        <v>99.880682575800165</v>
      </c>
      <c r="I266" s="298">
        <f t="shared" si="7"/>
        <v>553.90000000002328</v>
      </c>
    </row>
    <row r="267" spans="1:9" s="216" customFormat="1" ht="11.25" x14ac:dyDescent="0.2">
      <c r="A267" s="163" t="s">
        <v>1112</v>
      </c>
      <c r="B267" s="165" t="s">
        <v>1259</v>
      </c>
      <c r="C267" s="166">
        <v>244</v>
      </c>
      <c r="D267" s="164">
        <v>7</v>
      </c>
      <c r="E267" s="164">
        <v>2</v>
      </c>
      <c r="F267" s="167">
        <v>82640.2</v>
      </c>
      <c r="G267" s="167">
        <v>82639.399999999994</v>
      </c>
      <c r="H267" s="218">
        <f t="shared" si="6"/>
        <v>99.999031948131773</v>
      </c>
      <c r="I267" s="298">
        <f t="shared" si="7"/>
        <v>0.80000000000291038</v>
      </c>
    </row>
    <row r="268" spans="1:9" s="216" customFormat="1" ht="22.5" x14ac:dyDescent="0.2">
      <c r="A268" s="163" t="s">
        <v>790</v>
      </c>
      <c r="B268" s="165">
        <v>720600000</v>
      </c>
      <c r="C268" s="166"/>
      <c r="D268" s="164"/>
      <c r="E268" s="164"/>
      <c r="F268" s="167">
        <v>3235.3</v>
      </c>
      <c r="G268" s="167">
        <v>3103.5</v>
      </c>
      <c r="H268" s="218">
        <f t="shared" si="6"/>
        <v>95.926189225110491</v>
      </c>
      <c r="I268" s="298">
        <f t="shared" si="7"/>
        <v>131.80000000000018</v>
      </c>
    </row>
    <row r="269" spans="1:9" s="216" customFormat="1" ht="11.25" x14ac:dyDescent="0.2">
      <c r="A269" s="163" t="s">
        <v>1708</v>
      </c>
      <c r="B269" s="165">
        <v>720643680</v>
      </c>
      <c r="C269" s="166">
        <v>242</v>
      </c>
      <c r="D269" s="164">
        <v>7</v>
      </c>
      <c r="E269" s="164">
        <v>2</v>
      </c>
      <c r="F269" s="167">
        <v>2485.3000000000002</v>
      </c>
      <c r="G269" s="167">
        <v>2353.5</v>
      </c>
      <c r="H269" s="218">
        <f t="shared" si="6"/>
        <v>94.696817285639554</v>
      </c>
      <c r="I269" s="298">
        <f t="shared" si="7"/>
        <v>131.80000000000018</v>
      </c>
    </row>
    <row r="270" spans="1:9" s="216" customFormat="1" ht="11.25" x14ac:dyDescent="0.2">
      <c r="A270" s="163" t="s">
        <v>1112</v>
      </c>
      <c r="B270" s="165">
        <v>720643680</v>
      </c>
      <c r="C270" s="166">
        <v>244</v>
      </c>
      <c r="D270" s="164">
        <v>7</v>
      </c>
      <c r="E270" s="164">
        <v>2</v>
      </c>
      <c r="F270" s="167">
        <v>750</v>
      </c>
      <c r="G270" s="167">
        <v>750</v>
      </c>
      <c r="H270" s="218">
        <f t="shared" si="6"/>
        <v>100</v>
      </c>
      <c r="I270" s="298">
        <f t="shared" si="7"/>
        <v>0</v>
      </c>
    </row>
    <row r="271" spans="1:9" s="216" customFormat="1" ht="11.25" x14ac:dyDescent="0.2">
      <c r="A271" s="163" t="s">
        <v>817</v>
      </c>
      <c r="B271" s="165">
        <v>720700000</v>
      </c>
      <c r="C271" s="166"/>
      <c r="D271" s="164"/>
      <c r="E271" s="164"/>
      <c r="F271" s="167">
        <v>55960.800000000003</v>
      </c>
      <c r="G271" s="167">
        <v>55888.800000000003</v>
      </c>
      <c r="H271" s="218">
        <f t="shared" si="6"/>
        <v>99.87133850838444</v>
      </c>
      <c r="I271" s="298">
        <f t="shared" si="7"/>
        <v>72</v>
      </c>
    </row>
    <row r="272" spans="1:9" s="216" customFormat="1" ht="33.75" x14ac:dyDescent="0.2">
      <c r="A272" s="163" t="s">
        <v>1133</v>
      </c>
      <c r="B272" s="165">
        <v>720742910</v>
      </c>
      <c r="C272" s="166">
        <v>621</v>
      </c>
      <c r="D272" s="164">
        <v>7</v>
      </c>
      <c r="E272" s="164">
        <v>5</v>
      </c>
      <c r="F272" s="167">
        <v>55960.800000000003</v>
      </c>
      <c r="G272" s="167">
        <v>55888.800000000003</v>
      </c>
      <c r="H272" s="218">
        <f t="shared" si="6"/>
        <v>99.87133850838444</v>
      </c>
      <c r="I272" s="298">
        <f t="shared" si="7"/>
        <v>72</v>
      </c>
    </row>
    <row r="273" spans="1:9" s="216" customFormat="1" ht="11.25" x14ac:dyDescent="0.2">
      <c r="A273" s="163" t="s">
        <v>792</v>
      </c>
      <c r="B273" s="165">
        <v>720800000</v>
      </c>
      <c r="C273" s="166"/>
      <c r="D273" s="164"/>
      <c r="E273" s="164"/>
      <c r="F273" s="167">
        <v>563062.19999999995</v>
      </c>
      <c r="G273" s="167">
        <v>561882.9</v>
      </c>
      <c r="H273" s="218">
        <f t="shared" ref="H273:H336" si="8">+G273/F273*100</f>
        <v>99.790555998964251</v>
      </c>
      <c r="I273" s="298">
        <f t="shared" ref="I273:I336" si="9">F273-G273</f>
        <v>1179.2999999999302</v>
      </c>
    </row>
    <row r="274" spans="1:9" s="216" customFormat="1" ht="22.5" x14ac:dyDescent="0.2">
      <c r="A274" s="163" t="s">
        <v>1113</v>
      </c>
      <c r="B274" s="165">
        <v>720843710</v>
      </c>
      <c r="C274" s="166">
        <v>321</v>
      </c>
      <c r="D274" s="164">
        <v>7</v>
      </c>
      <c r="E274" s="164">
        <v>9</v>
      </c>
      <c r="F274" s="167">
        <v>15000</v>
      </c>
      <c r="G274" s="167">
        <v>15000</v>
      </c>
      <c r="H274" s="218">
        <f t="shared" si="8"/>
        <v>100</v>
      </c>
      <c r="I274" s="298">
        <f t="shared" si="9"/>
        <v>0</v>
      </c>
    </row>
    <row r="275" spans="1:9" s="216" customFormat="1" ht="11.25" x14ac:dyDescent="0.2">
      <c r="A275" s="163" t="s">
        <v>1137</v>
      </c>
      <c r="B275" s="165">
        <v>720843720</v>
      </c>
      <c r="C275" s="166">
        <v>350</v>
      </c>
      <c r="D275" s="164">
        <v>7</v>
      </c>
      <c r="E275" s="164">
        <v>2</v>
      </c>
      <c r="F275" s="167">
        <v>420</v>
      </c>
      <c r="G275" s="167">
        <v>420</v>
      </c>
      <c r="H275" s="218">
        <f t="shared" si="8"/>
        <v>100</v>
      </c>
      <c r="I275" s="298">
        <f t="shared" si="9"/>
        <v>0</v>
      </c>
    </row>
    <row r="276" spans="1:9" s="216" customFormat="1" ht="11.25" x14ac:dyDescent="0.2">
      <c r="A276" s="163" t="s">
        <v>1114</v>
      </c>
      <c r="B276" s="165">
        <v>720843740</v>
      </c>
      <c r="C276" s="166">
        <v>612</v>
      </c>
      <c r="D276" s="164">
        <v>7</v>
      </c>
      <c r="E276" s="164">
        <v>9</v>
      </c>
      <c r="F276" s="167">
        <v>1031.5</v>
      </c>
      <c r="G276" s="167">
        <v>942.6</v>
      </c>
      <c r="H276" s="218">
        <f t="shared" si="8"/>
        <v>91.381483276781381</v>
      </c>
      <c r="I276" s="298">
        <f t="shared" si="9"/>
        <v>88.899999999999977</v>
      </c>
    </row>
    <row r="277" spans="1:9" s="216" customFormat="1" ht="11.25" x14ac:dyDescent="0.2">
      <c r="A277" s="163" t="s">
        <v>1122</v>
      </c>
      <c r="B277" s="165">
        <v>720843740</v>
      </c>
      <c r="C277" s="166">
        <v>622</v>
      </c>
      <c r="D277" s="164">
        <v>7</v>
      </c>
      <c r="E277" s="164">
        <v>9</v>
      </c>
      <c r="F277" s="167">
        <v>7000.9</v>
      </c>
      <c r="G277" s="167">
        <v>6531.9</v>
      </c>
      <c r="H277" s="218">
        <f t="shared" si="8"/>
        <v>93.300861317830567</v>
      </c>
      <c r="I277" s="298">
        <f t="shared" si="9"/>
        <v>469</v>
      </c>
    </row>
    <row r="278" spans="1:9" s="216" customFormat="1" ht="11.25" x14ac:dyDescent="0.2">
      <c r="A278" s="163" t="s">
        <v>233</v>
      </c>
      <c r="B278" s="165" t="s">
        <v>794</v>
      </c>
      <c r="C278" s="166">
        <v>540</v>
      </c>
      <c r="D278" s="164">
        <v>7</v>
      </c>
      <c r="E278" s="164">
        <v>2</v>
      </c>
      <c r="F278" s="167">
        <v>514474.9</v>
      </c>
      <c r="G278" s="167">
        <v>513853.5</v>
      </c>
      <c r="H278" s="218">
        <f t="shared" si="8"/>
        <v>99.879216653718188</v>
      </c>
      <c r="I278" s="298">
        <f t="shared" si="9"/>
        <v>621.40000000002328</v>
      </c>
    </row>
    <row r="279" spans="1:9" s="216" customFormat="1" ht="11.25" x14ac:dyDescent="0.2">
      <c r="A279" s="163" t="s">
        <v>1114</v>
      </c>
      <c r="B279" s="165" t="s">
        <v>794</v>
      </c>
      <c r="C279" s="166">
        <v>612</v>
      </c>
      <c r="D279" s="164">
        <v>7</v>
      </c>
      <c r="E279" s="164">
        <v>2</v>
      </c>
      <c r="F279" s="167">
        <v>19674.900000000001</v>
      </c>
      <c r="G279" s="167">
        <v>19674.900000000001</v>
      </c>
      <c r="H279" s="218">
        <f t="shared" si="8"/>
        <v>100</v>
      </c>
      <c r="I279" s="298">
        <f t="shared" si="9"/>
        <v>0</v>
      </c>
    </row>
    <row r="280" spans="1:9" s="216" customFormat="1" ht="11.25" x14ac:dyDescent="0.2">
      <c r="A280" s="163" t="s">
        <v>1122</v>
      </c>
      <c r="B280" s="165" t="s">
        <v>794</v>
      </c>
      <c r="C280" s="166">
        <v>622</v>
      </c>
      <c r="D280" s="164">
        <v>7</v>
      </c>
      <c r="E280" s="164">
        <v>2</v>
      </c>
      <c r="F280" s="167">
        <v>5460</v>
      </c>
      <c r="G280" s="167">
        <v>5460</v>
      </c>
      <c r="H280" s="218">
        <f t="shared" si="8"/>
        <v>100</v>
      </c>
      <c r="I280" s="298">
        <f t="shared" si="9"/>
        <v>0</v>
      </c>
    </row>
    <row r="281" spans="1:9" s="216" customFormat="1" ht="11.25" x14ac:dyDescent="0.2">
      <c r="A281" s="163" t="s">
        <v>1618</v>
      </c>
      <c r="B281" s="165" t="s">
        <v>1638</v>
      </c>
      <c r="C281" s="166"/>
      <c r="D281" s="164"/>
      <c r="E281" s="164"/>
      <c r="F281" s="167">
        <v>16406.599999999999</v>
      </c>
      <c r="G281" s="167">
        <v>16406.599999999999</v>
      </c>
      <c r="H281" s="218">
        <f t="shared" si="8"/>
        <v>100</v>
      </c>
      <c r="I281" s="298">
        <f t="shared" si="9"/>
        <v>0</v>
      </c>
    </row>
    <row r="282" spans="1:9" s="216" customFormat="1" ht="11.25" x14ac:dyDescent="0.2">
      <c r="A282" s="163" t="s">
        <v>1112</v>
      </c>
      <c r="B282" s="165" t="s">
        <v>1640</v>
      </c>
      <c r="C282" s="166">
        <v>244</v>
      </c>
      <c r="D282" s="164">
        <v>7</v>
      </c>
      <c r="E282" s="164">
        <v>9</v>
      </c>
      <c r="F282" s="167">
        <v>16406.599999999999</v>
      </c>
      <c r="G282" s="167">
        <v>16406.599999999999</v>
      </c>
      <c r="H282" s="218">
        <f t="shared" si="8"/>
        <v>100</v>
      </c>
      <c r="I282" s="298">
        <f t="shared" si="9"/>
        <v>0</v>
      </c>
    </row>
    <row r="283" spans="1:9" s="216" customFormat="1" ht="11.25" x14ac:dyDescent="0.2">
      <c r="A283" s="163" t="s">
        <v>801</v>
      </c>
      <c r="B283" s="165">
        <v>730000000</v>
      </c>
      <c r="C283" s="166"/>
      <c r="D283" s="164"/>
      <c r="E283" s="164"/>
      <c r="F283" s="167">
        <v>73645.399999999994</v>
      </c>
      <c r="G283" s="167">
        <v>73553.899999999994</v>
      </c>
      <c r="H283" s="218">
        <f t="shared" si="8"/>
        <v>99.875755987475117</v>
      </c>
      <c r="I283" s="298">
        <f t="shared" si="9"/>
        <v>91.5</v>
      </c>
    </row>
    <row r="284" spans="1:9" s="216" customFormat="1" ht="22.5" x14ac:dyDescent="0.2">
      <c r="A284" s="163" t="s">
        <v>1269</v>
      </c>
      <c r="B284" s="165">
        <v>730100000</v>
      </c>
      <c r="C284" s="166"/>
      <c r="D284" s="164"/>
      <c r="E284" s="164"/>
      <c r="F284" s="167">
        <v>73645.399999999994</v>
      </c>
      <c r="G284" s="167">
        <v>73553.899999999994</v>
      </c>
      <c r="H284" s="218">
        <f t="shared" si="8"/>
        <v>99.875755987475117</v>
      </c>
      <c r="I284" s="298">
        <f t="shared" si="9"/>
        <v>91.5</v>
      </c>
    </row>
    <row r="285" spans="1:9" s="216" customFormat="1" ht="33.75" x14ac:dyDescent="0.2">
      <c r="A285" s="163" t="s">
        <v>1116</v>
      </c>
      <c r="B285" s="165">
        <v>730142310</v>
      </c>
      <c r="C285" s="166">
        <v>611</v>
      </c>
      <c r="D285" s="164">
        <v>7</v>
      </c>
      <c r="E285" s="164">
        <v>3</v>
      </c>
      <c r="F285" s="167">
        <v>73645.399999999994</v>
      </c>
      <c r="G285" s="167">
        <v>73553.899999999994</v>
      </c>
      <c r="H285" s="218">
        <f t="shared" si="8"/>
        <v>99.875755987475117</v>
      </c>
      <c r="I285" s="298">
        <f t="shared" si="9"/>
        <v>91.5</v>
      </c>
    </row>
    <row r="286" spans="1:9" s="216" customFormat="1" ht="11.25" x14ac:dyDescent="0.2">
      <c r="A286" s="163" t="s">
        <v>805</v>
      </c>
      <c r="B286" s="165">
        <v>740000000</v>
      </c>
      <c r="C286" s="166"/>
      <c r="D286" s="164"/>
      <c r="E286" s="164"/>
      <c r="F286" s="167">
        <v>921089.9</v>
      </c>
      <c r="G286" s="167">
        <v>914905.9</v>
      </c>
      <c r="H286" s="218">
        <f t="shared" si="8"/>
        <v>99.328621451608583</v>
      </c>
      <c r="I286" s="298">
        <f t="shared" si="9"/>
        <v>6184</v>
      </c>
    </row>
    <row r="287" spans="1:9" s="216" customFormat="1" ht="22.5" x14ac:dyDescent="0.2">
      <c r="A287" s="163" t="s">
        <v>806</v>
      </c>
      <c r="B287" s="165">
        <v>740100000</v>
      </c>
      <c r="C287" s="166"/>
      <c r="D287" s="164"/>
      <c r="E287" s="164"/>
      <c r="F287" s="167">
        <v>870977.6</v>
      </c>
      <c r="G287" s="167">
        <v>864793.59999999998</v>
      </c>
      <c r="H287" s="218">
        <f t="shared" si="8"/>
        <v>99.289993221410057</v>
      </c>
      <c r="I287" s="298">
        <f t="shared" si="9"/>
        <v>6184</v>
      </c>
    </row>
    <row r="288" spans="1:9" s="216" customFormat="1" ht="22.5" x14ac:dyDescent="0.2">
      <c r="A288" s="163" t="s">
        <v>1707</v>
      </c>
      <c r="B288" s="165">
        <v>740100330</v>
      </c>
      <c r="C288" s="166">
        <v>243</v>
      </c>
      <c r="D288" s="164">
        <v>7</v>
      </c>
      <c r="E288" s="164">
        <v>4</v>
      </c>
      <c r="F288" s="167">
        <v>20000</v>
      </c>
      <c r="G288" s="167">
        <v>20000</v>
      </c>
      <c r="H288" s="218">
        <f t="shared" si="8"/>
        <v>100</v>
      </c>
      <c r="I288" s="298">
        <f t="shared" si="9"/>
        <v>0</v>
      </c>
    </row>
    <row r="289" spans="1:9" s="216" customFormat="1" ht="11.25" x14ac:dyDescent="0.2">
      <c r="A289" s="163" t="s">
        <v>1126</v>
      </c>
      <c r="B289" s="165">
        <v>740142710</v>
      </c>
      <c r="C289" s="166">
        <v>340</v>
      </c>
      <c r="D289" s="164">
        <v>7</v>
      </c>
      <c r="E289" s="164">
        <v>4</v>
      </c>
      <c r="F289" s="167">
        <v>45849</v>
      </c>
      <c r="G289" s="167">
        <v>45351</v>
      </c>
      <c r="H289" s="218">
        <f t="shared" si="8"/>
        <v>98.913825819538047</v>
      </c>
      <c r="I289" s="298">
        <f t="shared" si="9"/>
        <v>498</v>
      </c>
    </row>
    <row r="290" spans="1:9" s="216" customFormat="1" ht="33.75" x14ac:dyDescent="0.2">
      <c r="A290" s="163" t="s">
        <v>1116</v>
      </c>
      <c r="B290" s="165">
        <v>740142710</v>
      </c>
      <c r="C290" s="166">
        <v>611</v>
      </c>
      <c r="D290" s="164">
        <v>7</v>
      </c>
      <c r="E290" s="164">
        <v>4</v>
      </c>
      <c r="F290" s="167">
        <v>681517.2</v>
      </c>
      <c r="G290" s="167">
        <v>676798.2</v>
      </c>
      <c r="H290" s="218">
        <f t="shared" si="8"/>
        <v>99.307574335614717</v>
      </c>
      <c r="I290" s="298">
        <f t="shared" si="9"/>
        <v>4719</v>
      </c>
    </row>
    <row r="291" spans="1:9" s="216" customFormat="1" ht="11.25" x14ac:dyDescent="0.2">
      <c r="A291" s="163" t="s">
        <v>1114</v>
      </c>
      <c r="B291" s="165">
        <v>740142710</v>
      </c>
      <c r="C291" s="166">
        <v>612</v>
      </c>
      <c r="D291" s="164">
        <v>7</v>
      </c>
      <c r="E291" s="164">
        <v>4</v>
      </c>
      <c r="F291" s="167">
        <v>6405.4</v>
      </c>
      <c r="G291" s="167">
        <v>6405.4</v>
      </c>
      <c r="H291" s="218">
        <f t="shared" si="8"/>
        <v>100</v>
      </c>
      <c r="I291" s="298">
        <f t="shared" si="9"/>
        <v>0</v>
      </c>
    </row>
    <row r="292" spans="1:9" s="216" customFormat="1" ht="33.75" x14ac:dyDescent="0.2">
      <c r="A292" s="163" t="s">
        <v>1133</v>
      </c>
      <c r="B292" s="165">
        <v>740142710</v>
      </c>
      <c r="C292" s="166">
        <v>621</v>
      </c>
      <c r="D292" s="164">
        <v>7</v>
      </c>
      <c r="E292" s="164">
        <v>4</v>
      </c>
      <c r="F292" s="167">
        <v>97156.1</v>
      </c>
      <c r="G292" s="167">
        <v>97154</v>
      </c>
      <c r="H292" s="218">
        <f t="shared" si="8"/>
        <v>99.997838529953341</v>
      </c>
      <c r="I292" s="298">
        <f t="shared" si="9"/>
        <v>2.1000000000058208</v>
      </c>
    </row>
    <row r="293" spans="1:9" s="216" customFormat="1" ht="33.75" x14ac:dyDescent="0.2">
      <c r="A293" s="163" t="s">
        <v>1116</v>
      </c>
      <c r="B293" s="165">
        <v>740142720</v>
      </c>
      <c r="C293" s="166">
        <v>611</v>
      </c>
      <c r="D293" s="164">
        <v>7</v>
      </c>
      <c r="E293" s="164">
        <v>9</v>
      </c>
      <c r="F293" s="167">
        <v>20049.900000000001</v>
      </c>
      <c r="G293" s="167">
        <v>19085</v>
      </c>
      <c r="H293" s="218">
        <f t="shared" si="8"/>
        <v>95.187507169611806</v>
      </c>
      <c r="I293" s="298">
        <f t="shared" si="9"/>
        <v>964.90000000000146</v>
      </c>
    </row>
    <row r="294" spans="1:9" s="216" customFormat="1" ht="22.5" x14ac:dyDescent="0.2">
      <c r="A294" s="163" t="s">
        <v>808</v>
      </c>
      <c r="B294" s="165">
        <v>740800000</v>
      </c>
      <c r="C294" s="166"/>
      <c r="D294" s="164"/>
      <c r="E294" s="164"/>
      <c r="F294" s="167">
        <v>50112.3</v>
      </c>
      <c r="G294" s="167">
        <v>50112.3</v>
      </c>
      <c r="H294" s="218">
        <f t="shared" si="8"/>
        <v>100</v>
      </c>
      <c r="I294" s="298">
        <f t="shared" si="9"/>
        <v>0</v>
      </c>
    </row>
    <row r="295" spans="1:9" s="216" customFormat="1" ht="11.25" x14ac:dyDescent="0.2">
      <c r="A295" s="163" t="s">
        <v>1114</v>
      </c>
      <c r="B295" s="165" t="s">
        <v>1271</v>
      </c>
      <c r="C295" s="166">
        <v>612</v>
      </c>
      <c r="D295" s="164">
        <v>7</v>
      </c>
      <c r="E295" s="164">
        <v>4</v>
      </c>
      <c r="F295" s="167">
        <v>44585.3</v>
      </c>
      <c r="G295" s="167">
        <v>44585.3</v>
      </c>
      <c r="H295" s="218">
        <f t="shared" si="8"/>
        <v>100</v>
      </c>
      <c r="I295" s="298">
        <f t="shared" si="9"/>
        <v>0</v>
      </c>
    </row>
    <row r="296" spans="1:9" s="216" customFormat="1" ht="11.25" x14ac:dyDescent="0.2">
      <c r="A296" s="163" t="s">
        <v>1122</v>
      </c>
      <c r="B296" s="165" t="s">
        <v>1271</v>
      </c>
      <c r="C296" s="166">
        <v>622</v>
      </c>
      <c r="D296" s="164">
        <v>7</v>
      </c>
      <c r="E296" s="164">
        <v>4</v>
      </c>
      <c r="F296" s="167">
        <v>5527</v>
      </c>
      <c r="G296" s="167">
        <v>5527</v>
      </c>
      <c r="H296" s="218">
        <f t="shared" si="8"/>
        <v>100</v>
      </c>
      <c r="I296" s="298">
        <f t="shared" si="9"/>
        <v>0</v>
      </c>
    </row>
    <row r="297" spans="1:9" s="216" customFormat="1" ht="22.5" x14ac:dyDescent="0.2">
      <c r="A297" s="163" t="s">
        <v>1641</v>
      </c>
      <c r="B297" s="165">
        <v>750000000</v>
      </c>
      <c r="C297" s="166"/>
      <c r="D297" s="164"/>
      <c r="E297" s="164"/>
      <c r="F297" s="167">
        <v>31569.599999999999</v>
      </c>
      <c r="G297" s="167">
        <v>31569.599999999999</v>
      </c>
      <c r="H297" s="218">
        <f t="shared" si="8"/>
        <v>100</v>
      </c>
      <c r="I297" s="298">
        <f t="shared" si="9"/>
        <v>0</v>
      </c>
    </row>
    <row r="298" spans="1:9" s="216" customFormat="1" ht="33.75" x14ac:dyDescent="0.2">
      <c r="A298" s="163" t="s">
        <v>1280</v>
      </c>
      <c r="B298" s="165">
        <v>750100000</v>
      </c>
      <c r="C298" s="166"/>
      <c r="D298" s="164"/>
      <c r="E298" s="164"/>
      <c r="F298" s="167">
        <v>31569.599999999999</v>
      </c>
      <c r="G298" s="167">
        <v>31569.599999999999</v>
      </c>
      <c r="H298" s="218">
        <f t="shared" si="8"/>
        <v>100</v>
      </c>
      <c r="I298" s="298">
        <f t="shared" si="9"/>
        <v>0</v>
      </c>
    </row>
    <row r="299" spans="1:9" s="216" customFormat="1" ht="11.25" x14ac:dyDescent="0.2">
      <c r="A299" s="163" t="s">
        <v>1112</v>
      </c>
      <c r="B299" s="165">
        <v>750143500</v>
      </c>
      <c r="C299" s="166">
        <v>244</v>
      </c>
      <c r="D299" s="164">
        <v>7</v>
      </c>
      <c r="E299" s="164">
        <v>9</v>
      </c>
      <c r="F299" s="167">
        <v>250</v>
      </c>
      <c r="G299" s="167">
        <v>250</v>
      </c>
      <c r="H299" s="218">
        <f t="shared" si="8"/>
        <v>100</v>
      </c>
      <c r="I299" s="298">
        <f t="shared" si="9"/>
        <v>0</v>
      </c>
    </row>
    <row r="300" spans="1:9" s="216" customFormat="1" ht="33.75" x14ac:dyDescent="0.2">
      <c r="A300" s="163" t="s">
        <v>1116</v>
      </c>
      <c r="B300" s="165">
        <v>750143500</v>
      </c>
      <c r="C300" s="166">
        <v>611</v>
      </c>
      <c r="D300" s="164">
        <v>7</v>
      </c>
      <c r="E300" s="164">
        <v>9</v>
      </c>
      <c r="F300" s="167">
        <v>31319.599999999999</v>
      </c>
      <c r="G300" s="167">
        <v>31319.599999999999</v>
      </c>
      <c r="H300" s="218">
        <f t="shared" si="8"/>
        <v>100</v>
      </c>
      <c r="I300" s="298">
        <f t="shared" si="9"/>
        <v>0</v>
      </c>
    </row>
    <row r="301" spans="1:9" s="216" customFormat="1" ht="11.25" x14ac:dyDescent="0.2">
      <c r="A301" s="163" t="s">
        <v>823</v>
      </c>
      <c r="B301" s="165">
        <v>760000000</v>
      </c>
      <c r="C301" s="166"/>
      <c r="D301" s="164"/>
      <c r="E301" s="164"/>
      <c r="F301" s="167">
        <v>68436.800000000003</v>
      </c>
      <c r="G301" s="167">
        <v>67540</v>
      </c>
      <c r="H301" s="218">
        <f t="shared" si="8"/>
        <v>98.689593902695634</v>
      </c>
      <c r="I301" s="298">
        <f t="shared" si="9"/>
        <v>896.80000000000291</v>
      </c>
    </row>
    <row r="302" spans="1:9" s="216" customFormat="1" ht="22.5" x14ac:dyDescent="0.2">
      <c r="A302" s="163" t="s">
        <v>1272</v>
      </c>
      <c r="B302" s="165">
        <v>760100000</v>
      </c>
      <c r="C302" s="166"/>
      <c r="D302" s="164"/>
      <c r="E302" s="164"/>
      <c r="F302" s="167">
        <v>57974</v>
      </c>
      <c r="G302" s="167">
        <v>57160</v>
      </c>
      <c r="H302" s="218">
        <f t="shared" si="8"/>
        <v>98.595922310001043</v>
      </c>
      <c r="I302" s="298">
        <f t="shared" si="9"/>
        <v>814</v>
      </c>
    </row>
    <row r="303" spans="1:9" s="216" customFormat="1" ht="11.25" x14ac:dyDescent="0.2">
      <c r="A303" s="163" t="s">
        <v>1111</v>
      </c>
      <c r="B303" s="165">
        <v>760176160</v>
      </c>
      <c r="C303" s="166">
        <v>530</v>
      </c>
      <c r="D303" s="164">
        <v>7</v>
      </c>
      <c r="E303" s="164">
        <v>7</v>
      </c>
      <c r="F303" s="167">
        <v>57974</v>
      </c>
      <c r="G303" s="167">
        <v>57160</v>
      </c>
      <c r="H303" s="218">
        <f t="shared" si="8"/>
        <v>98.595922310001043</v>
      </c>
      <c r="I303" s="298">
        <f t="shared" si="9"/>
        <v>814</v>
      </c>
    </row>
    <row r="304" spans="1:9" s="216" customFormat="1" ht="22.5" x14ac:dyDescent="0.2">
      <c r="A304" s="163" t="s">
        <v>1274</v>
      </c>
      <c r="B304" s="165">
        <v>760200000</v>
      </c>
      <c r="C304" s="166"/>
      <c r="D304" s="164"/>
      <c r="E304" s="164"/>
      <c r="F304" s="167">
        <v>1026.8</v>
      </c>
      <c r="G304" s="167">
        <v>1026.8</v>
      </c>
      <c r="H304" s="218">
        <f t="shared" si="8"/>
        <v>100</v>
      </c>
      <c r="I304" s="298">
        <f t="shared" si="9"/>
        <v>0</v>
      </c>
    </row>
    <row r="305" spans="1:9" s="216" customFormat="1" ht="11.25" x14ac:dyDescent="0.2">
      <c r="A305" s="163" t="s">
        <v>1112</v>
      </c>
      <c r="B305" s="165">
        <v>760243240</v>
      </c>
      <c r="C305" s="166">
        <v>244</v>
      </c>
      <c r="D305" s="164">
        <v>7</v>
      </c>
      <c r="E305" s="164">
        <v>7</v>
      </c>
      <c r="F305" s="167">
        <v>500</v>
      </c>
      <c r="G305" s="167">
        <v>500</v>
      </c>
      <c r="H305" s="218">
        <f t="shared" si="8"/>
        <v>100</v>
      </c>
      <c r="I305" s="298">
        <f t="shared" si="9"/>
        <v>0</v>
      </c>
    </row>
    <row r="306" spans="1:9" s="216" customFormat="1" ht="11.25" x14ac:dyDescent="0.2">
      <c r="A306" s="163" t="s">
        <v>1114</v>
      </c>
      <c r="B306" s="165">
        <v>760243240</v>
      </c>
      <c r="C306" s="166">
        <v>612</v>
      </c>
      <c r="D306" s="164">
        <v>7</v>
      </c>
      <c r="E306" s="164">
        <v>7</v>
      </c>
      <c r="F306" s="167">
        <v>526.79999999999995</v>
      </c>
      <c r="G306" s="167">
        <v>526.79999999999995</v>
      </c>
      <c r="H306" s="218">
        <f t="shared" si="8"/>
        <v>100</v>
      </c>
      <c r="I306" s="298">
        <f t="shared" si="9"/>
        <v>0</v>
      </c>
    </row>
    <row r="307" spans="1:9" s="216" customFormat="1" ht="11.25" x14ac:dyDescent="0.2">
      <c r="A307" s="163" t="s">
        <v>1275</v>
      </c>
      <c r="B307" s="165">
        <v>760300000</v>
      </c>
      <c r="C307" s="166"/>
      <c r="D307" s="164"/>
      <c r="E307" s="164"/>
      <c r="F307" s="167">
        <v>9436</v>
      </c>
      <c r="G307" s="167">
        <v>9353.2000000000007</v>
      </c>
      <c r="H307" s="218">
        <f t="shared" si="8"/>
        <v>99.12250953793982</v>
      </c>
      <c r="I307" s="298">
        <f t="shared" si="9"/>
        <v>82.799999999999272</v>
      </c>
    </row>
    <row r="308" spans="1:9" s="216" customFormat="1" ht="11.25" x14ac:dyDescent="0.2">
      <c r="A308" s="163" t="s">
        <v>1112</v>
      </c>
      <c r="B308" s="165">
        <v>760343240</v>
      </c>
      <c r="C308" s="166">
        <v>244</v>
      </c>
      <c r="D308" s="164">
        <v>7</v>
      </c>
      <c r="E308" s="164">
        <v>7</v>
      </c>
      <c r="F308" s="167">
        <v>1808</v>
      </c>
      <c r="G308" s="167">
        <v>1808</v>
      </c>
      <c r="H308" s="218">
        <f t="shared" si="8"/>
        <v>100</v>
      </c>
      <c r="I308" s="298">
        <f t="shared" si="9"/>
        <v>0</v>
      </c>
    </row>
    <row r="309" spans="1:9" s="216" customFormat="1" ht="11.25" x14ac:dyDescent="0.2">
      <c r="A309" s="163" t="s">
        <v>1138</v>
      </c>
      <c r="B309" s="165">
        <v>760343240</v>
      </c>
      <c r="C309" s="166">
        <v>330</v>
      </c>
      <c r="D309" s="164">
        <v>7</v>
      </c>
      <c r="E309" s="164">
        <v>7</v>
      </c>
      <c r="F309" s="167">
        <v>96</v>
      </c>
      <c r="G309" s="167">
        <v>96</v>
      </c>
      <c r="H309" s="218">
        <f t="shared" si="8"/>
        <v>100</v>
      </c>
      <c r="I309" s="298">
        <f t="shared" si="9"/>
        <v>0</v>
      </c>
    </row>
    <row r="310" spans="1:9" s="216" customFormat="1" ht="11.25" x14ac:dyDescent="0.2">
      <c r="A310" s="163" t="s">
        <v>1114</v>
      </c>
      <c r="B310" s="165">
        <v>760343240</v>
      </c>
      <c r="C310" s="166">
        <v>612</v>
      </c>
      <c r="D310" s="164">
        <v>7</v>
      </c>
      <c r="E310" s="164">
        <v>7</v>
      </c>
      <c r="F310" s="167">
        <v>6742</v>
      </c>
      <c r="G310" s="167">
        <v>6662.9</v>
      </c>
      <c r="H310" s="218">
        <f t="shared" si="8"/>
        <v>98.826757638682878</v>
      </c>
      <c r="I310" s="298">
        <f t="shared" si="9"/>
        <v>79.100000000000364</v>
      </c>
    </row>
    <row r="311" spans="1:9" s="216" customFormat="1" ht="11.25" x14ac:dyDescent="0.2">
      <c r="A311" s="163" t="s">
        <v>1122</v>
      </c>
      <c r="B311" s="165">
        <v>760343240</v>
      </c>
      <c r="C311" s="166">
        <v>622</v>
      </c>
      <c r="D311" s="164">
        <v>7</v>
      </c>
      <c r="E311" s="164">
        <v>7</v>
      </c>
      <c r="F311" s="167">
        <v>790</v>
      </c>
      <c r="G311" s="167">
        <v>786.3</v>
      </c>
      <c r="H311" s="218">
        <f t="shared" si="8"/>
        <v>99.531645569620252</v>
      </c>
      <c r="I311" s="298">
        <f t="shared" si="9"/>
        <v>3.7000000000000455</v>
      </c>
    </row>
    <row r="312" spans="1:9" s="216" customFormat="1" ht="11.25" x14ac:dyDescent="0.2">
      <c r="A312" s="163" t="s">
        <v>840</v>
      </c>
      <c r="B312" s="165">
        <v>770000000</v>
      </c>
      <c r="C312" s="166"/>
      <c r="D312" s="164"/>
      <c r="E312" s="164"/>
      <c r="F312" s="167">
        <v>1500</v>
      </c>
      <c r="G312" s="167">
        <v>1476.8</v>
      </c>
      <c r="H312" s="218">
        <f t="shared" si="8"/>
        <v>98.453333333333319</v>
      </c>
      <c r="I312" s="298">
        <f t="shared" si="9"/>
        <v>23.200000000000045</v>
      </c>
    </row>
    <row r="313" spans="1:9" s="216" customFormat="1" ht="11.25" x14ac:dyDescent="0.2">
      <c r="A313" s="163" t="s">
        <v>1281</v>
      </c>
      <c r="B313" s="165">
        <v>770200000</v>
      </c>
      <c r="C313" s="166"/>
      <c r="D313" s="164"/>
      <c r="E313" s="164"/>
      <c r="F313" s="167">
        <v>1500</v>
      </c>
      <c r="G313" s="167">
        <v>1476.8</v>
      </c>
      <c r="H313" s="218">
        <f t="shared" si="8"/>
        <v>98.453333333333319</v>
      </c>
      <c r="I313" s="298">
        <f t="shared" si="9"/>
        <v>23.200000000000045</v>
      </c>
    </row>
    <row r="314" spans="1:9" s="216" customFormat="1" ht="11.25" x14ac:dyDescent="0.2">
      <c r="A314" s="163" t="s">
        <v>1112</v>
      </c>
      <c r="B314" s="165">
        <v>770243620</v>
      </c>
      <c r="C314" s="166">
        <v>244</v>
      </c>
      <c r="D314" s="164">
        <v>7</v>
      </c>
      <c r="E314" s="164">
        <v>9</v>
      </c>
      <c r="F314" s="167">
        <v>1000</v>
      </c>
      <c r="G314" s="167">
        <v>976.8</v>
      </c>
      <c r="H314" s="218">
        <f t="shared" si="8"/>
        <v>97.68</v>
      </c>
      <c r="I314" s="298">
        <f t="shared" si="9"/>
        <v>23.200000000000045</v>
      </c>
    </row>
    <row r="315" spans="1:9" s="216" customFormat="1" ht="11.25" x14ac:dyDescent="0.2">
      <c r="A315" s="163" t="s">
        <v>1114</v>
      </c>
      <c r="B315" s="165">
        <v>770243620</v>
      </c>
      <c r="C315" s="166">
        <v>612</v>
      </c>
      <c r="D315" s="164">
        <v>7</v>
      </c>
      <c r="E315" s="164">
        <v>9</v>
      </c>
      <c r="F315" s="167">
        <v>500</v>
      </c>
      <c r="G315" s="167">
        <v>500</v>
      </c>
      <c r="H315" s="218">
        <f t="shared" si="8"/>
        <v>100</v>
      </c>
      <c r="I315" s="298">
        <f t="shared" si="9"/>
        <v>0</v>
      </c>
    </row>
    <row r="316" spans="1:9" s="216" customFormat="1" ht="22.5" x14ac:dyDescent="0.2">
      <c r="A316" s="163" t="s">
        <v>1635</v>
      </c>
      <c r="B316" s="165">
        <v>780000000</v>
      </c>
      <c r="C316" s="166"/>
      <c r="D316" s="164"/>
      <c r="E316" s="164"/>
      <c r="F316" s="167">
        <v>23822.3</v>
      </c>
      <c r="G316" s="167">
        <v>23614.799999999999</v>
      </c>
      <c r="H316" s="218">
        <f t="shared" si="8"/>
        <v>99.128967396095263</v>
      </c>
      <c r="I316" s="298">
        <f t="shared" si="9"/>
        <v>207.5</v>
      </c>
    </row>
    <row r="317" spans="1:9" s="216" customFormat="1" ht="33.75" x14ac:dyDescent="0.2">
      <c r="A317" s="163" t="s">
        <v>1116</v>
      </c>
      <c r="B317" s="165">
        <v>780048100</v>
      </c>
      <c r="C317" s="166">
        <v>611</v>
      </c>
      <c r="D317" s="164">
        <v>7</v>
      </c>
      <c r="E317" s="164">
        <v>8</v>
      </c>
      <c r="F317" s="167">
        <v>23822.3</v>
      </c>
      <c r="G317" s="167">
        <v>23614.799999999999</v>
      </c>
      <c r="H317" s="218">
        <f t="shared" si="8"/>
        <v>99.128967396095263</v>
      </c>
      <c r="I317" s="298">
        <f t="shared" si="9"/>
        <v>207.5</v>
      </c>
    </row>
    <row r="318" spans="1:9" s="216" customFormat="1" ht="22.5" x14ac:dyDescent="0.2">
      <c r="A318" s="163" t="s">
        <v>842</v>
      </c>
      <c r="B318" s="165">
        <v>790000000</v>
      </c>
      <c r="C318" s="166"/>
      <c r="D318" s="164"/>
      <c r="E318" s="164"/>
      <c r="F318" s="167">
        <v>71.400000000000006</v>
      </c>
      <c r="G318" s="167">
        <v>71.400000000000006</v>
      </c>
      <c r="H318" s="218">
        <f t="shared" si="8"/>
        <v>100</v>
      </c>
      <c r="I318" s="298">
        <f t="shared" si="9"/>
        <v>0</v>
      </c>
    </row>
    <row r="319" spans="1:9" s="216" customFormat="1" ht="11.25" x14ac:dyDescent="0.2">
      <c r="A319" s="163" t="s">
        <v>1112</v>
      </c>
      <c r="B319" s="165">
        <v>790043600</v>
      </c>
      <c r="C319" s="166">
        <v>244</v>
      </c>
      <c r="D319" s="164">
        <v>7</v>
      </c>
      <c r="E319" s="164">
        <v>9</v>
      </c>
      <c r="F319" s="167">
        <v>71.400000000000006</v>
      </c>
      <c r="G319" s="167">
        <v>71.400000000000006</v>
      </c>
      <c r="H319" s="218">
        <f t="shared" si="8"/>
        <v>100</v>
      </c>
      <c r="I319" s="298">
        <f t="shared" si="9"/>
        <v>0</v>
      </c>
    </row>
    <row r="320" spans="1:9" s="216" customFormat="1" ht="11.25" x14ac:dyDescent="0.2">
      <c r="A320" s="163" t="s">
        <v>1260</v>
      </c>
      <c r="B320" s="165" t="s">
        <v>1261</v>
      </c>
      <c r="C320" s="166"/>
      <c r="D320" s="164"/>
      <c r="E320" s="164"/>
      <c r="F320" s="167">
        <v>5118145.5</v>
      </c>
      <c r="G320" s="167">
        <v>5113594.2</v>
      </c>
      <c r="H320" s="218">
        <f t="shared" si="8"/>
        <v>99.911075212691784</v>
      </c>
      <c r="I320" s="298">
        <f t="shared" si="9"/>
        <v>4551.2999999998137</v>
      </c>
    </row>
    <row r="321" spans="1:9" s="216" customFormat="1" ht="11.25" x14ac:dyDescent="0.2">
      <c r="A321" s="163" t="s">
        <v>795</v>
      </c>
      <c r="B321" s="165" t="s">
        <v>1262</v>
      </c>
      <c r="C321" s="166"/>
      <c r="D321" s="164"/>
      <c r="E321" s="164"/>
      <c r="F321" s="167">
        <v>4795623.0999999996</v>
      </c>
      <c r="G321" s="167">
        <v>4791074.0999999996</v>
      </c>
      <c r="H321" s="218">
        <f t="shared" si="8"/>
        <v>99.905142670615632</v>
      </c>
      <c r="I321" s="298">
        <f t="shared" si="9"/>
        <v>4549</v>
      </c>
    </row>
    <row r="322" spans="1:9" s="216" customFormat="1" ht="11.25" x14ac:dyDescent="0.2">
      <c r="A322" s="163" t="s">
        <v>1708</v>
      </c>
      <c r="B322" s="165" t="s">
        <v>1610</v>
      </c>
      <c r="C322" s="166">
        <v>242</v>
      </c>
      <c r="D322" s="164">
        <v>7</v>
      </c>
      <c r="E322" s="164">
        <v>9</v>
      </c>
      <c r="F322" s="167">
        <v>43290.6</v>
      </c>
      <c r="G322" s="167">
        <v>43289.7</v>
      </c>
      <c r="H322" s="218">
        <f t="shared" si="8"/>
        <v>99.997921026735597</v>
      </c>
      <c r="I322" s="298">
        <f t="shared" si="9"/>
        <v>0.90000000000145519</v>
      </c>
    </row>
    <row r="323" spans="1:9" s="216" customFormat="1" ht="11.25" x14ac:dyDescent="0.2">
      <c r="A323" s="163" t="s">
        <v>1112</v>
      </c>
      <c r="B323" s="165" t="s">
        <v>1610</v>
      </c>
      <c r="C323" s="166">
        <v>244</v>
      </c>
      <c r="D323" s="164">
        <v>7</v>
      </c>
      <c r="E323" s="164">
        <v>9</v>
      </c>
      <c r="F323" s="167">
        <v>15384.9</v>
      </c>
      <c r="G323" s="167">
        <v>15384.2</v>
      </c>
      <c r="H323" s="218">
        <f t="shared" si="8"/>
        <v>99.995450084173456</v>
      </c>
      <c r="I323" s="298">
        <f t="shared" si="9"/>
        <v>0.69999999999890861</v>
      </c>
    </row>
    <row r="324" spans="1:9" s="216" customFormat="1" ht="22.5" x14ac:dyDescent="0.2">
      <c r="A324" s="163" t="s">
        <v>1117</v>
      </c>
      <c r="B324" s="165" t="s">
        <v>1612</v>
      </c>
      <c r="C324" s="166">
        <v>414</v>
      </c>
      <c r="D324" s="164">
        <v>7</v>
      </c>
      <c r="E324" s="164">
        <v>2</v>
      </c>
      <c r="F324" s="167">
        <v>205805.8</v>
      </c>
      <c r="G324" s="167">
        <v>205805.8</v>
      </c>
      <c r="H324" s="218">
        <f t="shared" si="8"/>
        <v>100</v>
      </c>
      <c r="I324" s="298">
        <f t="shared" si="9"/>
        <v>0</v>
      </c>
    </row>
    <row r="325" spans="1:9" s="216" customFormat="1" ht="11.25" x14ac:dyDescent="0.2">
      <c r="A325" s="163" t="s">
        <v>1708</v>
      </c>
      <c r="B325" s="165" t="s">
        <v>1614</v>
      </c>
      <c r="C325" s="166">
        <v>242</v>
      </c>
      <c r="D325" s="164">
        <v>7</v>
      </c>
      <c r="E325" s="164">
        <v>2</v>
      </c>
      <c r="F325" s="167">
        <v>4021.9</v>
      </c>
      <c r="G325" s="167">
        <v>4021.9</v>
      </c>
      <c r="H325" s="218">
        <f t="shared" si="8"/>
        <v>100</v>
      </c>
      <c r="I325" s="298">
        <f t="shared" si="9"/>
        <v>0</v>
      </c>
    </row>
    <row r="326" spans="1:9" s="216" customFormat="1" ht="11.25" x14ac:dyDescent="0.2">
      <c r="A326" s="163" t="s">
        <v>1112</v>
      </c>
      <c r="B326" s="165" t="s">
        <v>1614</v>
      </c>
      <c r="C326" s="166">
        <v>244</v>
      </c>
      <c r="D326" s="164">
        <v>7</v>
      </c>
      <c r="E326" s="164">
        <v>2</v>
      </c>
      <c r="F326" s="167">
        <v>45978.1</v>
      </c>
      <c r="G326" s="167">
        <v>45978.1</v>
      </c>
      <c r="H326" s="218">
        <f t="shared" si="8"/>
        <v>100</v>
      </c>
      <c r="I326" s="298">
        <f t="shared" si="9"/>
        <v>0</v>
      </c>
    </row>
    <row r="327" spans="1:9" s="216" customFormat="1" ht="22.5" x14ac:dyDescent="0.2">
      <c r="A327" s="163" t="s">
        <v>1117</v>
      </c>
      <c r="B327" s="165" t="s">
        <v>1614</v>
      </c>
      <c r="C327" s="166">
        <v>414</v>
      </c>
      <c r="D327" s="164">
        <v>7</v>
      </c>
      <c r="E327" s="164">
        <v>2</v>
      </c>
      <c r="F327" s="167">
        <v>307842.90000000002</v>
      </c>
      <c r="G327" s="167">
        <v>307842.90000000002</v>
      </c>
      <c r="H327" s="218">
        <f t="shared" si="8"/>
        <v>100</v>
      </c>
      <c r="I327" s="298">
        <f t="shared" si="9"/>
        <v>0</v>
      </c>
    </row>
    <row r="328" spans="1:9" s="216" customFormat="1" ht="22.5" x14ac:dyDescent="0.2">
      <c r="A328" s="163" t="s">
        <v>1113</v>
      </c>
      <c r="B328" s="165" t="s">
        <v>1283</v>
      </c>
      <c r="C328" s="166">
        <v>321</v>
      </c>
      <c r="D328" s="164">
        <v>7</v>
      </c>
      <c r="E328" s="164">
        <v>9</v>
      </c>
      <c r="F328" s="167">
        <v>8000</v>
      </c>
      <c r="G328" s="167">
        <v>8000</v>
      </c>
      <c r="H328" s="218">
        <f t="shared" si="8"/>
        <v>100</v>
      </c>
      <c r="I328" s="298">
        <f t="shared" si="9"/>
        <v>0</v>
      </c>
    </row>
    <row r="329" spans="1:9" s="216" customFormat="1" ht="22.5" x14ac:dyDescent="0.2">
      <c r="A329" s="163" t="s">
        <v>1117</v>
      </c>
      <c r="B329" s="165" t="s">
        <v>1264</v>
      </c>
      <c r="C329" s="166">
        <v>414</v>
      </c>
      <c r="D329" s="164">
        <v>7</v>
      </c>
      <c r="E329" s="164">
        <v>2</v>
      </c>
      <c r="F329" s="167">
        <v>1243298.3999999999</v>
      </c>
      <c r="G329" s="167">
        <v>1243236</v>
      </c>
      <c r="H329" s="218">
        <f t="shared" si="8"/>
        <v>99.994981092230162</v>
      </c>
      <c r="I329" s="298">
        <f t="shared" si="9"/>
        <v>62.399999999906868</v>
      </c>
    </row>
    <row r="330" spans="1:9" s="216" customFormat="1" ht="11.25" x14ac:dyDescent="0.2">
      <c r="A330" s="163" t="s">
        <v>1708</v>
      </c>
      <c r="B330" s="165" t="s">
        <v>1266</v>
      </c>
      <c r="C330" s="166">
        <v>242</v>
      </c>
      <c r="D330" s="164">
        <v>7</v>
      </c>
      <c r="E330" s="164">
        <v>2</v>
      </c>
      <c r="F330" s="167">
        <v>14547.8</v>
      </c>
      <c r="G330" s="167">
        <v>14547.8</v>
      </c>
      <c r="H330" s="218">
        <f t="shared" si="8"/>
        <v>100</v>
      </c>
      <c r="I330" s="298">
        <f t="shared" si="9"/>
        <v>0</v>
      </c>
    </row>
    <row r="331" spans="1:9" s="216" customFormat="1" ht="11.25" x14ac:dyDescent="0.2">
      <c r="A331" s="163" t="s">
        <v>1112</v>
      </c>
      <c r="B331" s="165" t="s">
        <v>1266</v>
      </c>
      <c r="C331" s="166">
        <v>244</v>
      </c>
      <c r="D331" s="164">
        <v>7</v>
      </c>
      <c r="E331" s="164">
        <v>2</v>
      </c>
      <c r="F331" s="167">
        <v>122452.2</v>
      </c>
      <c r="G331" s="167">
        <v>122451.5</v>
      </c>
      <c r="H331" s="218">
        <f t="shared" si="8"/>
        <v>99.999428348367772</v>
      </c>
      <c r="I331" s="298">
        <f t="shared" si="9"/>
        <v>0.69999999999708962</v>
      </c>
    </row>
    <row r="332" spans="1:9" s="216" customFormat="1" ht="22.5" x14ac:dyDescent="0.2">
      <c r="A332" s="163" t="s">
        <v>1117</v>
      </c>
      <c r="B332" s="165" t="s">
        <v>1266</v>
      </c>
      <c r="C332" s="166">
        <v>414</v>
      </c>
      <c r="D332" s="164">
        <v>7</v>
      </c>
      <c r="E332" s="164">
        <v>2</v>
      </c>
      <c r="F332" s="167">
        <v>2547931</v>
      </c>
      <c r="G332" s="167">
        <v>2543446.7000000002</v>
      </c>
      <c r="H332" s="218">
        <f t="shared" si="8"/>
        <v>99.824002298335401</v>
      </c>
      <c r="I332" s="298">
        <f t="shared" si="9"/>
        <v>4484.2999999998137</v>
      </c>
    </row>
    <row r="333" spans="1:9" s="216" customFormat="1" ht="22.5" x14ac:dyDescent="0.2">
      <c r="A333" s="163" t="s">
        <v>1117</v>
      </c>
      <c r="B333" s="165" t="s">
        <v>1267</v>
      </c>
      <c r="C333" s="166">
        <v>414</v>
      </c>
      <c r="D333" s="164">
        <v>7</v>
      </c>
      <c r="E333" s="164">
        <v>2</v>
      </c>
      <c r="F333" s="167">
        <v>237069.5</v>
      </c>
      <c r="G333" s="167">
        <v>237069.5</v>
      </c>
      <c r="H333" s="218">
        <f t="shared" si="8"/>
        <v>100</v>
      </c>
      <c r="I333" s="298">
        <f t="shared" si="9"/>
        <v>0</v>
      </c>
    </row>
    <row r="334" spans="1:9" s="216" customFormat="1" ht="11.25" x14ac:dyDescent="0.2">
      <c r="A334" s="163" t="s">
        <v>796</v>
      </c>
      <c r="B334" s="165" t="s">
        <v>1268</v>
      </c>
      <c r="C334" s="166"/>
      <c r="D334" s="164"/>
      <c r="E334" s="164"/>
      <c r="F334" s="167">
        <v>202583.8</v>
      </c>
      <c r="G334" s="167">
        <v>202581.6</v>
      </c>
      <c r="H334" s="218">
        <f t="shared" si="8"/>
        <v>99.998914029650948</v>
      </c>
      <c r="I334" s="298">
        <f t="shared" si="9"/>
        <v>2.1999999999825377</v>
      </c>
    </row>
    <row r="335" spans="1:9" s="216" customFormat="1" ht="22.5" x14ac:dyDescent="0.2">
      <c r="A335" s="163" t="s">
        <v>1124</v>
      </c>
      <c r="B335" s="165" t="s">
        <v>1617</v>
      </c>
      <c r="C335" s="166">
        <v>521</v>
      </c>
      <c r="D335" s="164">
        <v>7</v>
      </c>
      <c r="E335" s="164">
        <v>2</v>
      </c>
      <c r="F335" s="167">
        <v>18624.099999999999</v>
      </c>
      <c r="G335" s="167">
        <v>18623.3</v>
      </c>
      <c r="H335" s="218">
        <f t="shared" si="8"/>
        <v>99.995704490418333</v>
      </c>
      <c r="I335" s="298">
        <f t="shared" si="9"/>
        <v>0.7999999999992724</v>
      </c>
    </row>
    <row r="336" spans="1:9" s="216" customFormat="1" ht="11.25" x14ac:dyDescent="0.2">
      <c r="A336" s="163" t="s">
        <v>1114</v>
      </c>
      <c r="B336" s="165" t="s">
        <v>1617</v>
      </c>
      <c r="C336" s="166">
        <v>612</v>
      </c>
      <c r="D336" s="164">
        <v>7</v>
      </c>
      <c r="E336" s="164">
        <v>2</v>
      </c>
      <c r="F336" s="167">
        <v>1400</v>
      </c>
      <c r="G336" s="167">
        <v>1400</v>
      </c>
      <c r="H336" s="218">
        <f t="shared" si="8"/>
        <v>100</v>
      </c>
      <c r="I336" s="298">
        <f t="shared" si="9"/>
        <v>0</v>
      </c>
    </row>
    <row r="337" spans="1:9" s="216" customFormat="1" ht="11.25" x14ac:dyDescent="0.2">
      <c r="A337" s="163" t="s">
        <v>1708</v>
      </c>
      <c r="B337" s="165" t="s">
        <v>1624</v>
      </c>
      <c r="C337" s="166">
        <v>242</v>
      </c>
      <c r="D337" s="164">
        <v>7</v>
      </c>
      <c r="E337" s="164">
        <v>3</v>
      </c>
      <c r="F337" s="167">
        <v>37037.5</v>
      </c>
      <c r="G337" s="167">
        <v>37036.699999999997</v>
      </c>
      <c r="H337" s="218">
        <f t="shared" ref="H337:H400" si="10">+G337/F337*100</f>
        <v>99.997840026999654</v>
      </c>
      <c r="I337" s="298">
        <f t="shared" ref="I337:I400" si="11">F337-G337</f>
        <v>0.80000000000291038</v>
      </c>
    </row>
    <row r="338" spans="1:9" s="216" customFormat="1" ht="22.5" x14ac:dyDescent="0.2">
      <c r="A338" s="163" t="s">
        <v>1707</v>
      </c>
      <c r="B338" s="165" t="s">
        <v>1624</v>
      </c>
      <c r="C338" s="166">
        <v>243</v>
      </c>
      <c r="D338" s="164">
        <v>7</v>
      </c>
      <c r="E338" s="164">
        <v>3</v>
      </c>
      <c r="F338" s="167">
        <v>17743</v>
      </c>
      <c r="G338" s="167">
        <v>17743</v>
      </c>
      <c r="H338" s="218">
        <f t="shared" si="10"/>
        <v>100</v>
      </c>
      <c r="I338" s="298">
        <f t="shared" si="11"/>
        <v>0</v>
      </c>
    </row>
    <row r="339" spans="1:9" s="216" customFormat="1" ht="11.25" x14ac:dyDescent="0.2">
      <c r="A339" s="163" t="s">
        <v>1112</v>
      </c>
      <c r="B339" s="165" t="s">
        <v>1624</v>
      </c>
      <c r="C339" s="166">
        <v>244</v>
      </c>
      <c r="D339" s="164">
        <v>7</v>
      </c>
      <c r="E339" s="164">
        <v>3</v>
      </c>
      <c r="F339" s="167">
        <v>127779.2</v>
      </c>
      <c r="G339" s="167">
        <v>127778.5</v>
      </c>
      <c r="H339" s="218">
        <f t="shared" si="10"/>
        <v>99.999452180010522</v>
      </c>
      <c r="I339" s="298">
        <f t="shared" si="11"/>
        <v>0.69999999999708962</v>
      </c>
    </row>
    <row r="340" spans="1:9" s="216" customFormat="1" ht="11.25" x14ac:dyDescent="0.2">
      <c r="A340" s="163" t="s">
        <v>803</v>
      </c>
      <c r="B340" s="165" t="s">
        <v>1284</v>
      </c>
      <c r="C340" s="166"/>
      <c r="D340" s="164"/>
      <c r="E340" s="164"/>
      <c r="F340" s="167">
        <v>108693.7</v>
      </c>
      <c r="G340" s="167">
        <v>108693.6</v>
      </c>
      <c r="H340" s="218">
        <f t="shared" si="10"/>
        <v>99.999907998347652</v>
      </c>
      <c r="I340" s="298">
        <f t="shared" si="11"/>
        <v>9.9999999991268851E-2</v>
      </c>
    </row>
    <row r="341" spans="1:9" s="216" customFormat="1" ht="11.25" x14ac:dyDescent="0.2">
      <c r="A341" s="163" t="s">
        <v>1708</v>
      </c>
      <c r="B341" s="165" t="s">
        <v>1643</v>
      </c>
      <c r="C341" s="166">
        <v>242</v>
      </c>
      <c r="D341" s="164">
        <v>7</v>
      </c>
      <c r="E341" s="164">
        <v>9</v>
      </c>
      <c r="F341" s="167">
        <v>105087.9</v>
      </c>
      <c r="G341" s="167">
        <v>105087.8</v>
      </c>
      <c r="H341" s="218">
        <f t="shared" si="10"/>
        <v>99.999904841565979</v>
      </c>
      <c r="I341" s="298">
        <f t="shared" si="11"/>
        <v>9.9999999991268851E-2</v>
      </c>
    </row>
    <row r="342" spans="1:9" s="216" customFormat="1" ht="11.25" x14ac:dyDescent="0.2">
      <c r="A342" s="163" t="s">
        <v>1112</v>
      </c>
      <c r="B342" s="165" t="s">
        <v>1643</v>
      </c>
      <c r="C342" s="166">
        <v>244</v>
      </c>
      <c r="D342" s="164">
        <v>7</v>
      </c>
      <c r="E342" s="164">
        <v>9</v>
      </c>
      <c r="F342" s="167">
        <v>3605.8</v>
      </c>
      <c r="G342" s="167">
        <v>3605.8</v>
      </c>
      <c r="H342" s="218">
        <f t="shared" si="10"/>
        <v>100</v>
      </c>
      <c r="I342" s="298">
        <f t="shared" si="11"/>
        <v>0</v>
      </c>
    </row>
    <row r="343" spans="1:9" s="216" customFormat="1" ht="11.25" x14ac:dyDescent="0.2">
      <c r="A343" s="163" t="s">
        <v>1618</v>
      </c>
      <c r="B343" s="165" t="s">
        <v>1619</v>
      </c>
      <c r="C343" s="166"/>
      <c r="D343" s="164"/>
      <c r="E343" s="164"/>
      <c r="F343" s="167">
        <v>11244.9</v>
      </c>
      <c r="G343" s="167">
        <v>11244.9</v>
      </c>
      <c r="H343" s="218">
        <f t="shared" si="10"/>
        <v>100</v>
      </c>
      <c r="I343" s="298">
        <f t="shared" si="11"/>
        <v>0</v>
      </c>
    </row>
    <row r="344" spans="1:9" s="216" customFormat="1" ht="22.5" x14ac:dyDescent="0.2">
      <c r="A344" s="163" t="s">
        <v>1124</v>
      </c>
      <c r="B344" s="165" t="s">
        <v>1621</v>
      </c>
      <c r="C344" s="166">
        <v>521</v>
      </c>
      <c r="D344" s="164">
        <v>7</v>
      </c>
      <c r="E344" s="164">
        <v>2</v>
      </c>
      <c r="F344" s="167">
        <v>10824.9</v>
      </c>
      <c r="G344" s="167">
        <v>10824.9</v>
      </c>
      <c r="H344" s="218">
        <f t="shared" si="10"/>
        <v>100</v>
      </c>
      <c r="I344" s="298">
        <f t="shared" si="11"/>
        <v>0</v>
      </c>
    </row>
    <row r="345" spans="1:9" s="216" customFormat="1" ht="11.25" x14ac:dyDescent="0.2">
      <c r="A345" s="163" t="s">
        <v>1114</v>
      </c>
      <c r="B345" s="165" t="s">
        <v>1621</v>
      </c>
      <c r="C345" s="166">
        <v>612</v>
      </c>
      <c r="D345" s="164">
        <v>7</v>
      </c>
      <c r="E345" s="164">
        <v>2</v>
      </c>
      <c r="F345" s="167">
        <v>210</v>
      </c>
      <c r="G345" s="167">
        <v>210</v>
      </c>
      <c r="H345" s="218">
        <f t="shared" si="10"/>
        <v>100</v>
      </c>
      <c r="I345" s="298">
        <f t="shared" si="11"/>
        <v>0</v>
      </c>
    </row>
    <row r="346" spans="1:9" s="216" customFormat="1" ht="11.25" x14ac:dyDescent="0.2">
      <c r="A346" s="163" t="s">
        <v>1122</v>
      </c>
      <c r="B346" s="165" t="s">
        <v>1621</v>
      </c>
      <c r="C346" s="166">
        <v>622</v>
      </c>
      <c r="D346" s="164">
        <v>7</v>
      </c>
      <c r="E346" s="164">
        <v>2</v>
      </c>
      <c r="F346" s="167">
        <v>210</v>
      </c>
      <c r="G346" s="167">
        <v>210</v>
      </c>
      <c r="H346" s="218">
        <f t="shared" si="10"/>
        <v>100</v>
      </c>
      <c r="I346" s="298">
        <f t="shared" si="11"/>
        <v>0</v>
      </c>
    </row>
    <row r="347" spans="1:9" s="214" customFormat="1" ht="21" x14ac:dyDescent="0.2">
      <c r="A347" s="158" t="s">
        <v>1622</v>
      </c>
      <c r="B347" s="160">
        <v>800000000</v>
      </c>
      <c r="C347" s="161"/>
      <c r="D347" s="159"/>
      <c r="E347" s="159"/>
      <c r="F347" s="162">
        <v>1228271</v>
      </c>
      <c r="G347" s="162">
        <v>1224235</v>
      </c>
      <c r="H347" s="213">
        <f t="shared" si="10"/>
        <v>99.671408019891373</v>
      </c>
      <c r="I347" s="298">
        <f t="shared" si="11"/>
        <v>4036</v>
      </c>
    </row>
    <row r="348" spans="1:9" s="216" customFormat="1" ht="11.25" x14ac:dyDescent="0.2">
      <c r="A348" s="163" t="s">
        <v>862</v>
      </c>
      <c r="B348" s="165">
        <v>810000000</v>
      </c>
      <c r="C348" s="166"/>
      <c r="D348" s="164"/>
      <c r="E348" s="164"/>
      <c r="F348" s="167">
        <v>436320.1</v>
      </c>
      <c r="G348" s="167">
        <v>435341.6</v>
      </c>
      <c r="H348" s="218">
        <f t="shared" si="10"/>
        <v>99.775738041864216</v>
      </c>
      <c r="I348" s="298">
        <f t="shared" si="11"/>
        <v>978.5</v>
      </c>
    </row>
    <row r="349" spans="1:9" s="216" customFormat="1" ht="11.25" x14ac:dyDescent="0.2">
      <c r="A349" s="163" t="s">
        <v>863</v>
      </c>
      <c r="B349" s="165">
        <v>810100000</v>
      </c>
      <c r="C349" s="166"/>
      <c r="D349" s="164"/>
      <c r="E349" s="164"/>
      <c r="F349" s="167">
        <v>116391.7</v>
      </c>
      <c r="G349" s="167">
        <v>116246.7</v>
      </c>
      <c r="H349" s="218">
        <f t="shared" si="10"/>
        <v>99.875420670030593</v>
      </c>
      <c r="I349" s="298">
        <f t="shared" si="11"/>
        <v>145</v>
      </c>
    </row>
    <row r="350" spans="1:9" s="216" customFormat="1" ht="33.75" x14ac:dyDescent="0.2">
      <c r="A350" s="163" t="s">
        <v>1116</v>
      </c>
      <c r="B350" s="165">
        <v>810144100</v>
      </c>
      <c r="C350" s="166">
        <v>611</v>
      </c>
      <c r="D350" s="164">
        <v>8</v>
      </c>
      <c r="E350" s="164">
        <v>1</v>
      </c>
      <c r="F350" s="167">
        <v>116391.7</v>
      </c>
      <c r="G350" s="167">
        <v>116246.7</v>
      </c>
      <c r="H350" s="218">
        <f t="shared" si="10"/>
        <v>99.875420670030593</v>
      </c>
      <c r="I350" s="298">
        <f t="shared" si="11"/>
        <v>145</v>
      </c>
    </row>
    <row r="351" spans="1:9" s="216" customFormat="1" ht="11.25" x14ac:dyDescent="0.2">
      <c r="A351" s="163" t="s">
        <v>865</v>
      </c>
      <c r="B351" s="165">
        <v>810200000</v>
      </c>
      <c r="C351" s="166"/>
      <c r="D351" s="164"/>
      <c r="E351" s="164"/>
      <c r="F351" s="167">
        <v>93554.7</v>
      </c>
      <c r="G351" s="167">
        <v>93041.4</v>
      </c>
      <c r="H351" s="218">
        <f t="shared" si="10"/>
        <v>99.451337025291082</v>
      </c>
      <c r="I351" s="298">
        <f t="shared" si="11"/>
        <v>513.30000000000291</v>
      </c>
    </row>
    <row r="352" spans="1:9" s="216" customFormat="1" ht="33.75" x14ac:dyDescent="0.2">
      <c r="A352" s="163" t="s">
        <v>1116</v>
      </c>
      <c r="B352" s="165">
        <v>810242200</v>
      </c>
      <c r="C352" s="166">
        <v>611</v>
      </c>
      <c r="D352" s="164">
        <v>8</v>
      </c>
      <c r="E352" s="164">
        <v>1</v>
      </c>
      <c r="F352" s="167">
        <v>91924</v>
      </c>
      <c r="G352" s="167">
        <v>91410.7</v>
      </c>
      <c r="H352" s="218">
        <f t="shared" si="10"/>
        <v>99.441603933684348</v>
      </c>
      <c r="I352" s="298">
        <f t="shared" si="11"/>
        <v>513.30000000000291</v>
      </c>
    </row>
    <row r="353" spans="1:9" s="216" customFormat="1" ht="11.25" x14ac:dyDescent="0.2">
      <c r="A353" s="163" t="s">
        <v>1114</v>
      </c>
      <c r="B353" s="165" t="s">
        <v>1290</v>
      </c>
      <c r="C353" s="166">
        <v>612</v>
      </c>
      <c r="D353" s="164">
        <v>8</v>
      </c>
      <c r="E353" s="164">
        <v>1</v>
      </c>
      <c r="F353" s="167">
        <v>1630.7</v>
      </c>
      <c r="G353" s="167">
        <v>1630.7</v>
      </c>
      <c r="H353" s="218">
        <f t="shared" si="10"/>
        <v>100</v>
      </c>
      <c r="I353" s="298">
        <f t="shared" si="11"/>
        <v>0</v>
      </c>
    </row>
    <row r="354" spans="1:9" s="216" customFormat="1" ht="22.5" x14ac:dyDescent="0.2">
      <c r="A354" s="163" t="s">
        <v>867</v>
      </c>
      <c r="B354" s="165">
        <v>810300000</v>
      </c>
      <c r="C354" s="166"/>
      <c r="D354" s="164"/>
      <c r="E354" s="164"/>
      <c r="F354" s="167">
        <v>127425.3</v>
      </c>
      <c r="G354" s="167">
        <v>127105.2</v>
      </c>
      <c r="H354" s="218">
        <f t="shared" si="10"/>
        <v>99.748793999307821</v>
      </c>
      <c r="I354" s="298">
        <f t="shared" si="11"/>
        <v>320.10000000000582</v>
      </c>
    </row>
    <row r="355" spans="1:9" s="216" customFormat="1" ht="22.5" x14ac:dyDescent="0.2">
      <c r="A355" s="163" t="s">
        <v>1707</v>
      </c>
      <c r="B355" s="165">
        <v>810300330</v>
      </c>
      <c r="C355" s="166">
        <v>243</v>
      </c>
      <c r="D355" s="164">
        <v>8</v>
      </c>
      <c r="E355" s="164">
        <v>1</v>
      </c>
      <c r="F355" s="167">
        <v>11421.6</v>
      </c>
      <c r="G355" s="167">
        <v>11421.6</v>
      </c>
      <c r="H355" s="218">
        <f t="shared" si="10"/>
        <v>100</v>
      </c>
      <c r="I355" s="298">
        <f t="shared" si="11"/>
        <v>0</v>
      </c>
    </row>
    <row r="356" spans="1:9" s="216" customFormat="1" ht="11.25" x14ac:dyDescent="0.2">
      <c r="A356" s="163" t="s">
        <v>1112</v>
      </c>
      <c r="B356" s="165">
        <v>810300330</v>
      </c>
      <c r="C356" s="166">
        <v>244</v>
      </c>
      <c r="D356" s="164">
        <v>8</v>
      </c>
      <c r="E356" s="164">
        <v>1</v>
      </c>
      <c r="F356" s="167">
        <v>790.5</v>
      </c>
      <c r="G356" s="167">
        <v>790.5</v>
      </c>
      <c r="H356" s="218">
        <f t="shared" si="10"/>
        <v>100</v>
      </c>
      <c r="I356" s="298">
        <f t="shared" si="11"/>
        <v>0</v>
      </c>
    </row>
    <row r="357" spans="1:9" s="216" customFormat="1" ht="33.75" x14ac:dyDescent="0.2">
      <c r="A357" s="163" t="s">
        <v>1116</v>
      </c>
      <c r="B357" s="165">
        <v>810344200</v>
      </c>
      <c r="C357" s="166">
        <v>611</v>
      </c>
      <c r="D357" s="164">
        <v>8</v>
      </c>
      <c r="E357" s="164">
        <v>1</v>
      </c>
      <c r="F357" s="167">
        <v>84097.8</v>
      </c>
      <c r="G357" s="167">
        <v>83817.899999999994</v>
      </c>
      <c r="H357" s="218">
        <f t="shared" si="10"/>
        <v>99.667173219751277</v>
      </c>
      <c r="I357" s="298">
        <f t="shared" si="11"/>
        <v>279.90000000000873</v>
      </c>
    </row>
    <row r="358" spans="1:9" s="216" customFormat="1" ht="33.75" x14ac:dyDescent="0.2">
      <c r="A358" s="163" t="s">
        <v>1133</v>
      </c>
      <c r="B358" s="165">
        <v>810344200</v>
      </c>
      <c r="C358" s="166">
        <v>621</v>
      </c>
      <c r="D358" s="164">
        <v>8</v>
      </c>
      <c r="E358" s="164">
        <v>1</v>
      </c>
      <c r="F358" s="167">
        <v>31115.4</v>
      </c>
      <c r="G358" s="167">
        <v>31075.200000000001</v>
      </c>
      <c r="H358" s="218">
        <f t="shared" si="10"/>
        <v>99.87080352494263</v>
      </c>
      <c r="I358" s="298">
        <f t="shared" si="11"/>
        <v>40.200000000000728</v>
      </c>
    </row>
    <row r="359" spans="1:9" s="216" customFormat="1" ht="22.5" x14ac:dyDescent="0.2">
      <c r="A359" s="163" t="s">
        <v>1291</v>
      </c>
      <c r="B359" s="165" t="s">
        <v>868</v>
      </c>
      <c r="C359" s="166"/>
      <c r="D359" s="164"/>
      <c r="E359" s="164"/>
      <c r="F359" s="167">
        <v>98140.3</v>
      </c>
      <c r="G359" s="167">
        <v>98140.2</v>
      </c>
      <c r="H359" s="218">
        <f t="shared" si="10"/>
        <v>99.999898105059799</v>
      </c>
      <c r="I359" s="298">
        <f t="shared" si="11"/>
        <v>0.10000000000582077</v>
      </c>
    </row>
    <row r="360" spans="1:9" s="216" customFormat="1" ht="11.25" x14ac:dyDescent="0.2">
      <c r="A360" s="163" t="s">
        <v>233</v>
      </c>
      <c r="B360" s="165" t="s">
        <v>869</v>
      </c>
      <c r="C360" s="166">
        <v>540</v>
      </c>
      <c r="D360" s="164">
        <v>8</v>
      </c>
      <c r="E360" s="164">
        <v>1</v>
      </c>
      <c r="F360" s="167">
        <v>20000</v>
      </c>
      <c r="G360" s="167">
        <v>20000</v>
      </c>
      <c r="H360" s="218">
        <f t="shared" si="10"/>
        <v>100</v>
      </c>
      <c r="I360" s="298">
        <f t="shared" si="11"/>
        <v>0</v>
      </c>
    </row>
    <row r="361" spans="1:9" s="216" customFormat="1" ht="22.5" x14ac:dyDescent="0.2">
      <c r="A361" s="163" t="s">
        <v>1707</v>
      </c>
      <c r="B361" s="165" t="s">
        <v>1294</v>
      </c>
      <c r="C361" s="166">
        <v>243</v>
      </c>
      <c r="D361" s="164">
        <v>8</v>
      </c>
      <c r="E361" s="164">
        <v>1</v>
      </c>
      <c r="F361" s="167">
        <v>33325.199999999997</v>
      </c>
      <c r="G361" s="167">
        <v>33325.1</v>
      </c>
      <c r="H361" s="218">
        <f t="shared" si="10"/>
        <v>99.999699926782142</v>
      </c>
      <c r="I361" s="298">
        <f t="shared" si="11"/>
        <v>9.9999999998544808E-2</v>
      </c>
    </row>
    <row r="362" spans="1:9" s="216" customFormat="1" ht="11.25" x14ac:dyDescent="0.2">
      <c r="A362" s="163" t="s">
        <v>1112</v>
      </c>
      <c r="B362" s="165" t="s">
        <v>871</v>
      </c>
      <c r="C362" s="166">
        <v>244</v>
      </c>
      <c r="D362" s="164">
        <v>8</v>
      </c>
      <c r="E362" s="164">
        <v>1</v>
      </c>
      <c r="F362" s="167">
        <v>15744.4</v>
      </c>
      <c r="G362" s="167">
        <v>15744.4</v>
      </c>
      <c r="H362" s="218">
        <f t="shared" si="10"/>
        <v>100</v>
      </c>
      <c r="I362" s="298">
        <f t="shared" si="11"/>
        <v>0</v>
      </c>
    </row>
    <row r="363" spans="1:9" s="216" customFormat="1" ht="22.5" x14ac:dyDescent="0.2">
      <c r="A363" s="163" t="s">
        <v>1117</v>
      </c>
      <c r="B363" s="165" t="s">
        <v>871</v>
      </c>
      <c r="C363" s="166">
        <v>414</v>
      </c>
      <c r="D363" s="164">
        <v>8</v>
      </c>
      <c r="E363" s="164">
        <v>1</v>
      </c>
      <c r="F363" s="167">
        <v>23994.9</v>
      </c>
      <c r="G363" s="167">
        <v>23994.9</v>
      </c>
      <c r="H363" s="218">
        <f t="shared" si="10"/>
        <v>100</v>
      </c>
      <c r="I363" s="298">
        <f t="shared" si="11"/>
        <v>0</v>
      </c>
    </row>
    <row r="364" spans="1:9" s="216" customFormat="1" ht="22.5" x14ac:dyDescent="0.2">
      <c r="A364" s="163" t="s">
        <v>1124</v>
      </c>
      <c r="B364" s="165" t="s">
        <v>1648</v>
      </c>
      <c r="C364" s="166">
        <v>521</v>
      </c>
      <c r="D364" s="164">
        <v>8</v>
      </c>
      <c r="E364" s="164">
        <v>1</v>
      </c>
      <c r="F364" s="167">
        <v>1229.0999999999999</v>
      </c>
      <c r="G364" s="167">
        <v>1229.0999999999999</v>
      </c>
      <c r="H364" s="218">
        <f t="shared" si="10"/>
        <v>100</v>
      </c>
      <c r="I364" s="298">
        <f t="shared" si="11"/>
        <v>0</v>
      </c>
    </row>
    <row r="365" spans="1:9" s="216" customFormat="1" ht="11.25" x14ac:dyDescent="0.2">
      <c r="A365" s="163" t="s">
        <v>1114</v>
      </c>
      <c r="B365" s="165" t="s">
        <v>1648</v>
      </c>
      <c r="C365" s="166">
        <v>612</v>
      </c>
      <c r="D365" s="164">
        <v>8</v>
      </c>
      <c r="E365" s="164">
        <v>1</v>
      </c>
      <c r="F365" s="167">
        <v>3846.7</v>
      </c>
      <c r="G365" s="167">
        <v>3846.7</v>
      </c>
      <c r="H365" s="218">
        <f t="shared" si="10"/>
        <v>100</v>
      </c>
      <c r="I365" s="298">
        <f t="shared" si="11"/>
        <v>0</v>
      </c>
    </row>
    <row r="366" spans="1:9" s="216" customFormat="1" ht="11.25" x14ac:dyDescent="0.2">
      <c r="A366" s="163" t="s">
        <v>1295</v>
      </c>
      <c r="B366" s="165" t="s">
        <v>1296</v>
      </c>
      <c r="C366" s="166"/>
      <c r="D366" s="164"/>
      <c r="E366" s="164"/>
      <c r="F366" s="167">
        <v>808.1</v>
      </c>
      <c r="G366" s="167">
        <v>808.1</v>
      </c>
      <c r="H366" s="218">
        <f t="shared" si="10"/>
        <v>100</v>
      </c>
      <c r="I366" s="298">
        <f t="shared" si="11"/>
        <v>0</v>
      </c>
    </row>
    <row r="367" spans="1:9" s="216" customFormat="1" ht="11.25" x14ac:dyDescent="0.2">
      <c r="A367" s="163" t="s">
        <v>1139</v>
      </c>
      <c r="B367" s="165" t="s">
        <v>1297</v>
      </c>
      <c r="C367" s="166">
        <v>523</v>
      </c>
      <c r="D367" s="164">
        <v>8</v>
      </c>
      <c r="E367" s="164">
        <v>1</v>
      </c>
      <c r="F367" s="167">
        <v>808.1</v>
      </c>
      <c r="G367" s="167">
        <v>808.1</v>
      </c>
      <c r="H367" s="218">
        <f t="shared" si="10"/>
        <v>100</v>
      </c>
      <c r="I367" s="298">
        <f t="shared" si="11"/>
        <v>0</v>
      </c>
    </row>
    <row r="368" spans="1:9" s="216" customFormat="1" ht="11.25" x14ac:dyDescent="0.2">
      <c r="A368" s="163" t="s">
        <v>797</v>
      </c>
      <c r="B368" s="165">
        <v>820000000</v>
      </c>
      <c r="C368" s="166"/>
      <c r="D368" s="164"/>
      <c r="E368" s="164"/>
      <c r="F368" s="167">
        <v>584728.6</v>
      </c>
      <c r="G368" s="167">
        <v>581735.19999999995</v>
      </c>
      <c r="H368" s="218">
        <f t="shared" si="10"/>
        <v>99.488070191880468</v>
      </c>
      <c r="I368" s="298">
        <f t="shared" si="11"/>
        <v>2993.4000000000233</v>
      </c>
    </row>
    <row r="369" spans="1:9" s="216" customFormat="1" ht="22.5" x14ac:dyDescent="0.2">
      <c r="A369" s="163" t="s">
        <v>872</v>
      </c>
      <c r="B369" s="165">
        <v>820100000</v>
      </c>
      <c r="C369" s="166"/>
      <c r="D369" s="164"/>
      <c r="E369" s="164"/>
      <c r="F369" s="167">
        <v>351632.5</v>
      </c>
      <c r="G369" s="167">
        <v>349812.6</v>
      </c>
      <c r="H369" s="218">
        <f t="shared" si="10"/>
        <v>99.482442606983142</v>
      </c>
      <c r="I369" s="298">
        <f t="shared" si="11"/>
        <v>1819.9000000000233</v>
      </c>
    </row>
    <row r="370" spans="1:9" s="216" customFormat="1" ht="33.75" x14ac:dyDescent="0.2">
      <c r="A370" s="163" t="s">
        <v>1116</v>
      </c>
      <c r="B370" s="165">
        <v>820144300</v>
      </c>
      <c r="C370" s="166">
        <v>611</v>
      </c>
      <c r="D370" s="164">
        <v>8</v>
      </c>
      <c r="E370" s="164">
        <v>1</v>
      </c>
      <c r="F370" s="167">
        <v>274661.40000000002</v>
      </c>
      <c r="G370" s="167">
        <v>273063.5</v>
      </c>
      <c r="H370" s="218">
        <f t="shared" si="10"/>
        <v>99.418229135947016</v>
      </c>
      <c r="I370" s="298">
        <f t="shared" si="11"/>
        <v>1597.9000000000233</v>
      </c>
    </row>
    <row r="371" spans="1:9" s="216" customFormat="1" ht="33.75" x14ac:dyDescent="0.2">
      <c r="A371" s="163" t="s">
        <v>1133</v>
      </c>
      <c r="B371" s="165">
        <v>820144300</v>
      </c>
      <c r="C371" s="166">
        <v>621</v>
      </c>
      <c r="D371" s="164">
        <v>8</v>
      </c>
      <c r="E371" s="164">
        <v>1</v>
      </c>
      <c r="F371" s="167">
        <v>70710</v>
      </c>
      <c r="G371" s="167">
        <v>70488</v>
      </c>
      <c r="H371" s="218">
        <f t="shared" si="10"/>
        <v>99.686041578277468</v>
      </c>
      <c r="I371" s="298">
        <f t="shared" si="11"/>
        <v>222</v>
      </c>
    </row>
    <row r="372" spans="1:9" s="216" customFormat="1" ht="11.25" x14ac:dyDescent="0.2">
      <c r="A372" s="163" t="s">
        <v>1114</v>
      </c>
      <c r="B372" s="165" t="s">
        <v>875</v>
      </c>
      <c r="C372" s="166">
        <v>612</v>
      </c>
      <c r="D372" s="164">
        <v>8</v>
      </c>
      <c r="E372" s="164">
        <v>1</v>
      </c>
      <c r="F372" s="167">
        <v>6261.1</v>
      </c>
      <c r="G372" s="167">
        <v>6261.1</v>
      </c>
      <c r="H372" s="218">
        <f t="shared" si="10"/>
        <v>100</v>
      </c>
      <c r="I372" s="298">
        <f t="shared" si="11"/>
        <v>0</v>
      </c>
    </row>
    <row r="373" spans="1:9" s="216" customFormat="1" ht="11.25" x14ac:dyDescent="0.2">
      <c r="A373" s="163" t="s">
        <v>798</v>
      </c>
      <c r="B373" s="165">
        <v>820200000</v>
      </c>
      <c r="C373" s="166"/>
      <c r="D373" s="164"/>
      <c r="E373" s="164"/>
      <c r="F373" s="167">
        <v>233096.1</v>
      </c>
      <c r="G373" s="167">
        <v>231922.6</v>
      </c>
      <c r="H373" s="218">
        <f t="shared" si="10"/>
        <v>99.496559573497805</v>
      </c>
      <c r="I373" s="298">
        <f t="shared" si="11"/>
        <v>1173.5</v>
      </c>
    </row>
    <row r="374" spans="1:9" s="216" customFormat="1" ht="33.75" x14ac:dyDescent="0.2">
      <c r="A374" s="163" t="s">
        <v>1116</v>
      </c>
      <c r="B374" s="165">
        <v>820242201</v>
      </c>
      <c r="C374" s="166">
        <v>611</v>
      </c>
      <c r="D374" s="164">
        <v>7</v>
      </c>
      <c r="E374" s="164">
        <v>2</v>
      </c>
      <c r="F374" s="167">
        <v>94885</v>
      </c>
      <c r="G374" s="167">
        <v>93755.4</v>
      </c>
      <c r="H374" s="218">
        <f t="shared" si="10"/>
        <v>98.809506244401106</v>
      </c>
      <c r="I374" s="298">
        <f t="shared" si="11"/>
        <v>1129.6000000000058</v>
      </c>
    </row>
    <row r="375" spans="1:9" s="216" customFormat="1" ht="11.25" x14ac:dyDescent="0.2">
      <c r="A375" s="163" t="s">
        <v>1126</v>
      </c>
      <c r="B375" s="165">
        <v>820242700</v>
      </c>
      <c r="C375" s="166">
        <v>340</v>
      </c>
      <c r="D375" s="164">
        <v>7</v>
      </c>
      <c r="E375" s="164">
        <v>4</v>
      </c>
      <c r="F375" s="167">
        <v>2845</v>
      </c>
      <c r="G375" s="167">
        <v>2845</v>
      </c>
      <c r="H375" s="218">
        <f t="shared" si="10"/>
        <v>100</v>
      </c>
      <c r="I375" s="298">
        <f t="shared" si="11"/>
        <v>0</v>
      </c>
    </row>
    <row r="376" spans="1:9" s="216" customFormat="1" ht="33.75" x14ac:dyDescent="0.2">
      <c r="A376" s="163" t="s">
        <v>1116</v>
      </c>
      <c r="B376" s="165">
        <v>820242700</v>
      </c>
      <c r="C376" s="166">
        <v>611</v>
      </c>
      <c r="D376" s="164">
        <v>7</v>
      </c>
      <c r="E376" s="164">
        <v>4</v>
      </c>
      <c r="F376" s="167">
        <v>128336.1</v>
      </c>
      <c r="G376" s="167">
        <v>128294.2</v>
      </c>
      <c r="H376" s="218">
        <f t="shared" si="10"/>
        <v>99.967351353204577</v>
      </c>
      <c r="I376" s="298">
        <f t="shared" si="11"/>
        <v>41.900000000008731</v>
      </c>
    </row>
    <row r="377" spans="1:9" s="216" customFormat="1" ht="33.75" x14ac:dyDescent="0.2">
      <c r="A377" s="163" t="s">
        <v>1116</v>
      </c>
      <c r="B377" s="165">
        <v>820243500</v>
      </c>
      <c r="C377" s="166">
        <v>611</v>
      </c>
      <c r="D377" s="164">
        <v>7</v>
      </c>
      <c r="E377" s="164">
        <v>9</v>
      </c>
      <c r="F377" s="167">
        <v>7030</v>
      </c>
      <c r="G377" s="167">
        <v>7028</v>
      </c>
      <c r="H377" s="218">
        <f t="shared" si="10"/>
        <v>99.971550497866289</v>
      </c>
      <c r="I377" s="298">
        <f t="shared" si="11"/>
        <v>2</v>
      </c>
    </row>
    <row r="378" spans="1:9" s="216" customFormat="1" ht="11.25" x14ac:dyDescent="0.2">
      <c r="A378" s="163" t="s">
        <v>876</v>
      </c>
      <c r="B378" s="165">
        <v>830000000</v>
      </c>
      <c r="C378" s="166"/>
      <c r="D378" s="164"/>
      <c r="E378" s="164"/>
      <c r="F378" s="167">
        <v>207222.3</v>
      </c>
      <c r="G378" s="167">
        <v>207158.2</v>
      </c>
      <c r="H378" s="218">
        <f t="shared" si="10"/>
        <v>99.969067035738917</v>
      </c>
      <c r="I378" s="298">
        <f t="shared" si="11"/>
        <v>64.099999999976717</v>
      </c>
    </row>
    <row r="379" spans="1:9" s="216" customFormat="1" ht="11.25" x14ac:dyDescent="0.2">
      <c r="A379" s="163" t="s">
        <v>877</v>
      </c>
      <c r="B379" s="165">
        <v>830100000</v>
      </c>
      <c r="C379" s="166"/>
      <c r="D379" s="164"/>
      <c r="E379" s="164"/>
      <c r="F379" s="167">
        <v>121394.2</v>
      </c>
      <c r="G379" s="167">
        <v>121394.2</v>
      </c>
      <c r="H379" s="218">
        <f t="shared" si="10"/>
        <v>100</v>
      </c>
      <c r="I379" s="298">
        <f t="shared" si="11"/>
        <v>0</v>
      </c>
    </row>
    <row r="380" spans="1:9" s="216" customFormat="1" ht="11.25" x14ac:dyDescent="0.2">
      <c r="A380" s="163" t="s">
        <v>1112</v>
      </c>
      <c r="B380" s="165">
        <v>830143440</v>
      </c>
      <c r="C380" s="166">
        <v>244</v>
      </c>
      <c r="D380" s="164">
        <v>8</v>
      </c>
      <c r="E380" s="164">
        <v>1</v>
      </c>
      <c r="F380" s="167">
        <v>7770</v>
      </c>
      <c r="G380" s="167">
        <v>7770</v>
      </c>
      <c r="H380" s="218">
        <f t="shared" si="10"/>
        <v>100</v>
      </c>
      <c r="I380" s="298">
        <f t="shared" si="11"/>
        <v>0</v>
      </c>
    </row>
    <row r="381" spans="1:9" s="216" customFormat="1" ht="11.25" x14ac:dyDescent="0.2">
      <c r="A381" s="163" t="s">
        <v>1123</v>
      </c>
      <c r="B381" s="165">
        <v>830143440</v>
      </c>
      <c r="C381" s="166">
        <v>360</v>
      </c>
      <c r="D381" s="164">
        <v>8</v>
      </c>
      <c r="E381" s="164">
        <v>1</v>
      </c>
      <c r="F381" s="167">
        <v>60</v>
      </c>
      <c r="G381" s="167">
        <v>60</v>
      </c>
      <c r="H381" s="218">
        <f t="shared" si="10"/>
        <v>100</v>
      </c>
      <c r="I381" s="298">
        <f t="shared" si="11"/>
        <v>0</v>
      </c>
    </row>
    <row r="382" spans="1:9" s="216" customFormat="1" ht="11.25" x14ac:dyDescent="0.2">
      <c r="A382" s="163" t="s">
        <v>1114</v>
      </c>
      <c r="B382" s="165">
        <v>830143440</v>
      </c>
      <c r="C382" s="166">
        <v>612</v>
      </c>
      <c r="D382" s="164">
        <v>8</v>
      </c>
      <c r="E382" s="164">
        <v>1</v>
      </c>
      <c r="F382" s="167">
        <v>52446.2</v>
      </c>
      <c r="G382" s="167">
        <v>52446.2</v>
      </c>
      <c r="H382" s="218">
        <f t="shared" si="10"/>
        <v>100</v>
      </c>
      <c r="I382" s="298">
        <f t="shared" si="11"/>
        <v>0</v>
      </c>
    </row>
    <row r="383" spans="1:9" s="216" customFormat="1" ht="11.25" x14ac:dyDescent="0.2">
      <c r="A383" s="163" t="s">
        <v>1122</v>
      </c>
      <c r="B383" s="165">
        <v>830143440</v>
      </c>
      <c r="C383" s="166">
        <v>622</v>
      </c>
      <c r="D383" s="164">
        <v>8</v>
      </c>
      <c r="E383" s="164">
        <v>1</v>
      </c>
      <c r="F383" s="167">
        <v>9050</v>
      </c>
      <c r="G383" s="167">
        <v>9050</v>
      </c>
      <c r="H383" s="218">
        <f t="shared" si="10"/>
        <v>100</v>
      </c>
      <c r="I383" s="298">
        <f t="shared" si="11"/>
        <v>0</v>
      </c>
    </row>
    <row r="384" spans="1:9" s="216" customFormat="1" ht="11.25" x14ac:dyDescent="0.2">
      <c r="A384" s="163" t="s">
        <v>1708</v>
      </c>
      <c r="B384" s="165">
        <v>830143450</v>
      </c>
      <c r="C384" s="166">
        <v>242</v>
      </c>
      <c r="D384" s="164">
        <v>8</v>
      </c>
      <c r="E384" s="164">
        <v>1</v>
      </c>
      <c r="F384" s="167">
        <v>180</v>
      </c>
      <c r="G384" s="167">
        <v>180</v>
      </c>
      <c r="H384" s="218">
        <f t="shared" si="10"/>
        <v>100</v>
      </c>
      <c r="I384" s="298">
        <f t="shared" si="11"/>
        <v>0</v>
      </c>
    </row>
    <row r="385" spans="1:9" s="216" customFormat="1" ht="11.25" x14ac:dyDescent="0.2">
      <c r="A385" s="163" t="s">
        <v>1112</v>
      </c>
      <c r="B385" s="165">
        <v>830143450</v>
      </c>
      <c r="C385" s="166">
        <v>244</v>
      </c>
      <c r="D385" s="164">
        <v>8</v>
      </c>
      <c r="E385" s="164">
        <v>1</v>
      </c>
      <c r="F385" s="167">
        <v>22491.3</v>
      </c>
      <c r="G385" s="167">
        <v>22491.3</v>
      </c>
      <c r="H385" s="218">
        <f t="shared" si="10"/>
        <v>100</v>
      </c>
      <c r="I385" s="298">
        <f t="shared" si="11"/>
        <v>0</v>
      </c>
    </row>
    <row r="386" spans="1:9" s="216" customFormat="1" ht="11.25" x14ac:dyDescent="0.2">
      <c r="A386" s="163" t="s">
        <v>1114</v>
      </c>
      <c r="B386" s="165">
        <v>830143450</v>
      </c>
      <c r="C386" s="166">
        <v>612</v>
      </c>
      <c r="D386" s="164">
        <v>8</v>
      </c>
      <c r="E386" s="164">
        <v>1</v>
      </c>
      <c r="F386" s="167">
        <v>4098</v>
      </c>
      <c r="G386" s="167">
        <v>4098</v>
      </c>
      <c r="H386" s="218">
        <f t="shared" si="10"/>
        <v>100</v>
      </c>
      <c r="I386" s="298">
        <f t="shared" si="11"/>
        <v>0</v>
      </c>
    </row>
    <row r="387" spans="1:9" s="216" customFormat="1" ht="11.25" x14ac:dyDescent="0.2">
      <c r="A387" s="163" t="s">
        <v>1139</v>
      </c>
      <c r="B387" s="165">
        <v>830175110</v>
      </c>
      <c r="C387" s="166">
        <v>523</v>
      </c>
      <c r="D387" s="164">
        <v>8</v>
      </c>
      <c r="E387" s="164">
        <v>1</v>
      </c>
      <c r="F387" s="167">
        <v>11967</v>
      </c>
      <c r="G387" s="167">
        <v>11967</v>
      </c>
      <c r="H387" s="218">
        <f t="shared" si="10"/>
        <v>100</v>
      </c>
      <c r="I387" s="298">
        <f t="shared" si="11"/>
        <v>0</v>
      </c>
    </row>
    <row r="388" spans="1:9" s="216" customFormat="1" ht="11.25" x14ac:dyDescent="0.2">
      <c r="A388" s="163" t="s">
        <v>1114</v>
      </c>
      <c r="B388" s="165" t="s">
        <v>880</v>
      </c>
      <c r="C388" s="166">
        <v>612</v>
      </c>
      <c r="D388" s="164">
        <v>8</v>
      </c>
      <c r="E388" s="164">
        <v>1</v>
      </c>
      <c r="F388" s="167">
        <v>6986</v>
      </c>
      <c r="G388" s="167">
        <v>6986</v>
      </c>
      <c r="H388" s="218">
        <f t="shared" si="10"/>
        <v>100</v>
      </c>
      <c r="I388" s="298">
        <f t="shared" si="11"/>
        <v>0</v>
      </c>
    </row>
    <row r="389" spans="1:9" s="216" customFormat="1" ht="11.25" x14ac:dyDescent="0.2">
      <c r="A389" s="163" t="s">
        <v>1708</v>
      </c>
      <c r="B389" s="165" t="s">
        <v>882</v>
      </c>
      <c r="C389" s="166">
        <v>242</v>
      </c>
      <c r="D389" s="164">
        <v>8</v>
      </c>
      <c r="E389" s="164">
        <v>1</v>
      </c>
      <c r="F389" s="167">
        <v>303</v>
      </c>
      <c r="G389" s="167">
        <v>303</v>
      </c>
      <c r="H389" s="218">
        <f t="shared" si="10"/>
        <v>100</v>
      </c>
      <c r="I389" s="298">
        <f t="shared" si="11"/>
        <v>0</v>
      </c>
    </row>
    <row r="390" spans="1:9" s="216" customFormat="1" ht="11.25" x14ac:dyDescent="0.2">
      <c r="A390" s="163" t="s">
        <v>1112</v>
      </c>
      <c r="B390" s="165" t="s">
        <v>882</v>
      </c>
      <c r="C390" s="166">
        <v>244</v>
      </c>
      <c r="D390" s="164">
        <v>8</v>
      </c>
      <c r="E390" s="164">
        <v>1</v>
      </c>
      <c r="F390" s="167">
        <v>6042.7</v>
      </c>
      <c r="G390" s="167">
        <v>6042.7</v>
      </c>
      <c r="H390" s="218">
        <f t="shared" si="10"/>
        <v>100</v>
      </c>
      <c r="I390" s="298">
        <f t="shared" si="11"/>
        <v>0</v>
      </c>
    </row>
    <row r="391" spans="1:9" s="216" customFormat="1" ht="22.5" x14ac:dyDescent="0.2">
      <c r="A391" s="163" t="s">
        <v>1291</v>
      </c>
      <c r="B391" s="165" t="s">
        <v>883</v>
      </c>
      <c r="C391" s="166"/>
      <c r="D391" s="164"/>
      <c r="E391" s="164"/>
      <c r="F391" s="167">
        <v>81972.600000000006</v>
      </c>
      <c r="G391" s="167">
        <v>81908.5</v>
      </c>
      <c r="H391" s="218">
        <f t="shared" si="10"/>
        <v>99.92180313909769</v>
      </c>
      <c r="I391" s="298">
        <f t="shared" si="11"/>
        <v>64.100000000005821</v>
      </c>
    </row>
    <row r="392" spans="1:9" s="216" customFormat="1" ht="11.25" x14ac:dyDescent="0.2">
      <c r="A392" s="163" t="s">
        <v>1114</v>
      </c>
      <c r="B392" s="165" t="s">
        <v>1649</v>
      </c>
      <c r="C392" s="166">
        <v>612</v>
      </c>
      <c r="D392" s="164">
        <v>8</v>
      </c>
      <c r="E392" s="164">
        <v>1</v>
      </c>
      <c r="F392" s="167">
        <v>100</v>
      </c>
      <c r="G392" s="167">
        <v>100</v>
      </c>
      <c r="H392" s="218">
        <f t="shared" si="10"/>
        <v>100</v>
      </c>
      <c r="I392" s="298">
        <f t="shared" si="11"/>
        <v>0</v>
      </c>
    </row>
    <row r="393" spans="1:9" s="216" customFormat="1" ht="22.5" x14ac:dyDescent="0.2">
      <c r="A393" s="163" t="s">
        <v>1117</v>
      </c>
      <c r="B393" s="165" t="s">
        <v>1299</v>
      </c>
      <c r="C393" s="166">
        <v>414</v>
      </c>
      <c r="D393" s="164">
        <v>8</v>
      </c>
      <c r="E393" s="164">
        <v>1</v>
      </c>
      <c r="F393" s="167">
        <v>81872.600000000006</v>
      </c>
      <c r="G393" s="167">
        <v>81808.5</v>
      </c>
      <c r="H393" s="218">
        <f t="shared" si="10"/>
        <v>99.921707628681631</v>
      </c>
      <c r="I393" s="298">
        <f t="shared" si="11"/>
        <v>64.100000000005821</v>
      </c>
    </row>
    <row r="394" spans="1:9" s="216" customFormat="1" ht="22.5" x14ac:dyDescent="0.2">
      <c r="A394" s="163" t="s">
        <v>1300</v>
      </c>
      <c r="B394" s="165" t="s">
        <v>885</v>
      </c>
      <c r="C394" s="166"/>
      <c r="D394" s="164"/>
      <c r="E394" s="164"/>
      <c r="F394" s="167">
        <v>3855.5</v>
      </c>
      <c r="G394" s="167">
        <v>3855.5</v>
      </c>
      <c r="H394" s="218">
        <f t="shared" si="10"/>
        <v>100</v>
      </c>
      <c r="I394" s="298">
        <f t="shared" si="11"/>
        <v>0</v>
      </c>
    </row>
    <row r="395" spans="1:9" s="216" customFormat="1" ht="11.25" x14ac:dyDescent="0.2">
      <c r="A395" s="163" t="s">
        <v>1114</v>
      </c>
      <c r="B395" s="165" t="s">
        <v>1650</v>
      </c>
      <c r="C395" s="166">
        <v>612</v>
      </c>
      <c r="D395" s="164">
        <v>8</v>
      </c>
      <c r="E395" s="164">
        <v>1</v>
      </c>
      <c r="F395" s="167">
        <v>3355.5</v>
      </c>
      <c r="G395" s="167">
        <v>3355.5</v>
      </c>
      <c r="H395" s="218">
        <f t="shared" si="10"/>
        <v>100</v>
      </c>
      <c r="I395" s="298">
        <f t="shared" si="11"/>
        <v>0</v>
      </c>
    </row>
    <row r="396" spans="1:9" s="216" customFormat="1" ht="33.75" x14ac:dyDescent="0.2">
      <c r="A396" s="163" t="s">
        <v>1125</v>
      </c>
      <c r="B396" s="165" t="s">
        <v>1650</v>
      </c>
      <c r="C396" s="166">
        <v>813</v>
      </c>
      <c r="D396" s="164">
        <v>8</v>
      </c>
      <c r="E396" s="164">
        <v>1</v>
      </c>
      <c r="F396" s="167">
        <v>500</v>
      </c>
      <c r="G396" s="167">
        <v>500</v>
      </c>
      <c r="H396" s="218">
        <f t="shared" si="10"/>
        <v>100</v>
      </c>
      <c r="I396" s="298">
        <f t="shared" si="11"/>
        <v>0</v>
      </c>
    </row>
    <row r="397" spans="1:9" s="214" customFormat="1" ht="21" x14ac:dyDescent="0.2">
      <c r="A397" s="158" t="s">
        <v>810</v>
      </c>
      <c r="B397" s="160">
        <v>900000000</v>
      </c>
      <c r="C397" s="161"/>
      <c r="D397" s="159"/>
      <c r="E397" s="159"/>
      <c r="F397" s="162">
        <v>6848995.2999999998</v>
      </c>
      <c r="G397" s="162">
        <v>6819211</v>
      </c>
      <c r="H397" s="213">
        <f t="shared" si="10"/>
        <v>99.565128917521676</v>
      </c>
      <c r="I397" s="298">
        <f t="shared" si="11"/>
        <v>29784.299999999814</v>
      </c>
    </row>
    <row r="398" spans="1:9" s="216" customFormat="1" ht="22.5" x14ac:dyDescent="0.2">
      <c r="A398" s="163" t="s">
        <v>904</v>
      </c>
      <c r="B398" s="165">
        <v>910000000</v>
      </c>
      <c r="C398" s="166"/>
      <c r="D398" s="164"/>
      <c r="E398" s="164"/>
      <c r="F398" s="167">
        <v>3161419.4</v>
      </c>
      <c r="G398" s="167">
        <v>3131770.3</v>
      </c>
      <c r="H398" s="218">
        <f t="shared" si="10"/>
        <v>99.062158598761059</v>
      </c>
      <c r="I398" s="298">
        <f t="shared" si="11"/>
        <v>29649.100000000093</v>
      </c>
    </row>
    <row r="399" spans="1:9" s="216" customFormat="1" ht="11.25" x14ac:dyDescent="0.2">
      <c r="A399" s="163" t="s">
        <v>1112</v>
      </c>
      <c r="B399" s="165">
        <v>910001410</v>
      </c>
      <c r="C399" s="166">
        <v>244</v>
      </c>
      <c r="D399" s="164">
        <v>10</v>
      </c>
      <c r="E399" s="164">
        <v>3</v>
      </c>
      <c r="F399" s="167">
        <v>22280</v>
      </c>
      <c r="G399" s="167">
        <v>22280</v>
      </c>
      <c r="H399" s="218">
        <f t="shared" si="10"/>
        <v>100</v>
      </c>
      <c r="I399" s="298">
        <f t="shared" si="11"/>
        <v>0</v>
      </c>
    </row>
    <row r="400" spans="1:9" s="216" customFormat="1" ht="11.25" x14ac:dyDescent="0.2">
      <c r="A400" s="163" t="s">
        <v>1706</v>
      </c>
      <c r="B400" s="165">
        <v>910001420</v>
      </c>
      <c r="C400" s="166">
        <v>323</v>
      </c>
      <c r="D400" s="164">
        <v>10</v>
      </c>
      <c r="E400" s="164">
        <v>3</v>
      </c>
      <c r="F400" s="167">
        <v>240000</v>
      </c>
      <c r="G400" s="167">
        <v>240000</v>
      </c>
      <c r="H400" s="218">
        <f t="shared" si="10"/>
        <v>100</v>
      </c>
      <c r="I400" s="298">
        <f t="shared" si="11"/>
        <v>0</v>
      </c>
    </row>
    <row r="401" spans="1:9" s="216" customFormat="1" ht="33.75" x14ac:dyDescent="0.2">
      <c r="A401" s="163" t="s">
        <v>1116</v>
      </c>
      <c r="B401" s="165">
        <v>910046500</v>
      </c>
      <c r="C401" s="166">
        <v>611</v>
      </c>
      <c r="D401" s="164">
        <v>9</v>
      </c>
      <c r="E401" s="164">
        <v>3</v>
      </c>
      <c r="F401" s="167">
        <v>28910.2</v>
      </c>
      <c r="G401" s="167">
        <v>28482.7</v>
      </c>
      <c r="H401" s="218">
        <f t="shared" ref="H401:H464" si="12">+G401/F401*100</f>
        <v>98.521283145740952</v>
      </c>
      <c r="I401" s="298">
        <f t="shared" ref="I401:I464" si="13">F401-G401</f>
        <v>427.5</v>
      </c>
    </row>
    <row r="402" spans="1:9" s="216" customFormat="1" ht="33.75" x14ac:dyDescent="0.2">
      <c r="A402" s="163" t="s">
        <v>1116</v>
      </c>
      <c r="B402" s="165">
        <v>910046600</v>
      </c>
      <c r="C402" s="166">
        <v>611</v>
      </c>
      <c r="D402" s="164">
        <v>9</v>
      </c>
      <c r="E402" s="164">
        <v>5</v>
      </c>
      <c r="F402" s="167">
        <v>89569.9</v>
      </c>
      <c r="G402" s="167">
        <v>89315.9</v>
      </c>
      <c r="H402" s="218">
        <f t="shared" si="12"/>
        <v>99.71642259285764</v>
      </c>
      <c r="I402" s="298">
        <f t="shared" si="13"/>
        <v>254</v>
      </c>
    </row>
    <row r="403" spans="1:9" s="216" customFormat="1" ht="33.75" x14ac:dyDescent="0.2">
      <c r="A403" s="163" t="s">
        <v>1116</v>
      </c>
      <c r="B403" s="165">
        <v>910046700</v>
      </c>
      <c r="C403" s="166">
        <v>611</v>
      </c>
      <c r="D403" s="164">
        <v>9</v>
      </c>
      <c r="E403" s="164">
        <v>6</v>
      </c>
      <c r="F403" s="167">
        <v>58924.3</v>
      </c>
      <c r="G403" s="167">
        <v>57022.3</v>
      </c>
      <c r="H403" s="218">
        <f t="shared" si="12"/>
        <v>96.772129664671453</v>
      </c>
      <c r="I403" s="298">
        <f t="shared" si="13"/>
        <v>1902</v>
      </c>
    </row>
    <row r="404" spans="1:9" s="216" customFormat="1" ht="33.75" x14ac:dyDescent="0.2">
      <c r="A404" s="163" t="s">
        <v>1116</v>
      </c>
      <c r="B404" s="165">
        <v>910046900</v>
      </c>
      <c r="C404" s="166">
        <v>611</v>
      </c>
      <c r="D404" s="164">
        <v>9</v>
      </c>
      <c r="E404" s="164">
        <v>9</v>
      </c>
      <c r="F404" s="167">
        <v>418567.4</v>
      </c>
      <c r="G404" s="167">
        <v>416151.8</v>
      </c>
      <c r="H404" s="218">
        <f t="shared" si="12"/>
        <v>99.422888643501622</v>
      </c>
      <c r="I404" s="298">
        <f t="shared" si="13"/>
        <v>2415.6000000000349</v>
      </c>
    </row>
    <row r="405" spans="1:9" s="216" customFormat="1" ht="33.75" x14ac:dyDescent="0.2">
      <c r="A405" s="163" t="s">
        <v>1133</v>
      </c>
      <c r="B405" s="165">
        <v>910046910</v>
      </c>
      <c r="C405" s="166">
        <v>621</v>
      </c>
      <c r="D405" s="164">
        <v>9</v>
      </c>
      <c r="E405" s="164">
        <v>9</v>
      </c>
      <c r="F405" s="167">
        <v>25742.6</v>
      </c>
      <c r="G405" s="167">
        <v>25616.6</v>
      </c>
      <c r="H405" s="218">
        <f t="shared" si="12"/>
        <v>99.510538950999504</v>
      </c>
      <c r="I405" s="298">
        <f t="shared" si="13"/>
        <v>126</v>
      </c>
    </row>
    <row r="406" spans="1:9" s="216" customFormat="1" ht="11.25" x14ac:dyDescent="0.2">
      <c r="A406" s="163" t="s">
        <v>1122</v>
      </c>
      <c r="B406" s="165">
        <v>910046910</v>
      </c>
      <c r="C406" s="166">
        <v>622</v>
      </c>
      <c r="D406" s="164">
        <v>9</v>
      </c>
      <c r="E406" s="164">
        <v>9</v>
      </c>
      <c r="F406" s="167">
        <v>10012</v>
      </c>
      <c r="G406" s="167">
        <v>9969.5</v>
      </c>
      <c r="H406" s="218">
        <f t="shared" si="12"/>
        <v>99.575509388733522</v>
      </c>
      <c r="I406" s="298">
        <f t="shared" si="13"/>
        <v>42.5</v>
      </c>
    </row>
    <row r="407" spans="1:9" s="216" customFormat="1" ht="33.75" x14ac:dyDescent="0.2">
      <c r="A407" s="163" t="s">
        <v>1116</v>
      </c>
      <c r="B407" s="165">
        <v>910047000</v>
      </c>
      <c r="C407" s="166">
        <v>611</v>
      </c>
      <c r="D407" s="164">
        <v>9</v>
      </c>
      <c r="E407" s="164">
        <v>2</v>
      </c>
      <c r="F407" s="167">
        <v>901149.8</v>
      </c>
      <c r="G407" s="167">
        <v>900009.7</v>
      </c>
      <c r="H407" s="218">
        <f t="shared" si="12"/>
        <v>99.873483853627874</v>
      </c>
      <c r="I407" s="298">
        <f t="shared" si="13"/>
        <v>1140.1000000000931</v>
      </c>
    </row>
    <row r="408" spans="1:9" s="216" customFormat="1" ht="33.75" x14ac:dyDescent="0.2">
      <c r="A408" s="163" t="s">
        <v>1116</v>
      </c>
      <c r="B408" s="165">
        <v>910047100</v>
      </c>
      <c r="C408" s="166">
        <v>611</v>
      </c>
      <c r="D408" s="164">
        <v>9</v>
      </c>
      <c r="E408" s="164">
        <v>2</v>
      </c>
      <c r="F408" s="167">
        <v>257903.7</v>
      </c>
      <c r="G408" s="167">
        <v>257212.7</v>
      </c>
      <c r="H408" s="218">
        <f t="shared" si="12"/>
        <v>99.732070536405644</v>
      </c>
      <c r="I408" s="298">
        <f t="shared" si="13"/>
        <v>691</v>
      </c>
    </row>
    <row r="409" spans="1:9" s="216" customFormat="1" ht="11.25" x14ac:dyDescent="0.2">
      <c r="A409" s="163" t="s">
        <v>1114</v>
      </c>
      <c r="B409" s="165">
        <v>910047100</v>
      </c>
      <c r="C409" s="166">
        <v>612</v>
      </c>
      <c r="D409" s="164">
        <v>9</v>
      </c>
      <c r="E409" s="164">
        <v>2</v>
      </c>
      <c r="F409" s="167">
        <v>15589.5</v>
      </c>
      <c r="G409" s="167">
        <v>14452</v>
      </c>
      <c r="H409" s="218">
        <f t="shared" si="12"/>
        <v>92.703422175182013</v>
      </c>
      <c r="I409" s="298">
        <f t="shared" si="13"/>
        <v>1137.5</v>
      </c>
    </row>
    <row r="410" spans="1:9" s="216" customFormat="1" ht="11.25" x14ac:dyDescent="0.2">
      <c r="A410" s="163" t="s">
        <v>1114</v>
      </c>
      <c r="B410" s="165">
        <v>910047101</v>
      </c>
      <c r="C410" s="166">
        <v>612</v>
      </c>
      <c r="D410" s="164">
        <v>9</v>
      </c>
      <c r="E410" s="164">
        <v>4</v>
      </c>
      <c r="F410" s="167">
        <v>46745.8</v>
      </c>
      <c r="G410" s="167">
        <v>46631.1</v>
      </c>
      <c r="H410" s="218">
        <f t="shared" si="12"/>
        <v>99.754630362513836</v>
      </c>
      <c r="I410" s="298">
        <f t="shared" si="13"/>
        <v>114.70000000000437</v>
      </c>
    </row>
    <row r="411" spans="1:9" s="216" customFormat="1" ht="33.75" x14ac:dyDescent="0.2">
      <c r="A411" s="163" t="s">
        <v>1116</v>
      </c>
      <c r="B411" s="165">
        <v>910048001</v>
      </c>
      <c r="C411" s="166">
        <v>611</v>
      </c>
      <c r="D411" s="164">
        <v>9</v>
      </c>
      <c r="E411" s="164">
        <v>1</v>
      </c>
      <c r="F411" s="167">
        <v>35744.300000000003</v>
      </c>
      <c r="G411" s="167">
        <v>34011.699999999997</v>
      </c>
      <c r="H411" s="218">
        <f t="shared" si="12"/>
        <v>95.152793592265041</v>
      </c>
      <c r="I411" s="298">
        <f t="shared" si="13"/>
        <v>1732.6000000000058</v>
      </c>
    </row>
    <row r="412" spans="1:9" s="216" customFormat="1" ht="11.25" x14ac:dyDescent="0.2">
      <c r="A412" s="163" t="s">
        <v>1112</v>
      </c>
      <c r="B412" s="165">
        <v>910048010</v>
      </c>
      <c r="C412" s="166">
        <v>244</v>
      </c>
      <c r="D412" s="164">
        <v>9</v>
      </c>
      <c r="E412" s="164">
        <v>9</v>
      </c>
      <c r="F412" s="167">
        <v>12475.2</v>
      </c>
      <c r="G412" s="167">
        <v>12475.2</v>
      </c>
      <c r="H412" s="218">
        <f t="shared" si="12"/>
        <v>100</v>
      </c>
      <c r="I412" s="298">
        <f t="shared" si="13"/>
        <v>0</v>
      </c>
    </row>
    <row r="413" spans="1:9" s="216" customFormat="1" ht="11.25" x14ac:dyDescent="0.2">
      <c r="A413" s="163" t="s">
        <v>1112</v>
      </c>
      <c r="B413" s="165">
        <v>910048510</v>
      </c>
      <c r="C413" s="166">
        <v>244</v>
      </c>
      <c r="D413" s="164">
        <v>9</v>
      </c>
      <c r="E413" s="164">
        <v>9</v>
      </c>
      <c r="F413" s="167">
        <v>20837.400000000001</v>
      </c>
      <c r="G413" s="167">
        <v>20837.400000000001</v>
      </c>
      <c r="H413" s="218">
        <f t="shared" si="12"/>
        <v>100</v>
      </c>
      <c r="I413" s="298">
        <f t="shared" si="13"/>
        <v>0</v>
      </c>
    </row>
    <row r="414" spans="1:9" s="216" customFormat="1" ht="11.25" x14ac:dyDescent="0.2">
      <c r="A414" s="163" t="s">
        <v>1112</v>
      </c>
      <c r="B414" s="165" t="s">
        <v>1660</v>
      </c>
      <c r="C414" s="166">
        <v>244</v>
      </c>
      <c r="D414" s="164">
        <v>9</v>
      </c>
      <c r="E414" s="164">
        <v>9</v>
      </c>
      <c r="F414" s="167">
        <v>3506.9</v>
      </c>
      <c r="G414" s="167">
        <v>3506.8</v>
      </c>
      <c r="H414" s="218">
        <f t="shared" si="12"/>
        <v>99.997148478713399</v>
      </c>
      <c r="I414" s="298">
        <f t="shared" si="13"/>
        <v>9.9999999999909051E-2</v>
      </c>
    </row>
    <row r="415" spans="1:9" s="216" customFormat="1" ht="11.25" x14ac:dyDescent="0.2">
      <c r="A415" s="163" t="s">
        <v>1112</v>
      </c>
      <c r="B415" s="165">
        <v>910048520</v>
      </c>
      <c r="C415" s="166">
        <v>244</v>
      </c>
      <c r="D415" s="164">
        <v>9</v>
      </c>
      <c r="E415" s="164">
        <v>9</v>
      </c>
      <c r="F415" s="167">
        <v>2289.6999999999998</v>
      </c>
      <c r="G415" s="167">
        <v>2289.6999999999998</v>
      </c>
      <c r="H415" s="218">
        <f t="shared" si="12"/>
        <v>100</v>
      </c>
      <c r="I415" s="298">
        <f t="shared" si="13"/>
        <v>0</v>
      </c>
    </row>
    <row r="416" spans="1:9" s="216" customFormat="1" ht="22.5" x14ac:dyDescent="0.2">
      <c r="A416" s="163" t="s">
        <v>1113</v>
      </c>
      <c r="B416" s="165">
        <v>910048530</v>
      </c>
      <c r="C416" s="166">
        <v>321</v>
      </c>
      <c r="D416" s="164">
        <v>9</v>
      </c>
      <c r="E416" s="164">
        <v>9</v>
      </c>
      <c r="F416" s="167">
        <v>4553</v>
      </c>
      <c r="G416" s="167">
        <v>4552.7</v>
      </c>
      <c r="H416" s="218">
        <f t="shared" si="12"/>
        <v>99.99341093784318</v>
      </c>
      <c r="I416" s="298">
        <f t="shared" si="13"/>
        <v>0.3000000000001819</v>
      </c>
    </row>
    <row r="417" spans="1:9" s="216" customFormat="1" ht="11.25" x14ac:dyDescent="0.2">
      <c r="A417" s="163" t="s">
        <v>1112</v>
      </c>
      <c r="B417" s="165">
        <v>910048540</v>
      </c>
      <c r="C417" s="166">
        <v>244</v>
      </c>
      <c r="D417" s="164">
        <v>9</v>
      </c>
      <c r="E417" s="164">
        <v>9</v>
      </c>
      <c r="F417" s="167">
        <v>48314.6</v>
      </c>
      <c r="G417" s="167">
        <v>48313.9</v>
      </c>
      <c r="H417" s="218">
        <f t="shared" si="12"/>
        <v>99.998551162588541</v>
      </c>
      <c r="I417" s="298">
        <f t="shared" si="13"/>
        <v>0.69999999999708962</v>
      </c>
    </row>
    <row r="418" spans="1:9" s="216" customFormat="1" ht="11.25" x14ac:dyDescent="0.2">
      <c r="A418" s="163" t="s">
        <v>1112</v>
      </c>
      <c r="B418" s="165">
        <v>910048570</v>
      </c>
      <c r="C418" s="166">
        <v>244</v>
      </c>
      <c r="D418" s="164">
        <v>9</v>
      </c>
      <c r="E418" s="164">
        <v>9</v>
      </c>
      <c r="F418" s="167">
        <v>3778.4</v>
      </c>
      <c r="G418" s="167">
        <v>3778.4</v>
      </c>
      <c r="H418" s="218">
        <f t="shared" si="12"/>
        <v>100</v>
      </c>
      <c r="I418" s="298">
        <f t="shared" si="13"/>
        <v>0</v>
      </c>
    </row>
    <row r="419" spans="1:9" s="216" customFormat="1" ht="11.25" x14ac:dyDescent="0.2">
      <c r="A419" s="163" t="s">
        <v>1112</v>
      </c>
      <c r="B419" s="165">
        <v>910048580</v>
      </c>
      <c r="C419" s="166">
        <v>244</v>
      </c>
      <c r="D419" s="164">
        <v>9</v>
      </c>
      <c r="E419" s="164">
        <v>9</v>
      </c>
      <c r="F419" s="167">
        <v>19301</v>
      </c>
      <c r="G419" s="167">
        <v>19301</v>
      </c>
      <c r="H419" s="218">
        <f t="shared" si="12"/>
        <v>100</v>
      </c>
      <c r="I419" s="298">
        <f t="shared" si="13"/>
        <v>0</v>
      </c>
    </row>
    <row r="420" spans="1:9" s="216" customFormat="1" ht="11.25" x14ac:dyDescent="0.2">
      <c r="A420" s="163" t="s">
        <v>1708</v>
      </c>
      <c r="B420" s="165">
        <v>910051610</v>
      </c>
      <c r="C420" s="166">
        <v>242</v>
      </c>
      <c r="D420" s="164">
        <v>9</v>
      </c>
      <c r="E420" s="164">
        <v>9</v>
      </c>
      <c r="F420" s="167">
        <v>183.9</v>
      </c>
      <c r="G420" s="167">
        <v>183.9</v>
      </c>
      <c r="H420" s="218">
        <f t="shared" si="12"/>
        <v>100</v>
      </c>
      <c r="I420" s="298">
        <f t="shared" si="13"/>
        <v>0</v>
      </c>
    </row>
    <row r="421" spans="1:9" s="216" customFormat="1" ht="11.25" x14ac:dyDescent="0.2">
      <c r="A421" s="163" t="s">
        <v>1112</v>
      </c>
      <c r="B421" s="165">
        <v>910051610</v>
      </c>
      <c r="C421" s="166">
        <v>244</v>
      </c>
      <c r="D421" s="164">
        <v>9</v>
      </c>
      <c r="E421" s="164">
        <v>9</v>
      </c>
      <c r="F421" s="167">
        <v>520</v>
      </c>
      <c r="G421" s="167">
        <v>520</v>
      </c>
      <c r="H421" s="218">
        <f t="shared" si="12"/>
        <v>100</v>
      </c>
      <c r="I421" s="298">
        <f t="shared" si="13"/>
        <v>0</v>
      </c>
    </row>
    <row r="422" spans="1:9" s="216" customFormat="1" ht="11.25" x14ac:dyDescent="0.2">
      <c r="A422" s="163" t="s">
        <v>1706</v>
      </c>
      <c r="B422" s="165">
        <v>910051610</v>
      </c>
      <c r="C422" s="166">
        <v>323</v>
      </c>
      <c r="D422" s="164">
        <v>10</v>
      </c>
      <c r="E422" s="164">
        <v>3</v>
      </c>
      <c r="F422" s="167">
        <v>52574.9</v>
      </c>
      <c r="G422" s="167">
        <v>52574.9</v>
      </c>
      <c r="H422" s="218">
        <f t="shared" si="12"/>
        <v>100</v>
      </c>
      <c r="I422" s="298">
        <f t="shared" si="13"/>
        <v>0</v>
      </c>
    </row>
    <row r="423" spans="1:9" s="216" customFormat="1" ht="11.25" x14ac:dyDescent="0.2">
      <c r="A423" s="163" t="s">
        <v>1706</v>
      </c>
      <c r="B423" s="165">
        <v>910052160</v>
      </c>
      <c r="C423" s="166">
        <v>323</v>
      </c>
      <c r="D423" s="164">
        <v>9</v>
      </c>
      <c r="E423" s="164">
        <v>9</v>
      </c>
      <c r="F423" s="167">
        <v>622.70000000000005</v>
      </c>
      <c r="G423" s="167">
        <v>622.70000000000005</v>
      </c>
      <c r="H423" s="218">
        <f t="shared" si="12"/>
        <v>100</v>
      </c>
      <c r="I423" s="298">
        <f t="shared" si="13"/>
        <v>0</v>
      </c>
    </row>
    <row r="424" spans="1:9" s="216" customFormat="1" ht="22.5" x14ac:dyDescent="0.2">
      <c r="A424" s="163" t="s">
        <v>1113</v>
      </c>
      <c r="B424" s="165">
        <v>910052400</v>
      </c>
      <c r="C424" s="166">
        <v>321</v>
      </c>
      <c r="D424" s="164">
        <v>10</v>
      </c>
      <c r="E424" s="164">
        <v>3</v>
      </c>
      <c r="F424" s="167">
        <v>119.4</v>
      </c>
      <c r="G424" s="167">
        <v>0</v>
      </c>
      <c r="H424" s="218">
        <f t="shared" si="12"/>
        <v>0</v>
      </c>
      <c r="I424" s="298">
        <f t="shared" si="13"/>
        <v>119.4</v>
      </c>
    </row>
    <row r="425" spans="1:9" s="216" customFormat="1" ht="11.25" x14ac:dyDescent="0.2">
      <c r="A425" s="163" t="s">
        <v>1706</v>
      </c>
      <c r="B425" s="165">
        <v>910054600</v>
      </c>
      <c r="C425" s="166">
        <v>323</v>
      </c>
      <c r="D425" s="164">
        <v>10</v>
      </c>
      <c r="E425" s="164">
        <v>3</v>
      </c>
      <c r="F425" s="167">
        <v>184720.1</v>
      </c>
      <c r="G425" s="167">
        <v>184720.1</v>
      </c>
      <c r="H425" s="218">
        <f t="shared" si="12"/>
        <v>100</v>
      </c>
      <c r="I425" s="298">
        <f t="shared" si="13"/>
        <v>0</v>
      </c>
    </row>
    <row r="426" spans="1:9" s="216" customFormat="1" ht="11.25" x14ac:dyDescent="0.2">
      <c r="A426" s="163" t="s">
        <v>1112</v>
      </c>
      <c r="B426" s="165" t="s">
        <v>1662</v>
      </c>
      <c r="C426" s="166">
        <v>244</v>
      </c>
      <c r="D426" s="164">
        <v>9</v>
      </c>
      <c r="E426" s="164">
        <v>9</v>
      </c>
      <c r="F426" s="167">
        <v>104.4</v>
      </c>
      <c r="G426" s="167">
        <v>0</v>
      </c>
      <c r="H426" s="218">
        <f t="shared" si="12"/>
        <v>0</v>
      </c>
      <c r="I426" s="298">
        <f t="shared" si="13"/>
        <v>104.4</v>
      </c>
    </row>
    <row r="427" spans="1:9" s="216" customFormat="1" ht="11.25" x14ac:dyDescent="0.2">
      <c r="A427" s="163" t="s">
        <v>1112</v>
      </c>
      <c r="B427" s="165" t="s">
        <v>1664</v>
      </c>
      <c r="C427" s="166">
        <v>244</v>
      </c>
      <c r="D427" s="164">
        <v>9</v>
      </c>
      <c r="E427" s="164">
        <v>9</v>
      </c>
      <c r="F427" s="167">
        <v>757.4</v>
      </c>
      <c r="G427" s="167">
        <v>757.4</v>
      </c>
      <c r="H427" s="218">
        <f t="shared" si="12"/>
        <v>100</v>
      </c>
      <c r="I427" s="298">
        <f t="shared" si="13"/>
        <v>0</v>
      </c>
    </row>
    <row r="428" spans="1:9" s="216" customFormat="1" ht="11.25" x14ac:dyDescent="0.2">
      <c r="A428" s="163" t="s">
        <v>1112</v>
      </c>
      <c r="B428" s="165" t="s">
        <v>1666</v>
      </c>
      <c r="C428" s="166">
        <v>244</v>
      </c>
      <c r="D428" s="164">
        <v>9</v>
      </c>
      <c r="E428" s="164">
        <v>9</v>
      </c>
      <c r="F428" s="167">
        <v>7201.5</v>
      </c>
      <c r="G428" s="167">
        <v>7201.5</v>
      </c>
      <c r="H428" s="218">
        <f t="shared" si="12"/>
        <v>100</v>
      </c>
      <c r="I428" s="298">
        <f t="shared" si="13"/>
        <v>0</v>
      </c>
    </row>
    <row r="429" spans="1:9" s="216" customFormat="1" ht="11.25" x14ac:dyDescent="0.2">
      <c r="A429" s="163" t="s">
        <v>1112</v>
      </c>
      <c r="B429" s="165" t="s">
        <v>927</v>
      </c>
      <c r="C429" s="166">
        <v>244</v>
      </c>
      <c r="D429" s="164">
        <v>9</v>
      </c>
      <c r="E429" s="164">
        <v>9</v>
      </c>
      <c r="F429" s="167">
        <v>6209</v>
      </c>
      <c r="G429" s="167">
        <v>6204.2</v>
      </c>
      <c r="H429" s="218">
        <f t="shared" si="12"/>
        <v>99.922692865195685</v>
      </c>
      <c r="I429" s="298">
        <f t="shared" si="13"/>
        <v>4.8000000000001819</v>
      </c>
    </row>
    <row r="430" spans="1:9" s="216" customFormat="1" ht="11.25" x14ac:dyDescent="0.2">
      <c r="A430" s="163" t="s">
        <v>1112</v>
      </c>
      <c r="B430" s="165" t="s">
        <v>928</v>
      </c>
      <c r="C430" s="166">
        <v>244</v>
      </c>
      <c r="D430" s="164">
        <v>9</v>
      </c>
      <c r="E430" s="164">
        <v>9</v>
      </c>
      <c r="F430" s="167">
        <v>11368.2</v>
      </c>
      <c r="G430" s="167">
        <v>11367.3</v>
      </c>
      <c r="H430" s="218">
        <f t="shared" si="12"/>
        <v>99.992083179395138</v>
      </c>
      <c r="I430" s="298">
        <f t="shared" si="13"/>
        <v>0.90000000000145519</v>
      </c>
    </row>
    <row r="431" spans="1:9" s="216" customFormat="1" ht="11.25" x14ac:dyDescent="0.2">
      <c r="A431" s="163" t="s">
        <v>1112</v>
      </c>
      <c r="B431" s="165" t="s">
        <v>1670</v>
      </c>
      <c r="C431" s="166">
        <v>244</v>
      </c>
      <c r="D431" s="164">
        <v>9</v>
      </c>
      <c r="E431" s="164">
        <v>9</v>
      </c>
      <c r="F431" s="167">
        <v>14588.3</v>
      </c>
      <c r="G431" s="167">
        <v>13618.4</v>
      </c>
      <c r="H431" s="218">
        <f t="shared" si="12"/>
        <v>93.351521424703364</v>
      </c>
      <c r="I431" s="298">
        <f t="shared" si="13"/>
        <v>969.89999999999964</v>
      </c>
    </row>
    <row r="432" spans="1:9" s="216" customFormat="1" ht="11.25" x14ac:dyDescent="0.2">
      <c r="A432" s="163" t="s">
        <v>1114</v>
      </c>
      <c r="B432" s="165" t="s">
        <v>1304</v>
      </c>
      <c r="C432" s="166">
        <v>612</v>
      </c>
      <c r="D432" s="164">
        <v>9</v>
      </c>
      <c r="E432" s="164">
        <v>1</v>
      </c>
      <c r="F432" s="167">
        <v>1544</v>
      </c>
      <c r="G432" s="167">
        <v>1544</v>
      </c>
      <c r="H432" s="218">
        <f t="shared" si="12"/>
        <v>100</v>
      </c>
      <c r="I432" s="298">
        <f t="shared" si="13"/>
        <v>0</v>
      </c>
    </row>
    <row r="433" spans="1:9" s="216" customFormat="1" ht="11.25" x14ac:dyDescent="0.2">
      <c r="A433" s="163" t="s">
        <v>906</v>
      </c>
      <c r="B433" s="165">
        <v>910100000</v>
      </c>
      <c r="C433" s="166"/>
      <c r="D433" s="164"/>
      <c r="E433" s="164"/>
      <c r="F433" s="167">
        <v>35025.699999999997</v>
      </c>
      <c r="G433" s="167">
        <v>18627.599999999999</v>
      </c>
      <c r="H433" s="218">
        <f t="shared" si="12"/>
        <v>53.182663016013954</v>
      </c>
      <c r="I433" s="298">
        <f t="shared" si="13"/>
        <v>16398.099999999999</v>
      </c>
    </row>
    <row r="434" spans="1:9" s="216" customFormat="1" ht="22.5" x14ac:dyDescent="0.2">
      <c r="A434" s="163" t="s">
        <v>1707</v>
      </c>
      <c r="B434" s="165">
        <v>910100330</v>
      </c>
      <c r="C434" s="166">
        <v>243</v>
      </c>
      <c r="D434" s="164">
        <v>9</v>
      </c>
      <c r="E434" s="164">
        <v>9</v>
      </c>
      <c r="F434" s="167">
        <v>35025.699999999997</v>
      </c>
      <c r="G434" s="167">
        <v>18627.599999999999</v>
      </c>
      <c r="H434" s="218">
        <f t="shared" si="12"/>
        <v>53.182663016013954</v>
      </c>
      <c r="I434" s="298">
        <f t="shared" si="13"/>
        <v>16398.099999999999</v>
      </c>
    </row>
    <row r="435" spans="1:9" s="216" customFormat="1" ht="11.25" x14ac:dyDescent="0.2">
      <c r="A435" s="163" t="s">
        <v>1307</v>
      </c>
      <c r="B435" s="165" t="s">
        <v>910</v>
      </c>
      <c r="C435" s="166"/>
      <c r="D435" s="164"/>
      <c r="E435" s="164"/>
      <c r="F435" s="167">
        <v>197112.8</v>
      </c>
      <c r="G435" s="167">
        <v>197112.8</v>
      </c>
      <c r="H435" s="218">
        <f t="shared" si="12"/>
        <v>100</v>
      </c>
      <c r="I435" s="298">
        <f t="shared" si="13"/>
        <v>0</v>
      </c>
    </row>
    <row r="436" spans="1:9" s="216" customFormat="1" ht="11.25" x14ac:dyDescent="0.2">
      <c r="A436" s="163" t="s">
        <v>1114</v>
      </c>
      <c r="B436" s="165" t="s">
        <v>915</v>
      </c>
      <c r="C436" s="166">
        <v>612</v>
      </c>
      <c r="D436" s="164">
        <v>9</v>
      </c>
      <c r="E436" s="164">
        <v>4</v>
      </c>
      <c r="F436" s="167">
        <v>197112.8</v>
      </c>
      <c r="G436" s="167">
        <v>197112.8</v>
      </c>
      <c r="H436" s="218">
        <f t="shared" si="12"/>
        <v>100</v>
      </c>
      <c r="I436" s="298">
        <f t="shared" si="13"/>
        <v>0</v>
      </c>
    </row>
    <row r="437" spans="1:9" s="216" customFormat="1" ht="11.25" x14ac:dyDescent="0.2">
      <c r="A437" s="163" t="s">
        <v>929</v>
      </c>
      <c r="B437" s="165" t="s">
        <v>930</v>
      </c>
      <c r="C437" s="166"/>
      <c r="D437" s="164"/>
      <c r="E437" s="164"/>
      <c r="F437" s="167">
        <v>42488.5</v>
      </c>
      <c r="G437" s="167">
        <v>42488.5</v>
      </c>
      <c r="H437" s="218">
        <f t="shared" si="12"/>
        <v>100</v>
      </c>
      <c r="I437" s="298">
        <f t="shared" si="13"/>
        <v>0</v>
      </c>
    </row>
    <row r="438" spans="1:9" s="216" customFormat="1" ht="11.25" x14ac:dyDescent="0.2">
      <c r="A438" s="163" t="s">
        <v>1112</v>
      </c>
      <c r="B438" s="165" t="s">
        <v>932</v>
      </c>
      <c r="C438" s="166">
        <v>244</v>
      </c>
      <c r="D438" s="164">
        <v>9</v>
      </c>
      <c r="E438" s="164">
        <v>9</v>
      </c>
      <c r="F438" s="167">
        <v>19984.900000000001</v>
      </c>
      <c r="G438" s="167">
        <v>19984.900000000001</v>
      </c>
      <c r="H438" s="218">
        <f t="shared" si="12"/>
        <v>100</v>
      </c>
      <c r="I438" s="298">
        <f t="shared" si="13"/>
        <v>0</v>
      </c>
    </row>
    <row r="439" spans="1:9" s="216" customFormat="1" ht="11.25" x14ac:dyDescent="0.2">
      <c r="A439" s="163" t="s">
        <v>1112</v>
      </c>
      <c r="B439" s="165" t="s">
        <v>933</v>
      </c>
      <c r="C439" s="166">
        <v>244</v>
      </c>
      <c r="D439" s="164">
        <v>9</v>
      </c>
      <c r="E439" s="164">
        <v>9</v>
      </c>
      <c r="F439" s="167">
        <v>22503.599999999999</v>
      </c>
      <c r="G439" s="167">
        <v>22503.599999999999</v>
      </c>
      <c r="H439" s="218">
        <f t="shared" si="12"/>
        <v>100</v>
      </c>
      <c r="I439" s="298">
        <f t="shared" si="13"/>
        <v>0</v>
      </c>
    </row>
    <row r="440" spans="1:9" s="216" customFormat="1" ht="11.25" x14ac:dyDescent="0.2">
      <c r="A440" s="163" t="s">
        <v>934</v>
      </c>
      <c r="B440" s="165" t="s">
        <v>935</v>
      </c>
      <c r="C440" s="166"/>
      <c r="D440" s="164"/>
      <c r="E440" s="164"/>
      <c r="F440" s="167">
        <v>12491.5</v>
      </c>
      <c r="G440" s="167">
        <v>12491.5</v>
      </c>
      <c r="H440" s="218">
        <f t="shared" si="12"/>
        <v>100</v>
      </c>
      <c r="I440" s="298">
        <f t="shared" si="13"/>
        <v>0</v>
      </c>
    </row>
    <row r="441" spans="1:9" s="216" customFormat="1" ht="11.25" x14ac:dyDescent="0.2">
      <c r="A441" s="163" t="s">
        <v>1112</v>
      </c>
      <c r="B441" s="165" t="s">
        <v>936</v>
      </c>
      <c r="C441" s="166">
        <v>244</v>
      </c>
      <c r="D441" s="164">
        <v>9</v>
      </c>
      <c r="E441" s="164">
        <v>9</v>
      </c>
      <c r="F441" s="167">
        <v>12491.5</v>
      </c>
      <c r="G441" s="167">
        <v>12491.5</v>
      </c>
      <c r="H441" s="218">
        <f t="shared" si="12"/>
        <v>100</v>
      </c>
      <c r="I441" s="298">
        <f t="shared" si="13"/>
        <v>0</v>
      </c>
    </row>
    <row r="442" spans="1:9" s="216" customFormat="1" ht="22.5" x14ac:dyDescent="0.2">
      <c r="A442" s="163" t="s">
        <v>1312</v>
      </c>
      <c r="B442" s="165" t="s">
        <v>1313</v>
      </c>
      <c r="C442" s="166"/>
      <c r="D442" s="164"/>
      <c r="E442" s="164"/>
      <c r="F442" s="167">
        <v>325174</v>
      </c>
      <c r="G442" s="167">
        <v>323107</v>
      </c>
      <c r="H442" s="218">
        <f t="shared" si="12"/>
        <v>99.364340322412005</v>
      </c>
      <c r="I442" s="298">
        <f t="shared" si="13"/>
        <v>2067</v>
      </c>
    </row>
    <row r="443" spans="1:9" s="216" customFormat="1" ht="22.5" x14ac:dyDescent="0.2">
      <c r="A443" s="163" t="s">
        <v>1707</v>
      </c>
      <c r="B443" s="165" t="s">
        <v>1315</v>
      </c>
      <c r="C443" s="166">
        <v>243</v>
      </c>
      <c r="D443" s="164">
        <v>9</v>
      </c>
      <c r="E443" s="164">
        <v>9</v>
      </c>
      <c r="F443" s="167">
        <v>81472.600000000006</v>
      </c>
      <c r="G443" s="167">
        <v>80185.3</v>
      </c>
      <c r="H443" s="218">
        <f t="shared" si="12"/>
        <v>98.419959593777534</v>
      </c>
      <c r="I443" s="298">
        <f t="shared" si="13"/>
        <v>1287.3000000000029</v>
      </c>
    </row>
    <row r="444" spans="1:9" s="216" customFormat="1" ht="11.25" x14ac:dyDescent="0.2">
      <c r="A444" s="163" t="s">
        <v>1112</v>
      </c>
      <c r="B444" s="165" t="s">
        <v>1315</v>
      </c>
      <c r="C444" s="166">
        <v>244</v>
      </c>
      <c r="D444" s="164">
        <v>9</v>
      </c>
      <c r="E444" s="164">
        <v>9</v>
      </c>
      <c r="F444" s="167">
        <v>159357.9</v>
      </c>
      <c r="G444" s="167">
        <v>159350.9</v>
      </c>
      <c r="H444" s="218">
        <f t="shared" si="12"/>
        <v>99.995607371834097</v>
      </c>
      <c r="I444" s="298">
        <f t="shared" si="13"/>
        <v>7</v>
      </c>
    </row>
    <row r="445" spans="1:9" s="216" customFormat="1" ht="22.5" x14ac:dyDescent="0.2">
      <c r="A445" s="163" t="s">
        <v>1117</v>
      </c>
      <c r="B445" s="165" t="s">
        <v>1315</v>
      </c>
      <c r="C445" s="166">
        <v>414</v>
      </c>
      <c r="D445" s="164">
        <v>9</v>
      </c>
      <c r="E445" s="164">
        <v>9</v>
      </c>
      <c r="F445" s="167">
        <v>69890.2</v>
      </c>
      <c r="G445" s="167">
        <v>69400.100000000006</v>
      </c>
      <c r="H445" s="218">
        <f t="shared" si="12"/>
        <v>99.298757193426269</v>
      </c>
      <c r="I445" s="298">
        <f t="shared" si="13"/>
        <v>490.09999999999127</v>
      </c>
    </row>
    <row r="446" spans="1:9" s="216" customFormat="1" ht="22.5" x14ac:dyDescent="0.2">
      <c r="A446" s="163" t="s">
        <v>1707</v>
      </c>
      <c r="B446" s="165" t="s">
        <v>1673</v>
      </c>
      <c r="C446" s="166">
        <v>243</v>
      </c>
      <c r="D446" s="164">
        <v>9</v>
      </c>
      <c r="E446" s="164">
        <v>9</v>
      </c>
      <c r="F446" s="167">
        <v>6240.3</v>
      </c>
      <c r="G446" s="167">
        <v>5957.7</v>
      </c>
      <c r="H446" s="218">
        <f t="shared" si="12"/>
        <v>95.471371568674584</v>
      </c>
      <c r="I446" s="298">
        <f t="shared" si="13"/>
        <v>282.60000000000036</v>
      </c>
    </row>
    <row r="447" spans="1:9" s="216" customFormat="1" ht="22.5" x14ac:dyDescent="0.2">
      <c r="A447" s="163" t="s">
        <v>1117</v>
      </c>
      <c r="B447" s="165" t="s">
        <v>1673</v>
      </c>
      <c r="C447" s="166">
        <v>414</v>
      </c>
      <c r="D447" s="164">
        <v>9</v>
      </c>
      <c r="E447" s="164">
        <v>9</v>
      </c>
      <c r="F447" s="167">
        <v>8213</v>
      </c>
      <c r="G447" s="167">
        <v>8213</v>
      </c>
      <c r="H447" s="218">
        <f t="shared" si="12"/>
        <v>100</v>
      </c>
      <c r="I447" s="298">
        <f t="shared" si="13"/>
        <v>0</v>
      </c>
    </row>
    <row r="448" spans="1:9" s="216" customFormat="1" ht="22.5" x14ac:dyDescent="0.2">
      <c r="A448" s="163" t="s">
        <v>937</v>
      </c>
      <c r="B448" s="165" t="s">
        <v>938</v>
      </c>
      <c r="C448" s="166"/>
      <c r="D448" s="164"/>
      <c r="E448" s="164"/>
      <c r="F448" s="167">
        <v>26</v>
      </c>
      <c r="G448" s="167">
        <v>26</v>
      </c>
      <c r="H448" s="218">
        <f t="shared" si="12"/>
        <v>100</v>
      </c>
      <c r="I448" s="298">
        <f t="shared" si="13"/>
        <v>0</v>
      </c>
    </row>
    <row r="449" spans="1:9" s="216" customFormat="1" ht="11.25" x14ac:dyDescent="0.2">
      <c r="A449" s="163" t="s">
        <v>1112</v>
      </c>
      <c r="B449" s="165" t="s">
        <v>940</v>
      </c>
      <c r="C449" s="166">
        <v>244</v>
      </c>
      <c r="D449" s="164">
        <v>9</v>
      </c>
      <c r="E449" s="164">
        <v>9</v>
      </c>
      <c r="F449" s="167">
        <v>26</v>
      </c>
      <c r="G449" s="167">
        <v>26</v>
      </c>
      <c r="H449" s="218">
        <f t="shared" si="12"/>
        <v>100</v>
      </c>
      <c r="I449" s="298">
        <f t="shared" si="13"/>
        <v>0</v>
      </c>
    </row>
    <row r="450" spans="1:9" s="216" customFormat="1" ht="22.5" x14ac:dyDescent="0.2">
      <c r="A450" s="163" t="s">
        <v>941</v>
      </c>
      <c r="B450" s="165" t="s">
        <v>942</v>
      </c>
      <c r="C450" s="166"/>
      <c r="D450" s="164"/>
      <c r="E450" s="164"/>
      <c r="F450" s="167">
        <v>2391.4</v>
      </c>
      <c r="G450" s="167">
        <v>2391.4</v>
      </c>
      <c r="H450" s="218">
        <f t="shared" si="12"/>
        <v>100</v>
      </c>
      <c r="I450" s="298">
        <f t="shared" si="13"/>
        <v>0</v>
      </c>
    </row>
    <row r="451" spans="1:9" s="216" customFormat="1" ht="11.25" x14ac:dyDescent="0.2">
      <c r="A451" s="225" t="s">
        <v>1118</v>
      </c>
      <c r="B451" s="226" t="s">
        <v>943</v>
      </c>
      <c r="C451" s="227">
        <v>633</v>
      </c>
      <c r="D451" s="228">
        <v>9</v>
      </c>
      <c r="E451" s="228">
        <v>9</v>
      </c>
      <c r="F451" s="229">
        <v>2391.4</v>
      </c>
      <c r="G451" s="229">
        <v>2391.4</v>
      </c>
      <c r="H451" s="218">
        <f t="shared" si="12"/>
        <v>100</v>
      </c>
      <c r="I451" s="298">
        <f t="shared" si="13"/>
        <v>0</v>
      </c>
    </row>
    <row r="452" spans="1:9" s="216" customFormat="1" ht="22.5" x14ac:dyDescent="0.2">
      <c r="A452" s="163" t="s">
        <v>824</v>
      </c>
      <c r="B452" s="165">
        <v>920000000</v>
      </c>
      <c r="C452" s="166"/>
      <c r="D452" s="164"/>
      <c r="E452" s="164"/>
      <c r="F452" s="167">
        <v>60318.1</v>
      </c>
      <c r="G452" s="167">
        <v>60318.1</v>
      </c>
      <c r="H452" s="218">
        <f t="shared" si="12"/>
        <v>100</v>
      </c>
      <c r="I452" s="298">
        <f t="shared" si="13"/>
        <v>0</v>
      </c>
    </row>
    <row r="453" spans="1:9" s="216" customFormat="1" ht="11.25" x14ac:dyDescent="0.2">
      <c r="A453" s="163" t="s">
        <v>1706</v>
      </c>
      <c r="B453" s="165">
        <v>920043200</v>
      </c>
      <c r="C453" s="166">
        <v>323</v>
      </c>
      <c r="D453" s="164">
        <v>7</v>
      </c>
      <c r="E453" s="164">
        <v>7</v>
      </c>
      <c r="F453" s="167">
        <v>23118.9</v>
      </c>
      <c r="G453" s="167">
        <v>23118.9</v>
      </c>
      <c r="H453" s="218">
        <f t="shared" si="12"/>
        <v>100</v>
      </c>
      <c r="I453" s="298">
        <f t="shared" si="13"/>
        <v>0</v>
      </c>
    </row>
    <row r="454" spans="1:9" s="216" customFormat="1" ht="22.5" x14ac:dyDescent="0.2">
      <c r="A454" s="163" t="s">
        <v>1316</v>
      </c>
      <c r="B454" s="165">
        <v>920100000</v>
      </c>
      <c r="C454" s="166"/>
      <c r="D454" s="164"/>
      <c r="E454" s="164"/>
      <c r="F454" s="167">
        <v>37199.199999999997</v>
      </c>
      <c r="G454" s="167">
        <v>37199.199999999997</v>
      </c>
      <c r="H454" s="218">
        <f t="shared" si="12"/>
        <v>100</v>
      </c>
      <c r="I454" s="298">
        <f t="shared" si="13"/>
        <v>0</v>
      </c>
    </row>
    <row r="455" spans="1:9" s="216" customFormat="1" ht="11.25" x14ac:dyDescent="0.2">
      <c r="A455" s="163" t="s">
        <v>1112</v>
      </c>
      <c r="B455" s="165" t="s">
        <v>1318</v>
      </c>
      <c r="C455" s="166">
        <v>244</v>
      </c>
      <c r="D455" s="164">
        <v>9</v>
      </c>
      <c r="E455" s="164">
        <v>9</v>
      </c>
      <c r="F455" s="167">
        <v>37199.199999999997</v>
      </c>
      <c r="G455" s="167">
        <v>37199.199999999997</v>
      </c>
      <c r="H455" s="218">
        <f t="shared" si="12"/>
        <v>100</v>
      </c>
      <c r="I455" s="298">
        <f t="shared" si="13"/>
        <v>0</v>
      </c>
    </row>
    <row r="456" spans="1:9" s="216" customFormat="1" ht="11.25" x14ac:dyDescent="0.2">
      <c r="A456" s="163" t="s">
        <v>811</v>
      </c>
      <c r="B456" s="165">
        <v>930000000</v>
      </c>
      <c r="C456" s="166"/>
      <c r="D456" s="164"/>
      <c r="E456" s="164"/>
      <c r="F456" s="167">
        <v>210468.4</v>
      </c>
      <c r="G456" s="167">
        <v>210468.4</v>
      </c>
      <c r="H456" s="218">
        <f t="shared" si="12"/>
        <v>100</v>
      </c>
      <c r="I456" s="298">
        <f t="shared" si="13"/>
        <v>0</v>
      </c>
    </row>
    <row r="457" spans="1:9" s="216" customFormat="1" ht="11.25" x14ac:dyDescent="0.2">
      <c r="A457" s="163" t="s">
        <v>1126</v>
      </c>
      <c r="B457" s="165">
        <v>930042790</v>
      </c>
      <c r="C457" s="166">
        <v>340</v>
      </c>
      <c r="D457" s="164">
        <v>7</v>
      </c>
      <c r="E457" s="164">
        <v>4</v>
      </c>
      <c r="F457" s="167">
        <v>3888.5</v>
      </c>
      <c r="G457" s="167">
        <v>3888.5</v>
      </c>
      <c r="H457" s="218">
        <f t="shared" si="12"/>
        <v>100</v>
      </c>
      <c r="I457" s="298">
        <f t="shared" si="13"/>
        <v>0</v>
      </c>
    </row>
    <row r="458" spans="1:9" s="216" customFormat="1" ht="33.75" x14ac:dyDescent="0.2">
      <c r="A458" s="163" t="s">
        <v>1116</v>
      </c>
      <c r="B458" s="165">
        <v>930042790</v>
      </c>
      <c r="C458" s="166">
        <v>611</v>
      </c>
      <c r="D458" s="164">
        <v>7</v>
      </c>
      <c r="E458" s="164">
        <v>4</v>
      </c>
      <c r="F458" s="167">
        <v>68807.899999999994</v>
      </c>
      <c r="G458" s="167">
        <v>68807.899999999994</v>
      </c>
      <c r="H458" s="218">
        <f t="shared" si="12"/>
        <v>100</v>
      </c>
      <c r="I458" s="298">
        <f t="shared" si="13"/>
        <v>0</v>
      </c>
    </row>
    <row r="459" spans="1:9" s="216" customFormat="1" ht="33.75" x14ac:dyDescent="0.2">
      <c r="A459" s="163" t="s">
        <v>1116</v>
      </c>
      <c r="B459" s="165">
        <v>930042990</v>
      </c>
      <c r="C459" s="166">
        <v>611</v>
      </c>
      <c r="D459" s="164">
        <v>7</v>
      </c>
      <c r="E459" s="164">
        <v>5</v>
      </c>
      <c r="F459" s="167">
        <v>2106</v>
      </c>
      <c r="G459" s="167">
        <v>2106</v>
      </c>
      <c r="H459" s="218">
        <f t="shared" si="12"/>
        <v>100</v>
      </c>
      <c r="I459" s="298">
        <f t="shared" si="13"/>
        <v>0</v>
      </c>
    </row>
    <row r="460" spans="1:9" s="216" customFormat="1" ht="11.25" x14ac:dyDescent="0.2">
      <c r="A460" s="163" t="s">
        <v>1112</v>
      </c>
      <c r="B460" s="165">
        <v>930048550</v>
      </c>
      <c r="C460" s="166">
        <v>244</v>
      </c>
      <c r="D460" s="164">
        <v>9</v>
      </c>
      <c r="E460" s="164">
        <v>9</v>
      </c>
      <c r="F460" s="167">
        <v>1266</v>
      </c>
      <c r="G460" s="167">
        <v>1266</v>
      </c>
      <c r="H460" s="218">
        <f t="shared" si="12"/>
        <v>100</v>
      </c>
      <c r="I460" s="298">
        <f t="shared" si="13"/>
        <v>0</v>
      </c>
    </row>
    <row r="461" spans="1:9" s="216" customFormat="1" ht="22.5" x14ac:dyDescent="0.2">
      <c r="A461" s="163" t="s">
        <v>1113</v>
      </c>
      <c r="B461" s="165">
        <v>930048560</v>
      </c>
      <c r="C461" s="166">
        <v>321</v>
      </c>
      <c r="D461" s="164">
        <v>10</v>
      </c>
      <c r="E461" s="164">
        <v>3</v>
      </c>
      <c r="F461" s="167">
        <v>75400</v>
      </c>
      <c r="G461" s="167">
        <v>75400</v>
      </c>
      <c r="H461" s="218">
        <f t="shared" si="12"/>
        <v>100</v>
      </c>
      <c r="I461" s="298">
        <f t="shared" si="13"/>
        <v>0</v>
      </c>
    </row>
    <row r="462" spans="1:9" s="216" customFormat="1" ht="22.5" x14ac:dyDescent="0.2">
      <c r="A462" s="163" t="s">
        <v>1113</v>
      </c>
      <c r="B462" s="165" t="s">
        <v>986</v>
      </c>
      <c r="C462" s="166">
        <v>321</v>
      </c>
      <c r="D462" s="164">
        <v>10</v>
      </c>
      <c r="E462" s="164">
        <v>3</v>
      </c>
      <c r="F462" s="167">
        <v>59000</v>
      </c>
      <c r="G462" s="167">
        <v>59000</v>
      </c>
      <c r="H462" s="218">
        <f t="shared" si="12"/>
        <v>100</v>
      </c>
      <c r="I462" s="298">
        <f t="shared" si="13"/>
        <v>0</v>
      </c>
    </row>
    <row r="463" spans="1:9" s="216" customFormat="1" ht="11.25" x14ac:dyDescent="0.2">
      <c r="A463" s="163" t="s">
        <v>945</v>
      </c>
      <c r="B463" s="165">
        <v>950000000</v>
      </c>
      <c r="C463" s="166"/>
      <c r="D463" s="164"/>
      <c r="E463" s="164"/>
      <c r="F463" s="167">
        <v>27367.7</v>
      </c>
      <c r="G463" s="167">
        <v>27232.5</v>
      </c>
      <c r="H463" s="218">
        <f t="shared" si="12"/>
        <v>99.505986984657085</v>
      </c>
      <c r="I463" s="298">
        <f t="shared" si="13"/>
        <v>135.20000000000073</v>
      </c>
    </row>
    <row r="464" spans="1:9" s="216" customFormat="1" ht="22.5" x14ac:dyDescent="0.2">
      <c r="A464" s="163" t="s">
        <v>1319</v>
      </c>
      <c r="B464" s="165" t="s">
        <v>946</v>
      </c>
      <c r="C464" s="166"/>
      <c r="D464" s="164"/>
      <c r="E464" s="164"/>
      <c r="F464" s="167">
        <v>27367.7</v>
      </c>
      <c r="G464" s="167">
        <v>27232.5</v>
      </c>
      <c r="H464" s="218">
        <f t="shared" si="12"/>
        <v>99.505986984657085</v>
      </c>
      <c r="I464" s="298">
        <f t="shared" si="13"/>
        <v>135.20000000000073</v>
      </c>
    </row>
    <row r="465" spans="1:9" s="216" customFormat="1" ht="11.25" x14ac:dyDescent="0.2">
      <c r="A465" s="163" t="s">
        <v>1708</v>
      </c>
      <c r="B465" s="165" t="s">
        <v>947</v>
      </c>
      <c r="C465" s="166">
        <v>242</v>
      </c>
      <c r="D465" s="164">
        <v>9</v>
      </c>
      <c r="E465" s="164">
        <v>9</v>
      </c>
      <c r="F465" s="167">
        <v>27367.7</v>
      </c>
      <c r="G465" s="167">
        <v>27232.5</v>
      </c>
      <c r="H465" s="218">
        <f t="shared" ref="H465:H528" si="14">+G465/F465*100</f>
        <v>99.505986984657085</v>
      </c>
      <c r="I465" s="298">
        <f t="shared" ref="I465:I528" si="15">F465-G465</f>
        <v>135.20000000000073</v>
      </c>
    </row>
    <row r="466" spans="1:9" s="216" customFormat="1" ht="22.5" x14ac:dyDescent="0.2">
      <c r="A466" s="163" t="s">
        <v>987</v>
      </c>
      <c r="B466" s="165">
        <v>960000000</v>
      </c>
      <c r="C466" s="166"/>
      <c r="D466" s="164"/>
      <c r="E466" s="164"/>
      <c r="F466" s="167">
        <v>3389421.7</v>
      </c>
      <c r="G466" s="167">
        <v>3389421.7</v>
      </c>
      <c r="H466" s="218">
        <f t="shared" si="14"/>
        <v>100</v>
      </c>
      <c r="I466" s="298">
        <f t="shared" si="15"/>
        <v>0</v>
      </c>
    </row>
    <row r="467" spans="1:9" s="216" customFormat="1" ht="11.25" x14ac:dyDescent="0.2">
      <c r="A467" s="163" t="s">
        <v>1140</v>
      </c>
      <c r="B467" s="165">
        <v>960087100</v>
      </c>
      <c r="C467" s="166">
        <v>324</v>
      </c>
      <c r="D467" s="164">
        <v>10</v>
      </c>
      <c r="E467" s="164">
        <v>3</v>
      </c>
      <c r="F467" s="167">
        <v>3389421.7</v>
      </c>
      <c r="G467" s="167">
        <v>3389421.7</v>
      </c>
      <c r="H467" s="218">
        <f t="shared" si="14"/>
        <v>100</v>
      </c>
      <c r="I467" s="298">
        <f t="shared" si="15"/>
        <v>0</v>
      </c>
    </row>
    <row r="468" spans="1:9" s="214" customFormat="1" ht="21" x14ac:dyDescent="0.2">
      <c r="A468" s="158" t="s">
        <v>550</v>
      </c>
      <c r="B468" s="160">
        <v>1000000000</v>
      </c>
      <c r="C468" s="161"/>
      <c r="D468" s="159"/>
      <c r="E468" s="159"/>
      <c r="F468" s="162">
        <v>90</v>
      </c>
      <c r="G468" s="162">
        <v>20</v>
      </c>
      <c r="H468" s="213">
        <f t="shared" si="14"/>
        <v>22.222222222222221</v>
      </c>
      <c r="I468" s="298">
        <f t="shared" si="15"/>
        <v>70</v>
      </c>
    </row>
    <row r="469" spans="1:9" s="216" customFormat="1" ht="11.25" x14ac:dyDescent="0.2">
      <c r="A469" s="163" t="s">
        <v>551</v>
      </c>
      <c r="B469" s="165">
        <v>1000100000</v>
      </c>
      <c r="C469" s="166"/>
      <c r="D469" s="164"/>
      <c r="E469" s="164"/>
      <c r="F469" s="167">
        <v>15</v>
      </c>
      <c r="G469" s="167">
        <v>0</v>
      </c>
      <c r="H469" s="218">
        <f t="shared" si="14"/>
        <v>0</v>
      </c>
      <c r="I469" s="298">
        <f t="shared" si="15"/>
        <v>15</v>
      </c>
    </row>
    <row r="470" spans="1:9" s="216" customFormat="1" ht="11.25" x14ac:dyDescent="0.2">
      <c r="A470" s="163" t="s">
        <v>1112</v>
      </c>
      <c r="B470" s="165" t="s">
        <v>552</v>
      </c>
      <c r="C470" s="166">
        <v>244</v>
      </c>
      <c r="D470" s="164">
        <v>3</v>
      </c>
      <c r="E470" s="164">
        <v>11</v>
      </c>
      <c r="F470" s="167">
        <v>15</v>
      </c>
      <c r="G470" s="167">
        <v>0</v>
      </c>
      <c r="H470" s="218">
        <f t="shared" si="14"/>
        <v>0</v>
      </c>
      <c r="I470" s="298">
        <f t="shared" si="15"/>
        <v>15</v>
      </c>
    </row>
    <row r="471" spans="1:9" s="216" customFormat="1" ht="22.5" x14ac:dyDescent="0.2">
      <c r="A471" s="163" t="s">
        <v>553</v>
      </c>
      <c r="B471" s="165">
        <v>1000200000</v>
      </c>
      <c r="C471" s="166"/>
      <c r="D471" s="164"/>
      <c r="E471" s="164"/>
      <c r="F471" s="167">
        <v>15</v>
      </c>
      <c r="G471" s="167">
        <v>0</v>
      </c>
      <c r="H471" s="218">
        <f t="shared" si="14"/>
        <v>0</v>
      </c>
      <c r="I471" s="298">
        <f t="shared" si="15"/>
        <v>15</v>
      </c>
    </row>
    <row r="472" spans="1:9" s="216" customFormat="1" ht="11.25" x14ac:dyDescent="0.2">
      <c r="A472" s="163" t="s">
        <v>1112</v>
      </c>
      <c r="B472" s="165" t="s">
        <v>554</v>
      </c>
      <c r="C472" s="166">
        <v>244</v>
      </c>
      <c r="D472" s="164">
        <v>3</v>
      </c>
      <c r="E472" s="164">
        <v>11</v>
      </c>
      <c r="F472" s="167">
        <v>15</v>
      </c>
      <c r="G472" s="167">
        <v>0</v>
      </c>
      <c r="H472" s="218">
        <f t="shared" si="14"/>
        <v>0</v>
      </c>
      <c r="I472" s="298">
        <f t="shared" si="15"/>
        <v>15</v>
      </c>
    </row>
    <row r="473" spans="1:9" s="216" customFormat="1" ht="33.75" x14ac:dyDescent="0.2">
      <c r="A473" s="163" t="s">
        <v>555</v>
      </c>
      <c r="B473" s="165">
        <v>1000600000</v>
      </c>
      <c r="C473" s="166"/>
      <c r="D473" s="164"/>
      <c r="E473" s="164"/>
      <c r="F473" s="167">
        <v>60</v>
      </c>
      <c r="G473" s="167">
        <v>20</v>
      </c>
      <c r="H473" s="218">
        <f t="shared" si="14"/>
        <v>33.333333333333329</v>
      </c>
      <c r="I473" s="298">
        <f t="shared" si="15"/>
        <v>40</v>
      </c>
    </row>
    <row r="474" spans="1:9" s="216" customFormat="1" ht="22.5" x14ac:dyDescent="0.2">
      <c r="A474" s="163" t="s">
        <v>1113</v>
      </c>
      <c r="B474" s="165" t="s">
        <v>556</v>
      </c>
      <c r="C474" s="166">
        <v>321</v>
      </c>
      <c r="D474" s="164">
        <v>3</v>
      </c>
      <c r="E474" s="164">
        <v>11</v>
      </c>
      <c r="F474" s="167">
        <v>60</v>
      </c>
      <c r="G474" s="167">
        <v>20</v>
      </c>
      <c r="H474" s="218">
        <f t="shared" si="14"/>
        <v>33.333333333333329</v>
      </c>
      <c r="I474" s="298">
        <f t="shared" si="15"/>
        <v>40</v>
      </c>
    </row>
    <row r="475" spans="1:9" s="214" customFormat="1" ht="21" x14ac:dyDescent="0.2">
      <c r="A475" s="158" t="s">
        <v>813</v>
      </c>
      <c r="B475" s="160">
        <v>1100000000</v>
      </c>
      <c r="C475" s="161"/>
      <c r="D475" s="159"/>
      <c r="E475" s="159"/>
      <c r="F475" s="162">
        <v>1107445.5</v>
      </c>
      <c r="G475" s="162">
        <v>1091261</v>
      </c>
      <c r="H475" s="213">
        <f t="shared" si="14"/>
        <v>98.538573681503962</v>
      </c>
      <c r="I475" s="298">
        <f t="shared" si="15"/>
        <v>16184.5</v>
      </c>
    </row>
    <row r="476" spans="1:9" s="216" customFormat="1" ht="11.25" x14ac:dyDescent="0.2">
      <c r="A476" s="163" t="s">
        <v>1021</v>
      </c>
      <c r="B476" s="165">
        <v>1120000000</v>
      </c>
      <c r="C476" s="166"/>
      <c r="D476" s="164"/>
      <c r="E476" s="164"/>
      <c r="F476" s="167">
        <v>549951.6</v>
      </c>
      <c r="G476" s="167">
        <v>545110</v>
      </c>
      <c r="H476" s="218">
        <f t="shared" si="14"/>
        <v>99.119631618491525</v>
      </c>
      <c r="I476" s="298">
        <f t="shared" si="15"/>
        <v>4841.5999999999767</v>
      </c>
    </row>
    <row r="477" spans="1:9" s="216" customFormat="1" ht="22.5" x14ac:dyDescent="0.2">
      <c r="A477" s="163" t="s">
        <v>1031</v>
      </c>
      <c r="B477" s="165">
        <v>1120100000</v>
      </c>
      <c r="C477" s="166"/>
      <c r="D477" s="164"/>
      <c r="E477" s="164"/>
      <c r="F477" s="167">
        <v>37038</v>
      </c>
      <c r="G477" s="167">
        <v>37038</v>
      </c>
      <c r="H477" s="218">
        <f t="shared" si="14"/>
        <v>100</v>
      </c>
      <c r="I477" s="298">
        <f t="shared" si="15"/>
        <v>0</v>
      </c>
    </row>
    <row r="478" spans="1:9" s="216" customFormat="1" ht="33.75" x14ac:dyDescent="0.2">
      <c r="A478" s="163" t="s">
        <v>1116</v>
      </c>
      <c r="B478" s="165">
        <v>1120108200</v>
      </c>
      <c r="C478" s="166">
        <v>611</v>
      </c>
      <c r="D478" s="164">
        <v>11</v>
      </c>
      <c r="E478" s="164">
        <v>3</v>
      </c>
      <c r="F478" s="167">
        <v>37038</v>
      </c>
      <c r="G478" s="167">
        <v>37038</v>
      </c>
      <c r="H478" s="218">
        <f t="shared" si="14"/>
        <v>100</v>
      </c>
      <c r="I478" s="298">
        <f t="shared" si="15"/>
        <v>0</v>
      </c>
    </row>
    <row r="479" spans="1:9" s="216" customFormat="1" ht="22.5" x14ac:dyDescent="0.2">
      <c r="A479" s="163" t="s">
        <v>1033</v>
      </c>
      <c r="B479" s="165">
        <v>1120300000</v>
      </c>
      <c r="C479" s="166"/>
      <c r="D479" s="164"/>
      <c r="E479" s="164"/>
      <c r="F479" s="167">
        <v>502075</v>
      </c>
      <c r="G479" s="167">
        <v>497233.4</v>
      </c>
      <c r="H479" s="218">
        <f t="shared" si="14"/>
        <v>99.035681920031877</v>
      </c>
      <c r="I479" s="298">
        <f t="shared" si="15"/>
        <v>4841.5999999999767</v>
      </c>
    </row>
    <row r="480" spans="1:9" s="216" customFormat="1" ht="33.75" x14ac:dyDescent="0.2">
      <c r="A480" s="163" t="s">
        <v>1116</v>
      </c>
      <c r="B480" s="165">
        <v>1120347530</v>
      </c>
      <c r="C480" s="166">
        <v>611</v>
      </c>
      <c r="D480" s="164">
        <v>11</v>
      </c>
      <c r="E480" s="164">
        <v>2</v>
      </c>
      <c r="F480" s="167">
        <v>9297.5</v>
      </c>
      <c r="G480" s="167">
        <v>9297.5</v>
      </c>
      <c r="H480" s="218">
        <f t="shared" si="14"/>
        <v>100</v>
      </c>
      <c r="I480" s="298">
        <f t="shared" si="15"/>
        <v>0</v>
      </c>
    </row>
    <row r="481" spans="1:9" s="216" customFormat="1" ht="33.75" x14ac:dyDescent="0.2">
      <c r="A481" s="163" t="s">
        <v>1116</v>
      </c>
      <c r="B481" s="165">
        <v>1120348310</v>
      </c>
      <c r="C481" s="166">
        <v>611</v>
      </c>
      <c r="D481" s="164">
        <v>11</v>
      </c>
      <c r="E481" s="164">
        <v>3</v>
      </c>
      <c r="F481" s="167">
        <v>121270.7</v>
      </c>
      <c r="G481" s="167">
        <v>120578.8</v>
      </c>
      <c r="H481" s="218">
        <f t="shared" si="14"/>
        <v>99.429458228574589</v>
      </c>
      <c r="I481" s="298">
        <f t="shared" si="15"/>
        <v>691.89999999999418</v>
      </c>
    </row>
    <row r="482" spans="1:9" s="216" customFormat="1" ht="33.75" x14ac:dyDescent="0.2">
      <c r="A482" s="163" t="s">
        <v>1116</v>
      </c>
      <c r="B482" s="165">
        <v>1120348320</v>
      </c>
      <c r="C482" s="166">
        <v>611</v>
      </c>
      <c r="D482" s="164">
        <v>11</v>
      </c>
      <c r="E482" s="164">
        <v>3</v>
      </c>
      <c r="F482" s="167">
        <v>371506.8</v>
      </c>
      <c r="G482" s="167">
        <v>367357.1</v>
      </c>
      <c r="H482" s="218">
        <f t="shared" si="14"/>
        <v>98.88300833255272</v>
      </c>
      <c r="I482" s="298">
        <f t="shared" si="15"/>
        <v>4149.7000000000116</v>
      </c>
    </row>
    <row r="483" spans="1:9" s="216" customFormat="1" ht="33.75" x14ac:dyDescent="0.2">
      <c r="A483" s="163" t="s">
        <v>1022</v>
      </c>
      <c r="B483" s="165" t="s">
        <v>1023</v>
      </c>
      <c r="C483" s="166"/>
      <c r="D483" s="164"/>
      <c r="E483" s="164"/>
      <c r="F483" s="167">
        <v>10838.6</v>
      </c>
      <c r="G483" s="167">
        <v>10838.6</v>
      </c>
      <c r="H483" s="218">
        <f t="shared" si="14"/>
        <v>100</v>
      </c>
      <c r="I483" s="298">
        <f t="shared" si="15"/>
        <v>0</v>
      </c>
    </row>
    <row r="484" spans="1:9" s="216" customFormat="1" ht="11.25" x14ac:dyDescent="0.2">
      <c r="A484" s="163" t="s">
        <v>1137</v>
      </c>
      <c r="B484" s="165" t="s">
        <v>1035</v>
      </c>
      <c r="C484" s="166">
        <v>350</v>
      </c>
      <c r="D484" s="164">
        <v>11</v>
      </c>
      <c r="E484" s="164">
        <v>3</v>
      </c>
      <c r="F484" s="167">
        <v>362.7</v>
      </c>
      <c r="G484" s="167">
        <v>362.7</v>
      </c>
      <c r="H484" s="218">
        <f t="shared" si="14"/>
        <v>100</v>
      </c>
      <c r="I484" s="298">
        <f t="shared" si="15"/>
        <v>0</v>
      </c>
    </row>
    <row r="485" spans="1:9" s="216" customFormat="1" ht="11.25" x14ac:dyDescent="0.2">
      <c r="A485" s="163" t="s">
        <v>1114</v>
      </c>
      <c r="B485" s="165" t="s">
        <v>1035</v>
      </c>
      <c r="C485" s="166">
        <v>612</v>
      </c>
      <c r="D485" s="164">
        <v>11</v>
      </c>
      <c r="E485" s="164">
        <v>3</v>
      </c>
      <c r="F485" s="167">
        <v>3243.2</v>
      </c>
      <c r="G485" s="167">
        <v>3243.2</v>
      </c>
      <c r="H485" s="218">
        <f t="shared" si="14"/>
        <v>100</v>
      </c>
      <c r="I485" s="298">
        <f t="shared" si="15"/>
        <v>0</v>
      </c>
    </row>
    <row r="486" spans="1:9" s="216" customFormat="1" ht="11.25" x14ac:dyDescent="0.2">
      <c r="A486" s="163" t="s">
        <v>1122</v>
      </c>
      <c r="B486" s="165" t="s">
        <v>1035</v>
      </c>
      <c r="C486" s="166">
        <v>622</v>
      </c>
      <c r="D486" s="164">
        <v>11</v>
      </c>
      <c r="E486" s="164">
        <v>3</v>
      </c>
      <c r="F486" s="167">
        <v>15.4</v>
      </c>
      <c r="G486" s="167">
        <v>15.4</v>
      </c>
      <c r="H486" s="218">
        <f t="shared" si="14"/>
        <v>100</v>
      </c>
      <c r="I486" s="298">
        <f t="shared" si="15"/>
        <v>0</v>
      </c>
    </row>
    <row r="487" spans="1:9" s="216" customFormat="1" ht="11.25" x14ac:dyDescent="0.2">
      <c r="A487" s="163" t="s">
        <v>1114</v>
      </c>
      <c r="B487" s="165" t="s">
        <v>1025</v>
      </c>
      <c r="C487" s="166">
        <v>612</v>
      </c>
      <c r="D487" s="164">
        <v>11</v>
      </c>
      <c r="E487" s="164">
        <v>2</v>
      </c>
      <c r="F487" s="167">
        <v>7217.3</v>
      </c>
      <c r="G487" s="167">
        <v>7217.3</v>
      </c>
      <c r="H487" s="218">
        <f t="shared" si="14"/>
        <v>100</v>
      </c>
      <c r="I487" s="298">
        <f t="shared" si="15"/>
        <v>0</v>
      </c>
    </row>
    <row r="488" spans="1:9" s="216" customFormat="1" ht="22.5" x14ac:dyDescent="0.2">
      <c r="A488" s="163" t="s">
        <v>1625</v>
      </c>
      <c r="B488" s="165">
        <v>1140000000</v>
      </c>
      <c r="C488" s="166"/>
      <c r="D488" s="164"/>
      <c r="E488" s="164"/>
      <c r="F488" s="167">
        <v>23436</v>
      </c>
      <c r="G488" s="167">
        <v>23266</v>
      </c>
      <c r="H488" s="218">
        <f t="shared" si="14"/>
        <v>99.274620242362175</v>
      </c>
      <c r="I488" s="298">
        <f t="shared" si="15"/>
        <v>170</v>
      </c>
    </row>
    <row r="489" spans="1:9" s="216" customFormat="1" ht="22.5" x14ac:dyDescent="0.2">
      <c r="A489" s="163" t="s">
        <v>814</v>
      </c>
      <c r="B489" s="165">
        <v>1140100000</v>
      </c>
      <c r="C489" s="166"/>
      <c r="D489" s="164"/>
      <c r="E489" s="164"/>
      <c r="F489" s="167">
        <v>23436</v>
      </c>
      <c r="G489" s="167">
        <v>23266</v>
      </c>
      <c r="H489" s="218">
        <f t="shared" si="14"/>
        <v>99.274620242362175</v>
      </c>
      <c r="I489" s="298">
        <f t="shared" si="15"/>
        <v>170</v>
      </c>
    </row>
    <row r="490" spans="1:9" s="216" customFormat="1" ht="11.25" x14ac:dyDescent="0.2">
      <c r="A490" s="163" t="s">
        <v>1126</v>
      </c>
      <c r="B490" s="165">
        <v>1140142701</v>
      </c>
      <c r="C490" s="166">
        <v>340</v>
      </c>
      <c r="D490" s="164">
        <v>7</v>
      </c>
      <c r="E490" s="164">
        <v>4</v>
      </c>
      <c r="F490" s="167">
        <v>1045</v>
      </c>
      <c r="G490" s="167">
        <v>957.9</v>
      </c>
      <c r="H490" s="218">
        <f t="shared" si="14"/>
        <v>91.665071770334933</v>
      </c>
      <c r="I490" s="298">
        <f t="shared" si="15"/>
        <v>87.100000000000023</v>
      </c>
    </row>
    <row r="491" spans="1:9" s="216" customFormat="1" ht="33.75" x14ac:dyDescent="0.2">
      <c r="A491" s="163" t="s">
        <v>1116</v>
      </c>
      <c r="B491" s="165">
        <v>1140142701</v>
      </c>
      <c r="C491" s="166">
        <v>611</v>
      </c>
      <c r="D491" s="164">
        <v>7</v>
      </c>
      <c r="E491" s="164">
        <v>4</v>
      </c>
      <c r="F491" s="167">
        <v>22391</v>
      </c>
      <c r="G491" s="167">
        <v>22308.1</v>
      </c>
      <c r="H491" s="218">
        <f t="shared" si="14"/>
        <v>99.629761957929517</v>
      </c>
      <c r="I491" s="298">
        <f t="shared" si="15"/>
        <v>82.900000000001455</v>
      </c>
    </row>
    <row r="492" spans="1:9" s="216" customFormat="1" ht="33.75" x14ac:dyDescent="0.2">
      <c r="A492" s="163" t="s">
        <v>1698</v>
      </c>
      <c r="B492" s="165">
        <v>1150000000</v>
      </c>
      <c r="C492" s="166"/>
      <c r="D492" s="164"/>
      <c r="E492" s="164"/>
      <c r="F492" s="167">
        <v>65038</v>
      </c>
      <c r="G492" s="167">
        <v>64873.9</v>
      </c>
      <c r="H492" s="218">
        <f t="shared" si="14"/>
        <v>99.7476859682032</v>
      </c>
      <c r="I492" s="298">
        <f t="shared" si="15"/>
        <v>164.09999999999854</v>
      </c>
    </row>
    <row r="493" spans="1:9" s="216" customFormat="1" ht="22.5" x14ac:dyDescent="0.2">
      <c r="A493" s="163" t="s">
        <v>1026</v>
      </c>
      <c r="B493" s="165">
        <v>1150300000</v>
      </c>
      <c r="C493" s="166"/>
      <c r="D493" s="164"/>
      <c r="E493" s="164"/>
      <c r="F493" s="167">
        <v>65038</v>
      </c>
      <c r="G493" s="167">
        <v>64873.9</v>
      </c>
      <c r="H493" s="218">
        <f t="shared" si="14"/>
        <v>99.7476859682032</v>
      </c>
      <c r="I493" s="298">
        <f t="shared" si="15"/>
        <v>164.09999999999854</v>
      </c>
    </row>
    <row r="494" spans="1:9" s="216" customFormat="1" ht="33.75" x14ac:dyDescent="0.2">
      <c r="A494" s="163" t="s">
        <v>1133</v>
      </c>
      <c r="B494" s="165">
        <v>1150348790</v>
      </c>
      <c r="C494" s="166">
        <v>621</v>
      </c>
      <c r="D494" s="164">
        <v>11</v>
      </c>
      <c r="E494" s="164">
        <v>2</v>
      </c>
      <c r="F494" s="167">
        <v>65038</v>
      </c>
      <c r="G494" s="167">
        <v>64873.9</v>
      </c>
      <c r="H494" s="218">
        <f t="shared" si="14"/>
        <v>99.7476859682032</v>
      </c>
      <c r="I494" s="298">
        <f t="shared" si="15"/>
        <v>164.09999999999854</v>
      </c>
    </row>
    <row r="495" spans="1:9" s="216" customFormat="1" ht="33.75" x14ac:dyDescent="0.2">
      <c r="A495" s="163" t="s">
        <v>948</v>
      </c>
      <c r="B495" s="165">
        <v>1160000000</v>
      </c>
      <c r="C495" s="166"/>
      <c r="D495" s="164"/>
      <c r="E495" s="164"/>
      <c r="F495" s="167">
        <v>60909.7</v>
      </c>
      <c r="G495" s="167">
        <v>59793.5</v>
      </c>
      <c r="H495" s="218">
        <f t="shared" si="14"/>
        <v>98.167451161309287</v>
      </c>
      <c r="I495" s="298">
        <f t="shared" si="15"/>
        <v>1116.1999999999971</v>
      </c>
    </row>
    <row r="496" spans="1:9" s="216" customFormat="1" ht="33.75" x14ac:dyDescent="0.2">
      <c r="A496" s="163" t="s">
        <v>949</v>
      </c>
      <c r="B496" s="165">
        <v>1160100000</v>
      </c>
      <c r="C496" s="166"/>
      <c r="D496" s="164"/>
      <c r="E496" s="164"/>
      <c r="F496" s="167">
        <v>60022.400000000001</v>
      </c>
      <c r="G496" s="167">
        <v>58906.2</v>
      </c>
      <c r="H496" s="218">
        <f t="shared" si="14"/>
        <v>98.14036093191875</v>
      </c>
      <c r="I496" s="298">
        <f t="shared" si="15"/>
        <v>1116.2000000000044</v>
      </c>
    </row>
    <row r="497" spans="1:9" s="216" customFormat="1" ht="11.25" x14ac:dyDescent="0.2">
      <c r="A497" s="163" t="s">
        <v>1126</v>
      </c>
      <c r="B497" s="165">
        <v>1160148300</v>
      </c>
      <c r="C497" s="166">
        <v>340</v>
      </c>
      <c r="D497" s="164">
        <v>11</v>
      </c>
      <c r="E497" s="164">
        <v>3</v>
      </c>
      <c r="F497" s="167">
        <v>504</v>
      </c>
      <c r="G497" s="167">
        <v>479.6</v>
      </c>
      <c r="H497" s="218">
        <f t="shared" si="14"/>
        <v>95.158730158730165</v>
      </c>
      <c r="I497" s="298">
        <f t="shared" si="15"/>
        <v>24.399999999999977</v>
      </c>
    </row>
    <row r="498" spans="1:9" s="216" customFormat="1" ht="33.75" x14ac:dyDescent="0.2">
      <c r="A498" s="163" t="s">
        <v>1116</v>
      </c>
      <c r="B498" s="165">
        <v>1160148300</v>
      </c>
      <c r="C498" s="166">
        <v>611</v>
      </c>
      <c r="D498" s="164">
        <v>11</v>
      </c>
      <c r="E498" s="164">
        <v>3</v>
      </c>
      <c r="F498" s="167">
        <v>59518.400000000001</v>
      </c>
      <c r="G498" s="167">
        <v>58426.6</v>
      </c>
      <c r="H498" s="218">
        <f t="shared" si="14"/>
        <v>98.16560929057232</v>
      </c>
      <c r="I498" s="298">
        <f t="shared" si="15"/>
        <v>1091.8000000000029</v>
      </c>
    </row>
    <row r="499" spans="1:9" s="216" customFormat="1" ht="33.75" x14ac:dyDescent="0.2">
      <c r="A499" s="163" t="s">
        <v>1036</v>
      </c>
      <c r="B499" s="165" t="s">
        <v>1037</v>
      </c>
      <c r="C499" s="166"/>
      <c r="D499" s="164"/>
      <c r="E499" s="164"/>
      <c r="F499" s="167">
        <v>887.3</v>
      </c>
      <c r="G499" s="167">
        <v>887.3</v>
      </c>
      <c r="H499" s="218">
        <f t="shared" si="14"/>
        <v>100</v>
      </c>
      <c r="I499" s="298">
        <f t="shared" si="15"/>
        <v>0</v>
      </c>
    </row>
    <row r="500" spans="1:9" s="216" customFormat="1" ht="11.25" x14ac:dyDescent="0.2">
      <c r="A500" s="163" t="s">
        <v>1114</v>
      </c>
      <c r="B500" s="165" t="s">
        <v>1039</v>
      </c>
      <c r="C500" s="166">
        <v>612</v>
      </c>
      <c r="D500" s="164">
        <v>11</v>
      </c>
      <c r="E500" s="164">
        <v>3</v>
      </c>
      <c r="F500" s="167">
        <v>887.3</v>
      </c>
      <c r="G500" s="167">
        <v>887.3</v>
      </c>
      <c r="H500" s="218">
        <f t="shared" si="14"/>
        <v>100</v>
      </c>
      <c r="I500" s="298">
        <f t="shared" si="15"/>
        <v>0</v>
      </c>
    </row>
    <row r="501" spans="1:9" s="216" customFormat="1" ht="22.5" x14ac:dyDescent="0.2">
      <c r="A501" s="163" t="s">
        <v>1015</v>
      </c>
      <c r="B501" s="165">
        <v>1170000000</v>
      </c>
      <c r="C501" s="166"/>
      <c r="D501" s="164"/>
      <c r="E501" s="164"/>
      <c r="F501" s="167">
        <v>408110.2</v>
      </c>
      <c r="G501" s="167">
        <v>398217.6</v>
      </c>
      <c r="H501" s="218">
        <f t="shared" si="14"/>
        <v>97.575997855481177</v>
      </c>
      <c r="I501" s="298">
        <f t="shared" si="15"/>
        <v>9892.6000000000349</v>
      </c>
    </row>
    <row r="502" spans="1:9" s="216" customFormat="1" ht="33.75" x14ac:dyDescent="0.2">
      <c r="A502" s="163" t="s">
        <v>1341</v>
      </c>
      <c r="B502" s="165">
        <v>1170100000</v>
      </c>
      <c r="C502" s="166"/>
      <c r="D502" s="164"/>
      <c r="E502" s="164"/>
      <c r="F502" s="167">
        <v>35571.699999999997</v>
      </c>
      <c r="G502" s="167">
        <v>34361.699999999997</v>
      </c>
      <c r="H502" s="218">
        <f t="shared" si="14"/>
        <v>96.598419530132091</v>
      </c>
      <c r="I502" s="298">
        <f t="shared" si="15"/>
        <v>1210</v>
      </c>
    </row>
    <row r="503" spans="1:9" s="216" customFormat="1" ht="33.75" x14ac:dyDescent="0.2">
      <c r="A503" s="163" t="s">
        <v>1116</v>
      </c>
      <c r="B503" s="165">
        <v>1170108280</v>
      </c>
      <c r="C503" s="166">
        <v>611</v>
      </c>
      <c r="D503" s="164">
        <v>11</v>
      </c>
      <c r="E503" s="164">
        <v>1</v>
      </c>
      <c r="F503" s="167">
        <v>35571.699999999997</v>
      </c>
      <c r="G503" s="167">
        <v>34361.699999999997</v>
      </c>
      <c r="H503" s="218">
        <f t="shared" si="14"/>
        <v>96.598419530132091</v>
      </c>
      <c r="I503" s="298">
        <f t="shared" si="15"/>
        <v>1210</v>
      </c>
    </row>
    <row r="504" spans="1:9" s="216" customFormat="1" ht="11.25" x14ac:dyDescent="0.2">
      <c r="A504" s="163" t="s">
        <v>1028</v>
      </c>
      <c r="B504" s="165">
        <v>1170300000</v>
      </c>
      <c r="C504" s="166"/>
      <c r="D504" s="164"/>
      <c r="E504" s="164"/>
      <c r="F504" s="167">
        <v>23442</v>
      </c>
      <c r="G504" s="167">
        <v>22918.1</v>
      </c>
      <c r="H504" s="218">
        <f t="shared" si="14"/>
        <v>97.765122429826803</v>
      </c>
      <c r="I504" s="298">
        <f t="shared" si="15"/>
        <v>523.90000000000146</v>
      </c>
    </row>
    <row r="505" spans="1:9" s="216" customFormat="1" ht="33.75" x14ac:dyDescent="0.2">
      <c r="A505" s="163" t="s">
        <v>1116</v>
      </c>
      <c r="B505" s="165">
        <v>1170348800</v>
      </c>
      <c r="C505" s="166">
        <v>611</v>
      </c>
      <c r="D505" s="164">
        <v>11</v>
      </c>
      <c r="E505" s="164">
        <v>2</v>
      </c>
      <c r="F505" s="167">
        <v>23442</v>
      </c>
      <c r="G505" s="167">
        <v>22918.1</v>
      </c>
      <c r="H505" s="218">
        <f t="shared" si="14"/>
        <v>97.765122429826803</v>
      </c>
      <c r="I505" s="298">
        <f t="shared" si="15"/>
        <v>523.90000000000146</v>
      </c>
    </row>
    <row r="506" spans="1:9" s="216" customFormat="1" ht="22.5" x14ac:dyDescent="0.2">
      <c r="A506" s="163" t="s">
        <v>1017</v>
      </c>
      <c r="B506" s="165">
        <v>1170500000</v>
      </c>
      <c r="C506" s="166"/>
      <c r="D506" s="164"/>
      <c r="E506" s="164"/>
      <c r="F506" s="167">
        <v>102478.7</v>
      </c>
      <c r="G506" s="167">
        <v>101174.6</v>
      </c>
      <c r="H506" s="218">
        <f t="shared" si="14"/>
        <v>98.727442873494695</v>
      </c>
      <c r="I506" s="298">
        <f t="shared" si="15"/>
        <v>1304.0999999999913</v>
      </c>
    </row>
    <row r="507" spans="1:9" s="216" customFormat="1" ht="33.75" x14ac:dyDescent="0.2">
      <c r="A507" s="163" t="s">
        <v>1116</v>
      </c>
      <c r="B507" s="165">
        <v>1170500360</v>
      </c>
      <c r="C507" s="166">
        <v>611</v>
      </c>
      <c r="D507" s="164">
        <v>11</v>
      </c>
      <c r="E507" s="164">
        <v>1</v>
      </c>
      <c r="F507" s="167">
        <v>5638</v>
      </c>
      <c r="G507" s="167">
        <v>5138</v>
      </c>
      <c r="H507" s="218">
        <f t="shared" si="14"/>
        <v>91.13160695282015</v>
      </c>
      <c r="I507" s="298">
        <f t="shared" si="15"/>
        <v>500</v>
      </c>
    </row>
    <row r="508" spans="1:9" s="216" customFormat="1" ht="33.75" x14ac:dyDescent="0.2">
      <c r="A508" s="163" t="s">
        <v>1116</v>
      </c>
      <c r="B508" s="165">
        <v>1170507300</v>
      </c>
      <c r="C508" s="166">
        <v>611</v>
      </c>
      <c r="D508" s="164">
        <v>11</v>
      </c>
      <c r="E508" s="164">
        <v>1</v>
      </c>
      <c r="F508" s="167">
        <v>9210.4</v>
      </c>
      <c r="G508" s="167">
        <v>8406.2999999999993</v>
      </c>
      <c r="H508" s="218">
        <f t="shared" si="14"/>
        <v>91.269651698080423</v>
      </c>
      <c r="I508" s="298">
        <f t="shared" si="15"/>
        <v>804.10000000000036</v>
      </c>
    </row>
    <row r="509" spans="1:9" s="216" customFormat="1" ht="22.5" x14ac:dyDescent="0.2">
      <c r="A509" s="163" t="s">
        <v>1142</v>
      </c>
      <c r="B509" s="165" t="s">
        <v>1700</v>
      </c>
      <c r="C509" s="166">
        <v>522</v>
      </c>
      <c r="D509" s="164">
        <v>11</v>
      </c>
      <c r="E509" s="164">
        <v>2</v>
      </c>
      <c r="F509" s="167">
        <v>87630.3</v>
      </c>
      <c r="G509" s="167">
        <v>87630.3</v>
      </c>
      <c r="H509" s="218">
        <f t="shared" si="14"/>
        <v>100</v>
      </c>
      <c r="I509" s="298">
        <f t="shared" si="15"/>
        <v>0</v>
      </c>
    </row>
    <row r="510" spans="1:9" s="216" customFormat="1" ht="11.25" x14ac:dyDescent="0.2">
      <c r="A510" s="163" t="s">
        <v>1019</v>
      </c>
      <c r="B510" s="165">
        <v>1170600000</v>
      </c>
      <c r="C510" s="166"/>
      <c r="D510" s="164"/>
      <c r="E510" s="164"/>
      <c r="F510" s="167">
        <v>15000</v>
      </c>
      <c r="G510" s="167">
        <v>14961.5</v>
      </c>
      <c r="H510" s="218">
        <f t="shared" si="14"/>
        <v>99.743333333333325</v>
      </c>
      <c r="I510" s="298">
        <f t="shared" si="15"/>
        <v>38.5</v>
      </c>
    </row>
    <row r="511" spans="1:9" s="216" customFormat="1" ht="33.75" x14ac:dyDescent="0.2">
      <c r="A511" s="163" t="s">
        <v>1116</v>
      </c>
      <c r="B511" s="165">
        <v>1170600330</v>
      </c>
      <c r="C511" s="166">
        <v>611</v>
      </c>
      <c r="D511" s="164">
        <v>11</v>
      </c>
      <c r="E511" s="164">
        <v>3</v>
      </c>
      <c r="F511" s="167">
        <v>15000</v>
      </c>
      <c r="G511" s="167">
        <v>14961.5</v>
      </c>
      <c r="H511" s="218">
        <f t="shared" si="14"/>
        <v>99.743333333333325</v>
      </c>
      <c r="I511" s="298">
        <f t="shared" si="15"/>
        <v>38.5</v>
      </c>
    </row>
    <row r="512" spans="1:9" s="216" customFormat="1" ht="33.75" x14ac:dyDescent="0.2">
      <c r="A512" s="163" t="s">
        <v>1036</v>
      </c>
      <c r="B512" s="165" t="s">
        <v>1701</v>
      </c>
      <c r="C512" s="166"/>
      <c r="D512" s="164"/>
      <c r="E512" s="164"/>
      <c r="F512" s="167">
        <v>231617.8</v>
      </c>
      <c r="G512" s="167">
        <v>224801.7</v>
      </c>
      <c r="H512" s="218">
        <f t="shared" si="14"/>
        <v>97.057177816212757</v>
      </c>
      <c r="I512" s="298">
        <f t="shared" si="15"/>
        <v>6816.0999999999767</v>
      </c>
    </row>
    <row r="513" spans="1:9" s="216" customFormat="1" ht="22.5" x14ac:dyDescent="0.2">
      <c r="A513" s="163" t="s">
        <v>1117</v>
      </c>
      <c r="B513" s="165" t="s">
        <v>1703</v>
      </c>
      <c r="C513" s="166">
        <v>414</v>
      </c>
      <c r="D513" s="164">
        <v>11</v>
      </c>
      <c r="E513" s="164">
        <v>2</v>
      </c>
      <c r="F513" s="167">
        <v>231617.8</v>
      </c>
      <c r="G513" s="167">
        <v>224801.7</v>
      </c>
      <c r="H513" s="218">
        <f t="shared" si="14"/>
        <v>97.057177816212757</v>
      </c>
      <c r="I513" s="298">
        <f t="shared" si="15"/>
        <v>6816.0999999999767</v>
      </c>
    </row>
    <row r="514" spans="1:9" s="214" customFormat="1" ht="21" x14ac:dyDescent="0.2">
      <c r="A514" s="158" t="s">
        <v>584</v>
      </c>
      <c r="B514" s="160">
        <v>1200000000</v>
      </c>
      <c r="C514" s="161"/>
      <c r="D514" s="159"/>
      <c r="E514" s="159"/>
      <c r="F514" s="162">
        <v>326042.90000000002</v>
      </c>
      <c r="G514" s="162">
        <v>314146.2</v>
      </c>
      <c r="H514" s="213">
        <f t="shared" si="14"/>
        <v>96.351185687527618</v>
      </c>
      <c r="I514" s="298">
        <f t="shared" si="15"/>
        <v>11896.700000000012</v>
      </c>
    </row>
    <row r="515" spans="1:9" s="216" customFormat="1" ht="22.5" x14ac:dyDescent="0.2">
      <c r="A515" s="163" t="s">
        <v>684</v>
      </c>
      <c r="B515" s="165">
        <v>1210000000</v>
      </c>
      <c r="C515" s="166"/>
      <c r="D515" s="164"/>
      <c r="E515" s="164"/>
      <c r="F515" s="167">
        <v>189733.3</v>
      </c>
      <c r="G515" s="167">
        <v>179164</v>
      </c>
      <c r="H515" s="218">
        <f t="shared" si="14"/>
        <v>94.42939115063092</v>
      </c>
      <c r="I515" s="298">
        <f t="shared" si="15"/>
        <v>10569.299999999988</v>
      </c>
    </row>
    <row r="516" spans="1:9" s="216" customFormat="1" ht="11.25" x14ac:dyDescent="0.2">
      <c r="A516" s="163" t="s">
        <v>685</v>
      </c>
      <c r="B516" s="165">
        <v>1210100000</v>
      </c>
      <c r="C516" s="166"/>
      <c r="D516" s="164"/>
      <c r="E516" s="164"/>
      <c r="F516" s="167">
        <v>119761.8</v>
      </c>
      <c r="G516" s="167">
        <v>110709</v>
      </c>
      <c r="H516" s="218">
        <f t="shared" si="14"/>
        <v>92.440995375821004</v>
      </c>
      <c r="I516" s="298">
        <f t="shared" si="15"/>
        <v>9052.8000000000029</v>
      </c>
    </row>
    <row r="517" spans="1:9" s="216" customFormat="1" ht="11.25" x14ac:dyDescent="0.2">
      <c r="A517" s="163" t="s">
        <v>1708</v>
      </c>
      <c r="B517" s="165">
        <v>1210100010</v>
      </c>
      <c r="C517" s="166">
        <v>242</v>
      </c>
      <c r="D517" s="164">
        <v>4</v>
      </c>
      <c r="E517" s="164">
        <v>10</v>
      </c>
      <c r="F517" s="167">
        <v>535.79999999999995</v>
      </c>
      <c r="G517" s="167">
        <v>535.79999999999995</v>
      </c>
      <c r="H517" s="218">
        <f t="shared" si="14"/>
        <v>100</v>
      </c>
      <c r="I517" s="298">
        <f t="shared" si="15"/>
        <v>0</v>
      </c>
    </row>
    <row r="518" spans="1:9" s="216" customFormat="1" ht="11.25" x14ac:dyDescent="0.2">
      <c r="A518" s="163" t="s">
        <v>1708</v>
      </c>
      <c r="B518" s="165">
        <v>1210100021</v>
      </c>
      <c r="C518" s="166">
        <v>242</v>
      </c>
      <c r="D518" s="164">
        <v>4</v>
      </c>
      <c r="E518" s="164">
        <v>10</v>
      </c>
      <c r="F518" s="167">
        <v>10441</v>
      </c>
      <c r="G518" s="167">
        <v>10441</v>
      </c>
      <c r="H518" s="218">
        <f t="shared" si="14"/>
        <v>100</v>
      </c>
      <c r="I518" s="298">
        <f t="shared" si="15"/>
        <v>0</v>
      </c>
    </row>
    <row r="519" spans="1:9" s="216" customFormat="1" ht="11.25" x14ac:dyDescent="0.2">
      <c r="A519" s="163" t="s">
        <v>1708</v>
      </c>
      <c r="B519" s="165">
        <v>1210100031</v>
      </c>
      <c r="C519" s="166">
        <v>242</v>
      </c>
      <c r="D519" s="164">
        <v>4</v>
      </c>
      <c r="E519" s="164">
        <v>10</v>
      </c>
      <c r="F519" s="167">
        <v>10174.299999999999</v>
      </c>
      <c r="G519" s="167">
        <v>6318.1</v>
      </c>
      <c r="H519" s="218">
        <f t="shared" si="14"/>
        <v>62.098621035353794</v>
      </c>
      <c r="I519" s="298">
        <f t="shared" si="15"/>
        <v>3856.1999999999989</v>
      </c>
    </row>
    <row r="520" spans="1:9" s="216" customFormat="1" ht="11.25" x14ac:dyDescent="0.2">
      <c r="A520" s="163" t="s">
        <v>1708</v>
      </c>
      <c r="B520" s="165">
        <v>1210100041</v>
      </c>
      <c r="C520" s="166">
        <v>242</v>
      </c>
      <c r="D520" s="164">
        <v>4</v>
      </c>
      <c r="E520" s="164">
        <v>10</v>
      </c>
      <c r="F520" s="167">
        <v>3156</v>
      </c>
      <c r="G520" s="167">
        <v>1708</v>
      </c>
      <c r="H520" s="218">
        <f t="shared" si="14"/>
        <v>54.119138149556399</v>
      </c>
      <c r="I520" s="298">
        <f t="shared" si="15"/>
        <v>1448</v>
      </c>
    </row>
    <row r="521" spans="1:9" s="216" customFormat="1" ht="11.25" x14ac:dyDescent="0.2">
      <c r="A521" s="163" t="s">
        <v>1708</v>
      </c>
      <c r="B521" s="165">
        <v>1210100051</v>
      </c>
      <c r="C521" s="166">
        <v>242</v>
      </c>
      <c r="D521" s="164">
        <v>4</v>
      </c>
      <c r="E521" s="164">
        <v>10</v>
      </c>
      <c r="F521" s="167">
        <v>6796.5</v>
      </c>
      <c r="G521" s="167">
        <v>6196.5</v>
      </c>
      <c r="H521" s="218">
        <f t="shared" si="14"/>
        <v>91.171926726991842</v>
      </c>
      <c r="I521" s="298">
        <f t="shared" si="15"/>
        <v>600</v>
      </c>
    </row>
    <row r="522" spans="1:9" s="216" customFormat="1" ht="11.25" x14ac:dyDescent="0.2">
      <c r="A522" s="163" t="s">
        <v>1708</v>
      </c>
      <c r="B522" s="165">
        <v>1210100061</v>
      </c>
      <c r="C522" s="166">
        <v>242</v>
      </c>
      <c r="D522" s="164">
        <v>4</v>
      </c>
      <c r="E522" s="164">
        <v>10</v>
      </c>
      <c r="F522" s="167">
        <v>19720.2</v>
      </c>
      <c r="G522" s="167">
        <v>17531.8</v>
      </c>
      <c r="H522" s="218">
        <f t="shared" si="14"/>
        <v>88.90274946501556</v>
      </c>
      <c r="I522" s="298">
        <f t="shared" si="15"/>
        <v>2188.4000000000015</v>
      </c>
    </row>
    <row r="523" spans="1:9" s="216" customFormat="1" ht="11.25" x14ac:dyDescent="0.2">
      <c r="A523" s="163" t="s">
        <v>1708</v>
      </c>
      <c r="B523" s="165">
        <v>1210100071</v>
      </c>
      <c r="C523" s="166">
        <v>242</v>
      </c>
      <c r="D523" s="164">
        <v>4</v>
      </c>
      <c r="E523" s="164">
        <v>10</v>
      </c>
      <c r="F523" s="167">
        <v>64579.8</v>
      </c>
      <c r="G523" s="167">
        <v>63619.6</v>
      </c>
      <c r="H523" s="218">
        <f t="shared" si="14"/>
        <v>98.513157364996474</v>
      </c>
      <c r="I523" s="298">
        <f t="shared" si="15"/>
        <v>960.20000000000437</v>
      </c>
    </row>
    <row r="524" spans="1:9" s="216" customFormat="1" ht="11.25" x14ac:dyDescent="0.2">
      <c r="A524" s="163" t="s">
        <v>1708</v>
      </c>
      <c r="B524" s="165" t="s">
        <v>1212</v>
      </c>
      <c r="C524" s="166">
        <v>242</v>
      </c>
      <c r="D524" s="164">
        <v>4</v>
      </c>
      <c r="E524" s="164">
        <v>10</v>
      </c>
      <c r="F524" s="167">
        <v>4358.2</v>
      </c>
      <c r="G524" s="167">
        <v>4358.2</v>
      </c>
      <c r="H524" s="218">
        <f t="shared" si="14"/>
        <v>100</v>
      </c>
      <c r="I524" s="298">
        <f t="shared" si="15"/>
        <v>0</v>
      </c>
    </row>
    <row r="525" spans="1:9" s="216" customFormat="1" ht="11.25" x14ac:dyDescent="0.2">
      <c r="A525" s="163" t="s">
        <v>693</v>
      </c>
      <c r="B525" s="165">
        <v>1210200000</v>
      </c>
      <c r="C525" s="166"/>
      <c r="D525" s="164"/>
      <c r="E525" s="164"/>
      <c r="F525" s="167">
        <v>21154</v>
      </c>
      <c r="G525" s="167">
        <v>19894.2</v>
      </c>
      <c r="H525" s="218">
        <f t="shared" si="14"/>
        <v>94.044625129999062</v>
      </c>
      <c r="I525" s="298">
        <f t="shared" si="15"/>
        <v>1259.7999999999993</v>
      </c>
    </row>
    <row r="526" spans="1:9" s="216" customFormat="1" ht="11.25" x14ac:dyDescent="0.2">
      <c r="A526" s="163" t="s">
        <v>1708</v>
      </c>
      <c r="B526" s="165">
        <v>1210200023</v>
      </c>
      <c r="C526" s="166">
        <v>242</v>
      </c>
      <c r="D526" s="164">
        <v>4</v>
      </c>
      <c r="E526" s="164">
        <v>10</v>
      </c>
      <c r="F526" s="167">
        <v>2000</v>
      </c>
      <c r="G526" s="167">
        <v>2000</v>
      </c>
      <c r="H526" s="218">
        <f t="shared" si="14"/>
        <v>100</v>
      </c>
      <c r="I526" s="298">
        <f t="shared" si="15"/>
        <v>0</v>
      </c>
    </row>
    <row r="527" spans="1:9" s="216" customFormat="1" ht="11.25" x14ac:dyDescent="0.2">
      <c r="A527" s="163" t="s">
        <v>1708</v>
      </c>
      <c r="B527" s="165">
        <v>1210200032</v>
      </c>
      <c r="C527" s="166">
        <v>242</v>
      </c>
      <c r="D527" s="164">
        <v>4</v>
      </c>
      <c r="E527" s="164">
        <v>10</v>
      </c>
      <c r="F527" s="167">
        <v>2432.6</v>
      </c>
      <c r="G527" s="167">
        <v>1961.8</v>
      </c>
      <c r="H527" s="218">
        <f t="shared" si="14"/>
        <v>80.64622214914084</v>
      </c>
      <c r="I527" s="298">
        <f t="shared" si="15"/>
        <v>470.79999999999995</v>
      </c>
    </row>
    <row r="528" spans="1:9" s="216" customFormat="1" ht="11.25" x14ac:dyDescent="0.2">
      <c r="A528" s="163" t="s">
        <v>1112</v>
      </c>
      <c r="B528" s="165">
        <v>1210200032</v>
      </c>
      <c r="C528" s="166">
        <v>244</v>
      </c>
      <c r="D528" s="164">
        <v>4</v>
      </c>
      <c r="E528" s="164">
        <v>10</v>
      </c>
      <c r="F528" s="167">
        <v>236.4</v>
      </c>
      <c r="G528" s="167">
        <v>0</v>
      </c>
      <c r="H528" s="218">
        <f t="shared" si="14"/>
        <v>0</v>
      </c>
      <c r="I528" s="298">
        <f t="shared" si="15"/>
        <v>236.4</v>
      </c>
    </row>
    <row r="529" spans="1:9" s="216" customFormat="1" ht="22.5" x14ac:dyDescent="0.2">
      <c r="A529" s="163" t="s">
        <v>1124</v>
      </c>
      <c r="B529" s="165">
        <v>1210270080</v>
      </c>
      <c r="C529" s="166">
        <v>521</v>
      </c>
      <c r="D529" s="164">
        <v>4</v>
      </c>
      <c r="E529" s="164">
        <v>10</v>
      </c>
      <c r="F529" s="167">
        <v>12485</v>
      </c>
      <c r="G529" s="167">
        <v>11932.4</v>
      </c>
      <c r="H529" s="218">
        <f t="shared" ref="H529:H592" si="16">+G529/F529*100</f>
        <v>95.573888666399682</v>
      </c>
      <c r="I529" s="298">
        <f t="shared" ref="I529:I592" si="17">F529-G529</f>
        <v>552.60000000000036</v>
      </c>
    </row>
    <row r="530" spans="1:9" s="216" customFormat="1" ht="22.5" x14ac:dyDescent="0.2">
      <c r="A530" s="163" t="s">
        <v>1124</v>
      </c>
      <c r="B530" s="165">
        <v>1210275190</v>
      </c>
      <c r="C530" s="166">
        <v>521</v>
      </c>
      <c r="D530" s="164">
        <v>4</v>
      </c>
      <c r="E530" s="164">
        <v>10</v>
      </c>
      <c r="F530" s="167">
        <v>4000</v>
      </c>
      <c r="G530" s="167">
        <v>4000</v>
      </c>
      <c r="H530" s="218">
        <f t="shared" si="16"/>
        <v>100</v>
      </c>
      <c r="I530" s="298">
        <f t="shared" si="17"/>
        <v>0</v>
      </c>
    </row>
    <row r="531" spans="1:9" s="216" customFormat="1" ht="11.25" x14ac:dyDescent="0.2">
      <c r="A531" s="163" t="s">
        <v>695</v>
      </c>
      <c r="B531" s="165">
        <v>1210300000</v>
      </c>
      <c r="C531" s="166"/>
      <c r="D531" s="164"/>
      <c r="E531" s="164"/>
      <c r="F531" s="167">
        <v>41935</v>
      </c>
      <c r="G531" s="167">
        <v>41678.300000000003</v>
      </c>
      <c r="H531" s="218">
        <f t="shared" si="16"/>
        <v>99.387862167640407</v>
      </c>
      <c r="I531" s="298">
        <f t="shared" si="17"/>
        <v>256.69999999999709</v>
      </c>
    </row>
    <row r="532" spans="1:9" s="216" customFormat="1" ht="11.25" x14ac:dyDescent="0.2">
      <c r="A532" s="163" t="s">
        <v>1708</v>
      </c>
      <c r="B532" s="165">
        <v>1210300042</v>
      </c>
      <c r="C532" s="166">
        <v>242</v>
      </c>
      <c r="D532" s="164">
        <v>4</v>
      </c>
      <c r="E532" s="164">
        <v>10</v>
      </c>
      <c r="F532" s="167">
        <v>17783</v>
      </c>
      <c r="G532" s="167">
        <v>17783</v>
      </c>
      <c r="H532" s="218">
        <f t="shared" si="16"/>
        <v>100</v>
      </c>
      <c r="I532" s="298">
        <f t="shared" si="17"/>
        <v>0</v>
      </c>
    </row>
    <row r="533" spans="1:9" s="216" customFormat="1" ht="11.25" x14ac:dyDescent="0.2">
      <c r="A533" s="163" t="s">
        <v>1708</v>
      </c>
      <c r="B533" s="165">
        <v>1210300080</v>
      </c>
      <c r="C533" s="166">
        <v>242</v>
      </c>
      <c r="D533" s="164">
        <v>4</v>
      </c>
      <c r="E533" s="164">
        <v>10</v>
      </c>
      <c r="F533" s="167">
        <v>1320</v>
      </c>
      <c r="G533" s="167">
        <v>1320</v>
      </c>
      <c r="H533" s="218">
        <f t="shared" si="16"/>
        <v>100</v>
      </c>
      <c r="I533" s="298">
        <f t="shared" si="17"/>
        <v>0</v>
      </c>
    </row>
    <row r="534" spans="1:9" s="216" customFormat="1" ht="33.75" x14ac:dyDescent="0.2">
      <c r="A534" s="163" t="s">
        <v>1125</v>
      </c>
      <c r="B534" s="165">
        <v>1210340040</v>
      </c>
      <c r="C534" s="166">
        <v>813</v>
      </c>
      <c r="D534" s="164">
        <v>4</v>
      </c>
      <c r="E534" s="164">
        <v>10</v>
      </c>
      <c r="F534" s="167">
        <v>22832</v>
      </c>
      <c r="G534" s="167">
        <v>22575.3</v>
      </c>
      <c r="H534" s="218">
        <f t="shared" si="16"/>
        <v>98.875700770847928</v>
      </c>
      <c r="I534" s="298">
        <f t="shared" si="17"/>
        <v>256.70000000000073</v>
      </c>
    </row>
    <row r="535" spans="1:9" s="216" customFormat="1" ht="11.25" x14ac:dyDescent="0.2">
      <c r="A535" s="163" t="s">
        <v>699</v>
      </c>
      <c r="B535" s="165">
        <v>1210400000</v>
      </c>
      <c r="C535" s="166"/>
      <c r="D535" s="164"/>
      <c r="E535" s="164"/>
      <c r="F535" s="167">
        <v>840</v>
      </c>
      <c r="G535" s="167">
        <v>840</v>
      </c>
      <c r="H535" s="218">
        <f t="shared" si="16"/>
        <v>100</v>
      </c>
      <c r="I535" s="298">
        <f t="shared" si="17"/>
        <v>0</v>
      </c>
    </row>
    <row r="536" spans="1:9" s="216" customFormat="1" ht="11.25" x14ac:dyDescent="0.2">
      <c r="A536" s="163" t="s">
        <v>1112</v>
      </c>
      <c r="B536" s="165">
        <v>1210400053</v>
      </c>
      <c r="C536" s="166">
        <v>244</v>
      </c>
      <c r="D536" s="164">
        <v>4</v>
      </c>
      <c r="E536" s="164">
        <v>10</v>
      </c>
      <c r="F536" s="167">
        <v>840</v>
      </c>
      <c r="G536" s="167">
        <v>840</v>
      </c>
      <c r="H536" s="218">
        <f t="shared" si="16"/>
        <v>100</v>
      </c>
      <c r="I536" s="298">
        <f t="shared" si="17"/>
        <v>0</v>
      </c>
    </row>
    <row r="537" spans="1:9" s="216" customFormat="1" ht="11.25" x14ac:dyDescent="0.2">
      <c r="A537" s="163" t="s">
        <v>701</v>
      </c>
      <c r="B537" s="165">
        <v>1210500000</v>
      </c>
      <c r="C537" s="166"/>
      <c r="D537" s="164"/>
      <c r="E537" s="164"/>
      <c r="F537" s="167">
        <v>6042.5</v>
      </c>
      <c r="G537" s="167">
        <v>6042.5</v>
      </c>
      <c r="H537" s="218">
        <f t="shared" si="16"/>
        <v>100</v>
      </c>
      <c r="I537" s="298">
        <f t="shared" si="17"/>
        <v>0</v>
      </c>
    </row>
    <row r="538" spans="1:9" s="216" customFormat="1" ht="11.25" x14ac:dyDescent="0.2">
      <c r="A538" s="163" t="s">
        <v>1708</v>
      </c>
      <c r="B538" s="165">
        <v>1210500062</v>
      </c>
      <c r="C538" s="166">
        <v>242</v>
      </c>
      <c r="D538" s="164">
        <v>4</v>
      </c>
      <c r="E538" s="164">
        <v>10</v>
      </c>
      <c r="F538" s="167">
        <v>4312.5</v>
      </c>
      <c r="G538" s="167">
        <v>4312.5</v>
      </c>
      <c r="H538" s="218">
        <f t="shared" si="16"/>
        <v>100</v>
      </c>
      <c r="I538" s="298">
        <f t="shared" si="17"/>
        <v>0</v>
      </c>
    </row>
    <row r="539" spans="1:9" s="216" customFormat="1" ht="33.75" x14ac:dyDescent="0.2">
      <c r="A539" s="163" t="s">
        <v>1125</v>
      </c>
      <c r="B539" s="165">
        <v>1210500072</v>
      </c>
      <c r="C539" s="166">
        <v>813</v>
      </c>
      <c r="D539" s="164">
        <v>4</v>
      </c>
      <c r="E539" s="164">
        <v>10</v>
      </c>
      <c r="F539" s="167">
        <v>1730</v>
      </c>
      <c r="G539" s="167">
        <v>1730</v>
      </c>
      <c r="H539" s="218">
        <f t="shared" si="16"/>
        <v>100</v>
      </c>
      <c r="I539" s="298">
        <f t="shared" si="17"/>
        <v>0</v>
      </c>
    </row>
    <row r="540" spans="1:9" s="216" customFormat="1" ht="33.75" x14ac:dyDescent="0.2">
      <c r="A540" s="163" t="s">
        <v>585</v>
      </c>
      <c r="B540" s="165">
        <v>1220000000</v>
      </c>
      <c r="C540" s="166"/>
      <c r="D540" s="164"/>
      <c r="E540" s="164"/>
      <c r="F540" s="167">
        <v>61029.2</v>
      </c>
      <c r="G540" s="167">
        <v>59701.8</v>
      </c>
      <c r="H540" s="218">
        <f t="shared" si="16"/>
        <v>97.824975585457466</v>
      </c>
      <c r="I540" s="298">
        <f t="shared" si="17"/>
        <v>1327.3999999999942</v>
      </c>
    </row>
    <row r="541" spans="1:9" s="216" customFormat="1" ht="33.75" x14ac:dyDescent="0.2">
      <c r="A541" s="163" t="s">
        <v>1133</v>
      </c>
      <c r="B541" s="165">
        <v>1220040030</v>
      </c>
      <c r="C541" s="166">
        <v>621</v>
      </c>
      <c r="D541" s="164">
        <v>4</v>
      </c>
      <c r="E541" s="164">
        <v>1</v>
      </c>
      <c r="F541" s="167">
        <v>61029.2</v>
      </c>
      <c r="G541" s="167">
        <v>59701.8</v>
      </c>
      <c r="H541" s="218">
        <f t="shared" si="16"/>
        <v>97.824975585457466</v>
      </c>
      <c r="I541" s="298">
        <f t="shared" si="17"/>
        <v>1327.3999999999942</v>
      </c>
    </row>
    <row r="542" spans="1:9" s="216" customFormat="1" ht="22.5" x14ac:dyDescent="0.2">
      <c r="A542" s="163" t="s">
        <v>1344</v>
      </c>
      <c r="B542" s="165">
        <v>1230000000</v>
      </c>
      <c r="C542" s="166"/>
      <c r="D542" s="164"/>
      <c r="E542" s="164"/>
      <c r="F542" s="167">
        <v>75280.399999999994</v>
      </c>
      <c r="G542" s="167">
        <v>75280.399999999994</v>
      </c>
      <c r="H542" s="218">
        <f t="shared" si="16"/>
        <v>100</v>
      </c>
      <c r="I542" s="298">
        <f t="shared" si="17"/>
        <v>0</v>
      </c>
    </row>
    <row r="543" spans="1:9" s="216" customFormat="1" ht="22.5" x14ac:dyDescent="0.2">
      <c r="A543" s="163" t="s">
        <v>1043</v>
      </c>
      <c r="B543" s="165">
        <v>1230100000</v>
      </c>
      <c r="C543" s="166"/>
      <c r="D543" s="164"/>
      <c r="E543" s="164"/>
      <c r="F543" s="167">
        <v>74080.399999999994</v>
      </c>
      <c r="G543" s="167">
        <v>74080.399999999994</v>
      </c>
      <c r="H543" s="218">
        <f t="shared" si="16"/>
        <v>100</v>
      </c>
      <c r="I543" s="298">
        <f t="shared" si="17"/>
        <v>0</v>
      </c>
    </row>
    <row r="544" spans="1:9" s="216" customFormat="1" ht="33.75" x14ac:dyDescent="0.2">
      <c r="A544" s="163" t="s">
        <v>1133</v>
      </c>
      <c r="B544" s="165">
        <v>1230140050</v>
      </c>
      <c r="C544" s="166">
        <v>621</v>
      </c>
      <c r="D544" s="164">
        <v>12</v>
      </c>
      <c r="E544" s="164">
        <v>2</v>
      </c>
      <c r="F544" s="167">
        <v>50456.800000000003</v>
      </c>
      <c r="G544" s="167">
        <v>50456.800000000003</v>
      </c>
      <c r="H544" s="218">
        <f t="shared" si="16"/>
        <v>100</v>
      </c>
      <c r="I544" s="298">
        <f t="shared" si="17"/>
        <v>0</v>
      </c>
    </row>
    <row r="545" spans="1:9" s="216" customFormat="1" ht="33.75" x14ac:dyDescent="0.2">
      <c r="A545" s="163" t="s">
        <v>1133</v>
      </c>
      <c r="B545" s="165">
        <v>1230140060</v>
      </c>
      <c r="C545" s="166">
        <v>621</v>
      </c>
      <c r="D545" s="164">
        <v>12</v>
      </c>
      <c r="E545" s="164">
        <v>2</v>
      </c>
      <c r="F545" s="167">
        <v>23623.599999999999</v>
      </c>
      <c r="G545" s="167">
        <v>23623.599999999999</v>
      </c>
      <c r="H545" s="218">
        <f t="shared" si="16"/>
        <v>100</v>
      </c>
      <c r="I545" s="298">
        <f t="shared" si="17"/>
        <v>0</v>
      </c>
    </row>
    <row r="546" spans="1:9" s="216" customFormat="1" ht="22.5" x14ac:dyDescent="0.2">
      <c r="A546" s="163" t="s">
        <v>1046</v>
      </c>
      <c r="B546" s="165">
        <v>1230200000</v>
      </c>
      <c r="C546" s="166"/>
      <c r="D546" s="164"/>
      <c r="E546" s="164"/>
      <c r="F546" s="167">
        <v>1200</v>
      </c>
      <c r="G546" s="167">
        <v>1200</v>
      </c>
      <c r="H546" s="218">
        <f t="shared" si="16"/>
        <v>100</v>
      </c>
      <c r="I546" s="298">
        <f t="shared" si="17"/>
        <v>0</v>
      </c>
    </row>
    <row r="547" spans="1:9" s="216" customFormat="1" ht="33.75" x14ac:dyDescent="0.2">
      <c r="A547" s="163" t="s">
        <v>1125</v>
      </c>
      <c r="B547" s="165">
        <v>1230260010</v>
      </c>
      <c r="C547" s="166">
        <v>813</v>
      </c>
      <c r="D547" s="164">
        <v>12</v>
      </c>
      <c r="E547" s="164">
        <v>2</v>
      </c>
      <c r="F547" s="167">
        <v>1200</v>
      </c>
      <c r="G547" s="167">
        <v>1200</v>
      </c>
      <c r="H547" s="218">
        <f t="shared" si="16"/>
        <v>100</v>
      </c>
      <c r="I547" s="298">
        <f t="shared" si="17"/>
        <v>0</v>
      </c>
    </row>
    <row r="548" spans="1:9" s="214" customFormat="1" ht="21" x14ac:dyDescent="0.2">
      <c r="A548" s="158" t="s">
        <v>1154</v>
      </c>
      <c r="B548" s="160">
        <v>1300000000</v>
      </c>
      <c r="C548" s="161"/>
      <c r="D548" s="159"/>
      <c r="E548" s="159"/>
      <c r="F548" s="162">
        <v>2810585.5</v>
      </c>
      <c r="G548" s="162">
        <v>2810583.5</v>
      </c>
      <c r="H548" s="213">
        <f t="shared" si="16"/>
        <v>99.999928840449797</v>
      </c>
      <c r="I548" s="298">
        <f t="shared" si="17"/>
        <v>2</v>
      </c>
    </row>
    <row r="549" spans="1:9" s="216" customFormat="1" ht="22.5" x14ac:dyDescent="0.2">
      <c r="A549" s="163" t="s">
        <v>1055</v>
      </c>
      <c r="B549" s="165">
        <v>1310000000</v>
      </c>
      <c r="C549" s="166"/>
      <c r="D549" s="164"/>
      <c r="E549" s="164"/>
      <c r="F549" s="167">
        <v>2737406.8</v>
      </c>
      <c r="G549" s="167">
        <v>2737406.8</v>
      </c>
      <c r="H549" s="218">
        <f t="shared" si="16"/>
        <v>100</v>
      </c>
      <c r="I549" s="298">
        <f t="shared" si="17"/>
        <v>0</v>
      </c>
    </row>
    <row r="550" spans="1:9" s="216" customFormat="1" ht="22.5" x14ac:dyDescent="0.2">
      <c r="A550" s="163" t="s">
        <v>1056</v>
      </c>
      <c r="B550" s="165">
        <v>1310100000</v>
      </c>
      <c r="C550" s="166"/>
      <c r="D550" s="164"/>
      <c r="E550" s="164"/>
      <c r="F550" s="167">
        <v>2559758.7999999998</v>
      </c>
      <c r="G550" s="167">
        <v>2559758.7999999998</v>
      </c>
      <c r="H550" s="218">
        <f t="shared" si="16"/>
        <v>100</v>
      </c>
      <c r="I550" s="298">
        <f t="shared" si="17"/>
        <v>0</v>
      </c>
    </row>
    <row r="551" spans="1:9" s="216" customFormat="1" ht="11.25" x14ac:dyDescent="0.2">
      <c r="A551" s="163" t="s">
        <v>1057</v>
      </c>
      <c r="B551" s="165">
        <v>1310170010</v>
      </c>
      <c r="C551" s="166">
        <v>511</v>
      </c>
      <c r="D551" s="164">
        <v>14</v>
      </c>
      <c r="E551" s="164">
        <v>1</v>
      </c>
      <c r="F551" s="167">
        <v>2206812.4</v>
      </c>
      <c r="G551" s="167">
        <v>2206812.4</v>
      </c>
      <c r="H551" s="218">
        <f t="shared" si="16"/>
        <v>100</v>
      </c>
      <c r="I551" s="298">
        <f t="shared" si="17"/>
        <v>0</v>
      </c>
    </row>
    <row r="552" spans="1:9" s="216" customFormat="1" ht="11.25" x14ac:dyDescent="0.2">
      <c r="A552" s="163" t="s">
        <v>1058</v>
      </c>
      <c r="B552" s="165">
        <v>1310170020</v>
      </c>
      <c r="C552" s="166">
        <v>512</v>
      </c>
      <c r="D552" s="164">
        <v>14</v>
      </c>
      <c r="E552" s="164">
        <v>2</v>
      </c>
      <c r="F552" s="167">
        <v>352946.4</v>
      </c>
      <c r="G552" s="167">
        <v>352946.4</v>
      </c>
      <c r="H552" s="218">
        <f t="shared" si="16"/>
        <v>100</v>
      </c>
      <c r="I552" s="298">
        <f t="shared" si="17"/>
        <v>0</v>
      </c>
    </row>
    <row r="553" spans="1:9" s="216" customFormat="1" ht="22.5" x14ac:dyDescent="0.2">
      <c r="A553" s="163" t="s">
        <v>1061</v>
      </c>
      <c r="B553" s="165">
        <v>1310200000</v>
      </c>
      <c r="C553" s="166"/>
      <c r="D553" s="164"/>
      <c r="E553" s="164"/>
      <c r="F553" s="167">
        <v>177648</v>
      </c>
      <c r="G553" s="167">
        <v>177648</v>
      </c>
      <c r="H553" s="218">
        <f t="shared" si="16"/>
        <v>100</v>
      </c>
      <c r="I553" s="298">
        <f t="shared" si="17"/>
        <v>0</v>
      </c>
    </row>
    <row r="554" spans="1:9" s="216" customFormat="1" ht="11.25" x14ac:dyDescent="0.2">
      <c r="A554" s="163" t="s">
        <v>1111</v>
      </c>
      <c r="B554" s="165">
        <v>1310276010</v>
      </c>
      <c r="C554" s="166">
        <v>530</v>
      </c>
      <c r="D554" s="164">
        <v>14</v>
      </c>
      <c r="E554" s="164">
        <v>3</v>
      </c>
      <c r="F554" s="167">
        <v>177648</v>
      </c>
      <c r="G554" s="167">
        <v>177648</v>
      </c>
      <c r="H554" s="218">
        <f t="shared" si="16"/>
        <v>100</v>
      </c>
      <c r="I554" s="298">
        <f t="shared" si="17"/>
        <v>0</v>
      </c>
    </row>
    <row r="555" spans="1:9" s="216" customFormat="1" ht="11.25" x14ac:dyDescent="0.2">
      <c r="A555" s="163" t="s">
        <v>1050</v>
      </c>
      <c r="B555" s="165">
        <v>1320000000</v>
      </c>
      <c r="C555" s="166"/>
      <c r="D555" s="164"/>
      <c r="E555" s="164"/>
      <c r="F555" s="167">
        <v>72968.7</v>
      </c>
      <c r="G555" s="167">
        <v>72968.7</v>
      </c>
      <c r="H555" s="218">
        <f t="shared" si="16"/>
        <v>100</v>
      </c>
      <c r="I555" s="298">
        <f t="shared" si="17"/>
        <v>0</v>
      </c>
    </row>
    <row r="556" spans="1:9" s="216" customFormat="1" ht="11.25" x14ac:dyDescent="0.2">
      <c r="A556" s="163" t="s">
        <v>1141</v>
      </c>
      <c r="B556" s="165">
        <v>1320013000</v>
      </c>
      <c r="C556" s="166">
        <v>720</v>
      </c>
      <c r="D556" s="164">
        <v>13</v>
      </c>
      <c r="E556" s="164">
        <v>1</v>
      </c>
      <c r="F556" s="167">
        <v>72968.7</v>
      </c>
      <c r="G556" s="167">
        <v>72968.7</v>
      </c>
      <c r="H556" s="218">
        <f t="shared" si="16"/>
        <v>100</v>
      </c>
      <c r="I556" s="298">
        <f t="shared" si="17"/>
        <v>0</v>
      </c>
    </row>
    <row r="557" spans="1:9" s="216" customFormat="1" ht="11.25" x14ac:dyDescent="0.2">
      <c r="A557" s="163" t="s">
        <v>513</v>
      </c>
      <c r="B557" s="165">
        <v>1330000000</v>
      </c>
      <c r="C557" s="166"/>
      <c r="D557" s="164"/>
      <c r="E557" s="164"/>
      <c r="F557" s="167">
        <v>210</v>
      </c>
      <c r="G557" s="167">
        <v>208</v>
      </c>
      <c r="H557" s="218">
        <f t="shared" si="16"/>
        <v>99.047619047619051</v>
      </c>
      <c r="I557" s="298">
        <f t="shared" si="17"/>
        <v>2</v>
      </c>
    </row>
    <row r="558" spans="1:9" s="216" customFormat="1" ht="11.25" x14ac:dyDescent="0.2">
      <c r="A558" s="163" t="s">
        <v>1112</v>
      </c>
      <c r="B558" s="165">
        <v>1330000130</v>
      </c>
      <c r="C558" s="166">
        <v>244</v>
      </c>
      <c r="D558" s="164">
        <v>1</v>
      </c>
      <c r="E558" s="164">
        <v>13</v>
      </c>
      <c r="F558" s="167">
        <v>210</v>
      </c>
      <c r="G558" s="167">
        <v>208</v>
      </c>
      <c r="H558" s="218">
        <f t="shared" si="16"/>
        <v>99.047619047619051</v>
      </c>
      <c r="I558" s="298">
        <f t="shared" si="17"/>
        <v>2</v>
      </c>
    </row>
    <row r="559" spans="1:9" s="214" customFormat="1" ht="21" x14ac:dyDescent="0.2">
      <c r="A559" s="158" t="s">
        <v>1495</v>
      </c>
      <c r="B559" s="160">
        <v>1400000000</v>
      </c>
      <c r="C559" s="161"/>
      <c r="D559" s="159"/>
      <c r="E559" s="159"/>
      <c r="F559" s="162">
        <v>143632.6</v>
      </c>
      <c r="G559" s="162">
        <v>143632.6</v>
      </c>
      <c r="H559" s="213">
        <f t="shared" si="16"/>
        <v>100</v>
      </c>
      <c r="I559" s="298">
        <f t="shared" si="17"/>
        <v>0</v>
      </c>
    </row>
    <row r="560" spans="1:9" s="216" customFormat="1" ht="22.5" x14ac:dyDescent="0.2">
      <c r="A560" s="163" t="s">
        <v>907</v>
      </c>
      <c r="B560" s="165">
        <v>1410000000</v>
      </c>
      <c r="C560" s="166"/>
      <c r="D560" s="164"/>
      <c r="E560" s="164"/>
      <c r="F560" s="167">
        <v>132087.79999999999</v>
      </c>
      <c r="G560" s="167">
        <v>132087.79999999999</v>
      </c>
      <c r="H560" s="218">
        <f t="shared" si="16"/>
        <v>100</v>
      </c>
      <c r="I560" s="298">
        <f t="shared" si="17"/>
        <v>0</v>
      </c>
    </row>
    <row r="561" spans="1:9" s="216" customFormat="1" ht="33.75" x14ac:dyDescent="0.2">
      <c r="A561" s="163" t="s">
        <v>1116</v>
      </c>
      <c r="B561" s="165">
        <v>1410047010</v>
      </c>
      <c r="C561" s="166">
        <v>611</v>
      </c>
      <c r="D561" s="164">
        <v>9</v>
      </c>
      <c r="E561" s="164">
        <v>3</v>
      </c>
      <c r="F561" s="167">
        <v>131653</v>
      </c>
      <c r="G561" s="167">
        <v>131653</v>
      </c>
      <c r="H561" s="218">
        <f t="shared" si="16"/>
        <v>100</v>
      </c>
      <c r="I561" s="298">
        <f t="shared" si="17"/>
        <v>0</v>
      </c>
    </row>
    <row r="562" spans="1:9" s="216" customFormat="1" ht="11.25" x14ac:dyDescent="0.2">
      <c r="A562" s="163" t="s">
        <v>1114</v>
      </c>
      <c r="B562" s="165">
        <v>1410047101</v>
      </c>
      <c r="C562" s="166">
        <v>612</v>
      </c>
      <c r="D562" s="164">
        <v>9</v>
      </c>
      <c r="E562" s="164">
        <v>1</v>
      </c>
      <c r="F562" s="167">
        <v>434.8</v>
      </c>
      <c r="G562" s="167">
        <v>434.8</v>
      </c>
      <c r="H562" s="218">
        <f t="shared" si="16"/>
        <v>100</v>
      </c>
      <c r="I562" s="298">
        <f t="shared" si="17"/>
        <v>0</v>
      </c>
    </row>
    <row r="563" spans="1:9" s="216" customFormat="1" ht="22.5" x14ac:dyDescent="0.2">
      <c r="A563" s="163" t="s">
        <v>887</v>
      </c>
      <c r="B563" s="165">
        <v>1420000000</v>
      </c>
      <c r="C563" s="166"/>
      <c r="D563" s="164"/>
      <c r="E563" s="164"/>
      <c r="F563" s="167">
        <v>5300</v>
      </c>
      <c r="G563" s="167">
        <v>5300</v>
      </c>
      <c r="H563" s="218">
        <f t="shared" si="16"/>
        <v>100</v>
      </c>
      <c r="I563" s="298">
        <f t="shared" si="17"/>
        <v>0</v>
      </c>
    </row>
    <row r="564" spans="1:9" s="216" customFormat="1" ht="11.25" x14ac:dyDescent="0.2">
      <c r="A564" s="163" t="s">
        <v>1112</v>
      </c>
      <c r="B564" s="165">
        <v>1420020150</v>
      </c>
      <c r="C564" s="166">
        <v>244</v>
      </c>
      <c r="D564" s="164">
        <v>9</v>
      </c>
      <c r="E564" s="164">
        <v>9</v>
      </c>
      <c r="F564" s="167">
        <v>530</v>
      </c>
      <c r="G564" s="167">
        <v>530</v>
      </c>
      <c r="H564" s="218">
        <f t="shared" si="16"/>
        <v>100</v>
      </c>
      <c r="I564" s="298">
        <f t="shared" si="17"/>
        <v>0</v>
      </c>
    </row>
    <row r="565" spans="1:9" s="216" customFormat="1" ht="11.25" x14ac:dyDescent="0.2">
      <c r="A565" s="163" t="s">
        <v>1114</v>
      </c>
      <c r="B565" s="165">
        <v>1420020150</v>
      </c>
      <c r="C565" s="166">
        <v>612</v>
      </c>
      <c r="D565" s="164">
        <v>11</v>
      </c>
      <c r="E565" s="164">
        <v>3</v>
      </c>
      <c r="F565" s="167">
        <v>270</v>
      </c>
      <c r="G565" s="167">
        <v>270</v>
      </c>
      <c r="H565" s="218">
        <f t="shared" si="16"/>
        <v>100</v>
      </c>
      <c r="I565" s="298">
        <f t="shared" si="17"/>
        <v>0</v>
      </c>
    </row>
    <row r="566" spans="1:9" s="216" customFormat="1" ht="11.25" x14ac:dyDescent="0.2">
      <c r="A566" s="163" t="s">
        <v>233</v>
      </c>
      <c r="B566" s="165">
        <v>1420077060</v>
      </c>
      <c r="C566" s="166">
        <v>540</v>
      </c>
      <c r="D566" s="164">
        <v>9</v>
      </c>
      <c r="E566" s="164">
        <v>9</v>
      </c>
      <c r="F566" s="167">
        <v>4500</v>
      </c>
      <c r="G566" s="167">
        <v>4500</v>
      </c>
      <c r="H566" s="218">
        <f t="shared" si="16"/>
        <v>100</v>
      </c>
      <c r="I566" s="298">
        <f t="shared" si="17"/>
        <v>0</v>
      </c>
    </row>
    <row r="567" spans="1:9" s="216" customFormat="1" ht="33.75" x14ac:dyDescent="0.2">
      <c r="A567" s="163" t="s">
        <v>704</v>
      </c>
      <c r="B567" s="165">
        <v>1430000000</v>
      </c>
      <c r="C567" s="166"/>
      <c r="D567" s="164"/>
      <c r="E567" s="164"/>
      <c r="F567" s="167">
        <v>2696.5</v>
      </c>
      <c r="G567" s="167">
        <v>2696.5</v>
      </c>
      <c r="H567" s="218">
        <f t="shared" si="16"/>
        <v>100</v>
      </c>
      <c r="I567" s="298">
        <f t="shared" si="17"/>
        <v>0</v>
      </c>
    </row>
    <row r="568" spans="1:9" s="216" customFormat="1" ht="11.25" x14ac:dyDescent="0.2">
      <c r="A568" s="163" t="s">
        <v>1118</v>
      </c>
      <c r="B568" s="165">
        <v>1430060600</v>
      </c>
      <c r="C568" s="166">
        <v>633</v>
      </c>
      <c r="D568" s="164">
        <v>4</v>
      </c>
      <c r="E568" s="164">
        <v>5</v>
      </c>
      <c r="F568" s="167">
        <v>2696.5</v>
      </c>
      <c r="G568" s="167">
        <v>2696.5</v>
      </c>
      <c r="H568" s="218">
        <f t="shared" si="16"/>
        <v>100</v>
      </c>
      <c r="I568" s="298">
        <f t="shared" si="17"/>
        <v>0</v>
      </c>
    </row>
    <row r="569" spans="1:9" s="216" customFormat="1" ht="45" x14ac:dyDescent="0.2">
      <c r="A569" s="163" t="s">
        <v>951</v>
      </c>
      <c r="B569" s="165">
        <v>1440000000</v>
      </c>
      <c r="C569" s="166"/>
      <c r="D569" s="164"/>
      <c r="E569" s="164"/>
      <c r="F569" s="167">
        <v>3548.3</v>
      </c>
      <c r="G569" s="167">
        <v>3548.3</v>
      </c>
      <c r="H569" s="218">
        <f t="shared" si="16"/>
        <v>100</v>
      </c>
      <c r="I569" s="298">
        <f t="shared" si="17"/>
        <v>0</v>
      </c>
    </row>
    <row r="570" spans="1:9" s="216" customFormat="1" ht="11.25" x14ac:dyDescent="0.2">
      <c r="A570" s="163" t="s">
        <v>1112</v>
      </c>
      <c r="B570" s="165">
        <v>1440006000</v>
      </c>
      <c r="C570" s="166">
        <v>244</v>
      </c>
      <c r="D570" s="164">
        <v>9</v>
      </c>
      <c r="E570" s="164">
        <v>9</v>
      </c>
      <c r="F570" s="167">
        <v>3048.3</v>
      </c>
      <c r="G570" s="167">
        <v>3048.3</v>
      </c>
      <c r="H570" s="218">
        <f t="shared" si="16"/>
        <v>100</v>
      </c>
      <c r="I570" s="298">
        <f t="shared" si="17"/>
        <v>0</v>
      </c>
    </row>
    <row r="571" spans="1:9" s="216" customFormat="1" ht="11.25" x14ac:dyDescent="0.2">
      <c r="A571" s="163" t="s">
        <v>1118</v>
      </c>
      <c r="B571" s="165">
        <v>1440006000</v>
      </c>
      <c r="C571" s="166">
        <v>633</v>
      </c>
      <c r="D571" s="164">
        <v>10</v>
      </c>
      <c r="E571" s="164">
        <v>6</v>
      </c>
      <c r="F571" s="167">
        <v>500</v>
      </c>
      <c r="G571" s="167">
        <v>500</v>
      </c>
      <c r="H571" s="218">
        <f t="shared" si="16"/>
        <v>100</v>
      </c>
      <c r="I571" s="298">
        <f t="shared" si="17"/>
        <v>0</v>
      </c>
    </row>
    <row r="572" spans="1:9" s="214" customFormat="1" ht="21" x14ac:dyDescent="0.2">
      <c r="A572" s="158" t="s">
        <v>845</v>
      </c>
      <c r="B572" s="160">
        <v>1500000000</v>
      </c>
      <c r="C572" s="161"/>
      <c r="D572" s="159"/>
      <c r="E572" s="159"/>
      <c r="F572" s="162">
        <v>4701.5</v>
      </c>
      <c r="G572" s="162">
        <v>4699</v>
      </c>
      <c r="H572" s="213">
        <f t="shared" si="16"/>
        <v>99.946825481229396</v>
      </c>
      <c r="I572" s="298">
        <f t="shared" si="17"/>
        <v>2.5</v>
      </c>
    </row>
    <row r="573" spans="1:9" s="216" customFormat="1" ht="22.5" x14ac:dyDescent="0.2">
      <c r="A573" s="163" t="s">
        <v>846</v>
      </c>
      <c r="B573" s="165">
        <v>1510000000</v>
      </c>
      <c r="C573" s="166"/>
      <c r="D573" s="164"/>
      <c r="E573" s="164"/>
      <c r="F573" s="167">
        <v>825.5</v>
      </c>
      <c r="G573" s="167">
        <v>825.5</v>
      </c>
      <c r="H573" s="218">
        <f t="shared" si="16"/>
        <v>100</v>
      </c>
      <c r="I573" s="298">
        <f t="shared" si="17"/>
        <v>0</v>
      </c>
    </row>
    <row r="574" spans="1:9" s="216" customFormat="1" ht="33.75" x14ac:dyDescent="0.2">
      <c r="A574" s="163" t="s">
        <v>847</v>
      </c>
      <c r="B574" s="165">
        <v>1510100000</v>
      </c>
      <c r="C574" s="166"/>
      <c r="D574" s="164"/>
      <c r="E574" s="164"/>
      <c r="F574" s="167">
        <v>825.5</v>
      </c>
      <c r="G574" s="167">
        <v>825.5</v>
      </c>
      <c r="H574" s="218">
        <f t="shared" si="16"/>
        <v>100</v>
      </c>
      <c r="I574" s="298">
        <f t="shared" si="17"/>
        <v>0</v>
      </c>
    </row>
    <row r="575" spans="1:9" s="216" customFormat="1" ht="33.75" x14ac:dyDescent="0.2">
      <c r="A575" s="163" t="s">
        <v>1133</v>
      </c>
      <c r="B575" s="165">
        <v>1510101280</v>
      </c>
      <c r="C575" s="166">
        <v>621</v>
      </c>
      <c r="D575" s="164">
        <v>7</v>
      </c>
      <c r="E575" s="164">
        <v>9</v>
      </c>
      <c r="F575" s="167">
        <v>825.5</v>
      </c>
      <c r="G575" s="167">
        <v>825.5</v>
      </c>
      <c r="H575" s="218">
        <f t="shared" si="16"/>
        <v>100</v>
      </c>
      <c r="I575" s="298">
        <f t="shared" si="17"/>
        <v>0</v>
      </c>
    </row>
    <row r="576" spans="1:9" s="216" customFormat="1" ht="11.25" x14ac:dyDescent="0.2">
      <c r="A576" s="163" t="s">
        <v>849</v>
      </c>
      <c r="B576" s="165">
        <v>1520000000</v>
      </c>
      <c r="C576" s="166"/>
      <c r="D576" s="164"/>
      <c r="E576" s="164"/>
      <c r="F576" s="167">
        <v>3876</v>
      </c>
      <c r="G576" s="167">
        <v>3873.5</v>
      </c>
      <c r="H576" s="218">
        <f t="shared" si="16"/>
        <v>99.935500515995869</v>
      </c>
      <c r="I576" s="298">
        <f t="shared" si="17"/>
        <v>2.5</v>
      </c>
    </row>
    <row r="577" spans="1:9" s="216" customFormat="1" ht="22.5" x14ac:dyDescent="0.2">
      <c r="A577" s="163" t="s">
        <v>850</v>
      </c>
      <c r="B577" s="165">
        <v>1520100000</v>
      </c>
      <c r="C577" s="166"/>
      <c r="D577" s="164"/>
      <c r="E577" s="164"/>
      <c r="F577" s="167">
        <v>3876</v>
      </c>
      <c r="G577" s="167">
        <v>3873.5</v>
      </c>
      <c r="H577" s="218">
        <f t="shared" si="16"/>
        <v>99.935500515995869</v>
      </c>
      <c r="I577" s="298">
        <f t="shared" si="17"/>
        <v>2.5</v>
      </c>
    </row>
    <row r="578" spans="1:9" s="216" customFormat="1" ht="33.75" x14ac:dyDescent="0.2">
      <c r="A578" s="163" t="s">
        <v>1116</v>
      </c>
      <c r="B578" s="165">
        <v>1520142292</v>
      </c>
      <c r="C578" s="166">
        <v>611</v>
      </c>
      <c r="D578" s="164">
        <v>7</v>
      </c>
      <c r="E578" s="164">
        <v>9</v>
      </c>
      <c r="F578" s="167">
        <v>3876</v>
      </c>
      <c r="G578" s="167">
        <v>3873.5</v>
      </c>
      <c r="H578" s="218">
        <f t="shared" si="16"/>
        <v>99.935500515995869</v>
      </c>
      <c r="I578" s="298">
        <f t="shared" si="17"/>
        <v>2.5</v>
      </c>
    </row>
    <row r="579" spans="1:9" s="214" customFormat="1" ht="21" x14ac:dyDescent="0.2">
      <c r="A579" s="158" t="s">
        <v>706</v>
      </c>
      <c r="B579" s="160">
        <v>1600000000</v>
      </c>
      <c r="C579" s="161"/>
      <c r="D579" s="159"/>
      <c r="E579" s="159"/>
      <c r="F579" s="162">
        <v>470360.2</v>
      </c>
      <c r="G579" s="162">
        <v>466676.9</v>
      </c>
      <c r="H579" s="213">
        <f t="shared" si="16"/>
        <v>99.2169192886643</v>
      </c>
      <c r="I579" s="298">
        <f t="shared" si="17"/>
        <v>3683.2999999999884</v>
      </c>
    </row>
    <row r="580" spans="1:9" s="216" customFormat="1" ht="11.25" x14ac:dyDescent="0.2">
      <c r="A580" s="163" t="s">
        <v>707</v>
      </c>
      <c r="B580" s="165">
        <v>1610000000</v>
      </c>
      <c r="C580" s="166"/>
      <c r="D580" s="164"/>
      <c r="E580" s="164"/>
      <c r="F580" s="167">
        <v>22024.1</v>
      </c>
      <c r="G580" s="167">
        <v>18340.8</v>
      </c>
      <c r="H580" s="218">
        <f t="shared" si="16"/>
        <v>83.276047602399188</v>
      </c>
      <c r="I580" s="298">
        <f t="shared" si="17"/>
        <v>3683.2999999999993</v>
      </c>
    </row>
    <row r="581" spans="1:9" s="216" customFormat="1" ht="22.5" x14ac:dyDescent="0.2">
      <c r="A581" s="163" t="s">
        <v>1539</v>
      </c>
      <c r="B581" s="165">
        <v>1610100000</v>
      </c>
      <c r="C581" s="166"/>
      <c r="D581" s="164"/>
      <c r="E581" s="164"/>
      <c r="F581" s="167">
        <v>13214.8</v>
      </c>
      <c r="G581" s="167">
        <v>13214.8</v>
      </c>
      <c r="H581" s="218">
        <f t="shared" si="16"/>
        <v>100</v>
      </c>
      <c r="I581" s="298">
        <f t="shared" si="17"/>
        <v>0</v>
      </c>
    </row>
    <row r="582" spans="1:9" s="216" customFormat="1" ht="11.25" x14ac:dyDescent="0.2">
      <c r="A582" s="163" t="s">
        <v>1112</v>
      </c>
      <c r="B582" s="165">
        <v>1610100340</v>
      </c>
      <c r="C582" s="166">
        <v>244</v>
      </c>
      <c r="D582" s="164">
        <v>4</v>
      </c>
      <c r="E582" s="164">
        <v>12</v>
      </c>
      <c r="F582" s="167">
        <v>13214.8</v>
      </c>
      <c r="G582" s="167">
        <v>13214.8</v>
      </c>
      <c r="H582" s="218">
        <f t="shared" si="16"/>
        <v>100</v>
      </c>
      <c r="I582" s="298">
        <f t="shared" si="17"/>
        <v>0</v>
      </c>
    </row>
    <row r="583" spans="1:9" s="216" customFormat="1" ht="22.5" x14ac:dyDescent="0.2">
      <c r="A583" s="163" t="s">
        <v>1540</v>
      </c>
      <c r="B583" s="165">
        <v>1610200000</v>
      </c>
      <c r="C583" s="166"/>
      <c r="D583" s="164"/>
      <c r="E583" s="164"/>
      <c r="F583" s="167">
        <v>6998.4</v>
      </c>
      <c r="G583" s="167">
        <v>3315.1</v>
      </c>
      <c r="H583" s="218">
        <f t="shared" si="16"/>
        <v>47.369398719707362</v>
      </c>
      <c r="I583" s="298">
        <f t="shared" si="17"/>
        <v>3683.2999999999997</v>
      </c>
    </row>
    <row r="584" spans="1:9" s="216" customFormat="1" ht="11.25" x14ac:dyDescent="0.2">
      <c r="A584" s="163" t="s">
        <v>1112</v>
      </c>
      <c r="B584" s="165" t="s">
        <v>1542</v>
      </c>
      <c r="C584" s="166">
        <v>244</v>
      </c>
      <c r="D584" s="164">
        <v>5</v>
      </c>
      <c r="E584" s="164">
        <v>2</v>
      </c>
      <c r="F584" s="167">
        <v>1030.4000000000001</v>
      </c>
      <c r="G584" s="167">
        <v>907.1</v>
      </c>
      <c r="H584" s="218">
        <f t="shared" si="16"/>
        <v>88.033773291925471</v>
      </c>
      <c r="I584" s="298">
        <f t="shared" si="17"/>
        <v>123.30000000000007</v>
      </c>
    </row>
    <row r="585" spans="1:9" s="216" customFormat="1" ht="22.5" x14ac:dyDescent="0.2">
      <c r="A585" s="163" t="s">
        <v>1117</v>
      </c>
      <c r="B585" s="165" t="s">
        <v>1542</v>
      </c>
      <c r="C585" s="166">
        <v>414</v>
      </c>
      <c r="D585" s="164">
        <v>5</v>
      </c>
      <c r="E585" s="164">
        <v>2</v>
      </c>
      <c r="F585" s="167">
        <v>5968</v>
      </c>
      <c r="G585" s="167">
        <v>2408</v>
      </c>
      <c r="H585" s="218">
        <f t="shared" si="16"/>
        <v>40.348525469168898</v>
      </c>
      <c r="I585" s="298">
        <f t="shared" si="17"/>
        <v>3560</v>
      </c>
    </row>
    <row r="586" spans="1:9" s="216" customFormat="1" ht="11.25" x14ac:dyDescent="0.2">
      <c r="A586" s="163" t="s">
        <v>1581</v>
      </c>
      <c r="B586" s="165" t="s">
        <v>1582</v>
      </c>
      <c r="C586" s="166"/>
      <c r="D586" s="164"/>
      <c r="E586" s="164"/>
      <c r="F586" s="167">
        <v>1810.9</v>
      </c>
      <c r="G586" s="167">
        <v>1810.9</v>
      </c>
      <c r="H586" s="218">
        <f t="shared" si="16"/>
        <v>100</v>
      </c>
      <c r="I586" s="298">
        <f t="shared" si="17"/>
        <v>0</v>
      </c>
    </row>
    <row r="587" spans="1:9" s="216" customFormat="1" ht="22.5" x14ac:dyDescent="0.2">
      <c r="A587" s="163" t="s">
        <v>1117</v>
      </c>
      <c r="B587" s="165" t="s">
        <v>1584</v>
      </c>
      <c r="C587" s="166">
        <v>414</v>
      </c>
      <c r="D587" s="164">
        <v>5</v>
      </c>
      <c r="E587" s="164">
        <v>2</v>
      </c>
      <c r="F587" s="167">
        <v>1810.9</v>
      </c>
      <c r="G587" s="167">
        <v>1810.9</v>
      </c>
      <c r="H587" s="218">
        <f t="shared" si="16"/>
        <v>100</v>
      </c>
      <c r="I587" s="298">
        <f t="shared" si="17"/>
        <v>0</v>
      </c>
    </row>
    <row r="588" spans="1:9" s="216" customFormat="1" ht="22.5" x14ac:dyDescent="0.2">
      <c r="A588" s="163" t="s">
        <v>1217</v>
      </c>
      <c r="B588" s="165">
        <v>1620000000</v>
      </c>
      <c r="C588" s="166"/>
      <c r="D588" s="164"/>
      <c r="E588" s="164"/>
      <c r="F588" s="167">
        <v>260000</v>
      </c>
      <c r="G588" s="167">
        <v>260000</v>
      </c>
      <c r="H588" s="218">
        <f t="shared" si="16"/>
        <v>100</v>
      </c>
      <c r="I588" s="298">
        <f t="shared" si="17"/>
        <v>0</v>
      </c>
    </row>
    <row r="589" spans="1:9" s="216" customFormat="1" ht="33.75" x14ac:dyDescent="0.2">
      <c r="A589" s="163" t="s">
        <v>1125</v>
      </c>
      <c r="B589" s="165" t="s">
        <v>1544</v>
      </c>
      <c r="C589" s="166">
        <v>813</v>
      </c>
      <c r="D589" s="164">
        <v>4</v>
      </c>
      <c r="E589" s="164">
        <v>12</v>
      </c>
      <c r="F589" s="167">
        <v>60000</v>
      </c>
      <c r="G589" s="167">
        <v>60000</v>
      </c>
      <c r="H589" s="218">
        <f t="shared" si="16"/>
        <v>100</v>
      </c>
      <c r="I589" s="298">
        <f t="shared" si="17"/>
        <v>0</v>
      </c>
    </row>
    <row r="590" spans="1:9" s="216" customFormat="1" ht="33.75" x14ac:dyDescent="0.2">
      <c r="A590" s="163" t="s">
        <v>1125</v>
      </c>
      <c r="B590" s="165" t="s">
        <v>1546</v>
      </c>
      <c r="C590" s="166">
        <v>813</v>
      </c>
      <c r="D590" s="164">
        <v>4</v>
      </c>
      <c r="E590" s="164">
        <v>12</v>
      </c>
      <c r="F590" s="167">
        <v>70000</v>
      </c>
      <c r="G590" s="167">
        <v>70000</v>
      </c>
      <c r="H590" s="218">
        <f t="shared" si="16"/>
        <v>100</v>
      </c>
      <c r="I590" s="298">
        <f t="shared" si="17"/>
        <v>0</v>
      </c>
    </row>
    <row r="591" spans="1:9" s="216" customFormat="1" ht="33.75" x14ac:dyDescent="0.2">
      <c r="A591" s="163" t="s">
        <v>1125</v>
      </c>
      <c r="B591" s="165" t="s">
        <v>1548</v>
      </c>
      <c r="C591" s="166">
        <v>813</v>
      </c>
      <c r="D591" s="164">
        <v>4</v>
      </c>
      <c r="E591" s="164">
        <v>12</v>
      </c>
      <c r="F591" s="167">
        <v>130000</v>
      </c>
      <c r="G591" s="167">
        <v>130000</v>
      </c>
      <c r="H591" s="218">
        <f t="shared" si="16"/>
        <v>100</v>
      </c>
      <c r="I591" s="298">
        <f t="shared" si="17"/>
        <v>0</v>
      </c>
    </row>
    <row r="592" spans="1:9" s="216" customFormat="1" ht="11.25" x14ac:dyDescent="0.2">
      <c r="A592" s="163" t="s">
        <v>1002</v>
      </c>
      <c r="B592" s="165">
        <v>1630000000</v>
      </c>
      <c r="C592" s="166"/>
      <c r="D592" s="164"/>
      <c r="E592" s="164"/>
      <c r="F592" s="167">
        <v>176658</v>
      </c>
      <c r="G592" s="167">
        <v>176658</v>
      </c>
      <c r="H592" s="218">
        <f t="shared" si="16"/>
        <v>100</v>
      </c>
      <c r="I592" s="298">
        <f t="shared" si="17"/>
        <v>0</v>
      </c>
    </row>
    <row r="593" spans="1:9" s="216" customFormat="1" ht="22.5" x14ac:dyDescent="0.2">
      <c r="A593" s="163" t="s">
        <v>1124</v>
      </c>
      <c r="B593" s="165" t="s">
        <v>1004</v>
      </c>
      <c r="C593" s="166">
        <v>521</v>
      </c>
      <c r="D593" s="164">
        <v>10</v>
      </c>
      <c r="E593" s="164">
        <v>4</v>
      </c>
      <c r="F593" s="167">
        <v>176658</v>
      </c>
      <c r="G593" s="167">
        <v>176658</v>
      </c>
      <c r="H593" s="218">
        <f t="shared" ref="H593:H656" si="18">+G593/F593*100</f>
        <v>100</v>
      </c>
      <c r="I593" s="298">
        <f t="shared" ref="I593:I656" si="19">F593-G593</f>
        <v>0</v>
      </c>
    </row>
    <row r="594" spans="1:9" s="216" customFormat="1" ht="11.25" x14ac:dyDescent="0.2">
      <c r="A594" s="163" t="s">
        <v>989</v>
      </c>
      <c r="B594" s="165">
        <v>1640000000</v>
      </c>
      <c r="C594" s="166"/>
      <c r="D594" s="164"/>
      <c r="E594" s="164"/>
      <c r="F594" s="167">
        <v>11678.1</v>
      </c>
      <c r="G594" s="167">
        <v>11678.1</v>
      </c>
      <c r="H594" s="218">
        <f t="shared" si="18"/>
        <v>100</v>
      </c>
      <c r="I594" s="298">
        <f t="shared" si="19"/>
        <v>0</v>
      </c>
    </row>
    <row r="595" spans="1:9" s="216" customFormat="1" ht="11.25" x14ac:dyDescent="0.2">
      <c r="A595" s="163" t="s">
        <v>1572</v>
      </c>
      <c r="B595" s="165">
        <v>1640100000</v>
      </c>
      <c r="C595" s="166"/>
      <c r="D595" s="164"/>
      <c r="E595" s="164"/>
      <c r="F595" s="167">
        <v>11678.1</v>
      </c>
      <c r="G595" s="167">
        <v>11678.1</v>
      </c>
      <c r="H595" s="218">
        <f t="shared" si="18"/>
        <v>100</v>
      </c>
      <c r="I595" s="298">
        <f t="shared" si="19"/>
        <v>0</v>
      </c>
    </row>
    <row r="596" spans="1:9" s="216" customFormat="1" ht="11.25" x14ac:dyDescent="0.2">
      <c r="A596" s="163" t="s">
        <v>990</v>
      </c>
      <c r="B596" s="165">
        <v>1640182010</v>
      </c>
      <c r="C596" s="166">
        <v>322</v>
      </c>
      <c r="D596" s="164">
        <v>10</v>
      </c>
      <c r="E596" s="164">
        <v>3</v>
      </c>
      <c r="F596" s="167">
        <v>6678.1</v>
      </c>
      <c r="G596" s="167">
        <v>6678.1</v>
      </c>
      <c r="H596" s="218">
        <f t="shared" si="18"/>
        <v>100</v>
      </c>
      <c r="I596" s="298">
        <f t="shared" si="19"/>
        <v>0</v>
      </c>
    </row>
    <row r="597" spans="1:9" s="216" customFormat="1" ht="33.75" x14ac:dyDescent="0.2">
      <c r="A597" s="163" t="s">
        <v>1125</v>
      </c>
      <c r="B597" s="165" t="s">
        <v>1574</v>
      </c>
      <c r="C597" s="166">
        <v>813</v>
      </c>
      <c r="D597" s="164">
        <v>5</v>
      </c>
      <c r="E597" s="164">
        <v>1</v>
      </c>
      <c r="F597" s="167">
        <v>5000</v>
      </c>
      <c r="G597" s="167">
        <v>5000</v>
      </c>
      <c r="H597" s="218">
        <f t="shared" si="18"/>
        <v>100</v>
      </c>
      <c r="I597" s="298">
        <f t="shared" si="19"/>
        <v>0</v>
      </c>
    </row>
    <row r="598" spans="1:9" s="214" customFormat="1" ht="21" x14ac:dyDescent="0.2">
      <c r="A598" s="158" t="s">
        <v>1188</v>
      </c>
      <c r="B598" s="160">
        <v>1700000000</v>
      </c>
      <c r="C598" s="161"/>
      <c r="D598" s="159"/>
      <c r="E598" s="159"/>
      <c r="F598" s="162">
        <v>3815118.2</v>
      </c>
      <c r="G598" s="162">
        <v>3649968.8</v>
      </c>
      <c r="H598" s="213">
        <f t="shared" si="18"/>
        <v>95.67118523352697</v>
      </c>
      <c r="I598" s="298">
        <f t="shared" si="19"/>
        <v>165149.40000000037</v>
      </c>
    </row>
    <row r="599" spans="1:9" s="216" customFormat="1" ht="11.25" x14ac:dyDescent="0.2">
      <c r="A599" s="163" t="s">
        <v>1192</v>
      </c>
      <c r="B599" s="165">
        <v>1710000000</v>
      </c>
      <c r="C599" s="166"/>
      <c r="D599" s="164"/>
      <c r="E599" s="164"/>
      <c r="F599" s="167">
        <v>3181258.5</v>
      </c>
      <c r="G599" s="167">
        <v>3047354</v>
      </c>
      <c r="H599" s="218">
        <f t="shared" si="18"/>
        <v>95.79083246457337</v>
      </c>
      <c r="I599" s="298">
        <f t="shared" si="19"/>
        <v>133904.5</v>
      </c>
    </row>
    <row r="600" spans="1:9" s="216" customFormat="1" ht="11.25" x14ac:dyDescent="0.2">
      <c r="A600" s="163" t="s">
        <v>660</v>
      </c>
      <c r="B600" s="165">
        <v>1710100000</v>
      </c>
      <c r="C600" s="166"/>
      <c r="D600" s="164"/>
      <c r="E600" s="164"/>
      <c r="F600" s="167">
        <v>419.9</v>
      </c>
      <c r="G600" s="167">
        <v>419.8</v>
      </c>
      <c r="H600" s="218">
        <f t="shared" si="18"/>
        <v>99.976184805906172</v>
      </c>
      <c r="I600" s="298">
        <f t="shared" si="19"/>
        <v>9.9999999999965894E-2</v>
      </c>
    </row>
    <row r="601" spans="1:9" s="216" customFormat="1" ht="22.5" x14ac:dyDescent="0.2">
      <c r="A601" s="163" t="s">
        <v>1117</v>
      </c>
      <c r="B601" s="165">
        <v>1710110610</v>
      </c>
      <c r="C601" s="166">
        <v>414</v>
      </c>
      <c r="D601" s="164">
        <v>4</v>
      </c>
      <c r="E601" s="164">
        <v>9</v>
      </c>
      <c r="F601" s="167">
        <v>419.9</v>
      </c>
      <c r="G601" s="167">
        <v>419.8</v>
      </c>
      <c r="H601" s="218">
        <f t="shared" si="18"/>
        <v>99.976184805906172</v>
      </c>
      <c r="I601" s="298">
        <f t="shared" si="19"/>
        <v>9.9999999999965894E-2</v>
      </c>
    </row>
    <row r="602" spans="1:9" s="216" customFormat="1" ht="11.25" x14ac:dyDescent="0.2">
      <c r="A602" s="163" t="s">
        <v>1530</v>
      </c>
      <c r="B602" s="165">
        <v>1710200000</v>
      </c>
      <c r="C602" s="166"/>
      <c r="D602" s="164"/>
      <c r="E602" s="164"/>
      <c r="F602" s="167">
        <v>40833.4</v>
      </c>
      <c r="G602" s="167">
        <v>40776.6</v>
      </c>
      <c r="H602" s="218">
        <f t="shared" si="18"/>
        <v>99.860898186288665</v>
      </c>
      <c r="I602" s="298">
        <f t="shared" si="19"/>
        <v>56.80000000000291</v>
      </c>
    </row>
    <row r="603" spans="1:9" s="216" customFormat="1" ht="22.5" x14ac:dyDescent="0.2">
      <c r="A603" s="163" t="s">
        <v>1117</v>
      </c>
      <c r="B603" s="165">
        <v>1710210610</v>
      </c>
      <c r="C603" s="166">
        <v>414</v>
      </c>
      <c r="D603" s="164">
        <v>4</v>
      </c>
      <c r="E603" s="164">
        <v>9</v>
      </c>
      <c r="F603" s="167">
        <v>40833.4</v>
      </c>
      <c r="G603" s="167">
        <v>40776.6</v>
      </c>
      <c r="H603" s="218">
        <f t="shared" si="18"/>
        <v>99.860898186288665</v>
      </c>
      <c r="I603" s="298">
        <f t="shared" si="19"/>
        <v>56.80000000000291</v>
      </c>
    </row>
    <row r="604" spans="1:9" s="216" customFormat="1" ht="11.25" x14ac:dyDescent="0.2">
      <c r="A604" s="163" t="s">
        <v>663</v>
      </c>
      <c r="B604" s="165">
        <v>1710400000</v>
      </c>
      <c r="C604" s="166"/>
      <c r="D604" s="164"/>
      <c r="E604" s="164"/>
      <c r="F604" s="167">
        <v>18942.400000000001</v>
      </c>
      <c r="G604" s="167">
        <v>7370.9</v>
      </c>
      <c r="H604" s="218">
        <f t="shared" si="18"/>
        <v>38.912175859447586</v>
      </c>
      <c r="I604" s="298">
        <f t="shared" si="19"/>
        <v>11571.500000000002</v>
      </c>
    </row>
    <row r="605" spans="1:9" s="216" customFormat="1" ht="11.25" x14ac:dyDescent="0.2">
      <c r="A605" s="163" t="s">
        <v>1112</v>
      </c>
      <c r="B605" s="165">
        <v>1710410610</v>
      </c>
      <c r="C605" s="166">
        <v>244</v>
      </c>
      <c r="D605" s="164">
        <v>4</v>
      </c>
      <c r="E605" s="164">
        <v>9</v>
      </c>
      <c r="F605" s="167">
        <v>18942.400000000001</v>
      </c>
      <c r="G605" s="167">
        <v>7370.9</v>
      </c>
      <c r="H605" s="218">
        <f t="shared" si="18"/>
        <v>38.912175859447586</v>
      </c>
      <c r="I605" s="298">
        <f t="shared" si="19"/>
        <v>11571.500000000002</v>
      </c>
    </row>
    <row r="606" spans="1:9" s="216" customFormat="1" ht="11.25" x14ac:dyDescent="0.2">
      <c r="A606" s="163" t="s">
        <v>1193</v>
      </c>
      <c r="B606" s="165">
        <v>1710500000</v>
      </c>
      <c r="C606" s="166"/>
      <c r="D606" s="164"/>
      <c r="E606" s="164"/>
      <c r="F606" s="167">
        <v>66969</v>
      </c>
      <c r="G606" s="167">
        <v>66969</v>
      </c>
      <c r="H606" s="218">
        <f t="shared" si="18"/>
        <v>100</v>
      </c>
      <c r="I606" s="298">
        <f t="shared" si="19"/>
        <v>0</v>
      </c>
    </row>
    <row r="607" spans="1:9" s="216" customFormat="1" ht="22.5" x14ac:dyDescent="0.2">
      <c r="A607" s="163" t="s">
        <v>1707</v>
      </c>
      <c r="B607" s="165">
        <v>1710510610</v>
      </c>
      <c r="C607" s="166">
        <v>243</v>
      </c>
      <c r="D607" s="164">
        <v>4</v>
      </c>
      <c r="E607" s="164">
        <v>9</v>
      </c>
      <c r="F607" s="167">
        <v>66969</v>
      </c>
      <c r="G607" s="167">
        <v>66969</v>
      </c>
      <c r="H607" s="218">
        <f t="shared" si="18"/>
        <v>100</v>
      </c>
      <c r="I607" s="298">
        <f t="shared" si="19"/>
        <v>0</v>
      </c>
    </row>
    <row r="608" spans="1:9" s="216" customFormat="1" ht="11.25" x14ac:dyDescent="0.2">
      <c r="A608" s="163" t="s">
        <v>1196</v>
      </c>
      <c r="B608" s="165">
        <v>1710600000</v>
      </c>
      <c r="C608" s="166"/>
      <c r="D608" s="164"/>
      <c r="E608" s="164"/>
      <c r="F608" s="167">
        <v>885904.6</v>
      </c>
      <c r="G608" s="167">
        <v>865558.6</v>
      </c>
      <c r="H608" s="218">
        <f t="shared" si="18"/>
        <v>97.703364448045534</v>
      </c>
      <c r="I608" s="298">
        <f t="shared" si="19"/>
        <v>20346</v>
      </c>
    </row>
    <row r="609" spans="1:9" s="216" customFormat="1" ht="11.25" x14ac:dyDescent="0.2">
      <c r="A609" s="163" t="s">
        <v>1112</v>
      </c>
      <c r="B609" s="165">
        <v>1710610610</v>
      </c>
      <c r="C609" s="166">
        <v>244</v>
      </c>
      <c r="D609" s="164">
        <v>4</v>
      </c>
      <c r="E609" s="164">
        <v>9</v>
      </c>
      <c r="F609" s="167">
        <v>697741.7</v>
      </c>
      <c r="G609" s="167">
        <v>677395.7</v>
      </c>
      <c r="H609" s="218">
        <f t="shared" si="18"/>
        <v>97.084021207274844</v>
      </c>
      <c r="I609" s="298">
        <f t="shared" si="19"/>
        <v>20346</v>
      </c>
    </row>
    <row r="610" spans="1:9" s="216" customFormat="1" ht="11.25" x14ac:dyDescent="0.2">
      <c r="A610" s="163" t="s">
        <v>1112</v>
      </c>
      <c r="B610" s="165" t="s">
        <v>1531</v>
      </c>
      <c r="C610" s="166">
        <v>244</v>
      </c>
      <c r="D610" s="164">
        <v>4</v>
      </c>
      <c r="E610" s="164">
        <v>9</v>
      </c>
      <c r="F610" s="167">
        <v>188162.9</v>
      </c>
      <c r="G610" s="167">
        <v>188162.9</v>
      </c>
      <c r="H610" s="218">
        <f t="shared" si="18"/>
        <v>100</v>
      </c>
      <c r="I610" s="298">
        <f t="shared" si="19"/>
        <v>0</v>
      </c>
    </row>
    <row r="611" spans="1:9" s="216" customFormat="1" ht="11.25" x14ac:dyDescent="0.2">
      <c r="A611" s="163" t="s">
        <v>665</v>
      </c>
      <c r="B611" s="165">
        <v>1710700000</v>
      </c>
      <c r="C611" s="166"/>
      <c r="D611" s="164"/>
      <c r="E611" s="164"/>
      <c r="F611" s="167">
        <v>336921</v>
      </c>
      <c r="G611" s="167">
        <v>322879.09999999998</v>
      </c>
      <c r="H611" s="218">
        <f t="shared" si="18"/>
        <v>95.832287094007199</v>
      </c>
      <c r="I611" s="298">
        <f t="shared" si="19"/>
        <v>14041.900000000023</v>
      </c>
    </row>
    <row r="612" spans="1:9" s="216" customFormat="1" ht="11.25" x14ac:dyDescent="0.2">
      <c r="A612" s="163" t="s">
        <v>1112</v>
      </c>
      <c r="B612" s="165">
        <v>1710710610</v>
      </c>
      <c r="C612" s="166">
        <v>244</v>
      </c>
      <c r="D612" s="164">
        <v>4</v>
      </c>
      <c r="E612" s="164">
        <v>9</v>
      </c>
      <c r="F612" s="167">
        <v>336921</v>
      </c>
      <c r="G612" s="167">
        <v>322879.09999999998</v>
      </c>
      <c r="H612" s="218">
        <f t="shared" si="18"/>
        <v>95.832287094007199</v>
      </c>
      <c r="I612" s="298">
        <f t="shared" si="19"/>
        <v>14041.900000000023</v>
      </c>
    </row>
    <row r="613" spans="1:9" s="216" customFormat="1" ht="11.25" x14ac:dyDescent="0.2">
      <c r="A613" s="163" t="s">
        <v>1198</v>
      </c>
      <c r="B613" s="165">
        <v>1710900000</v>
      </c>
      <c r="C613" s="166"/>
      <c r="D613" s="164"/>
      <c r="E613" s="164"/>
      <c r="F613" s="167">
        <v>3000</v>
      </c>
      <c r="G613" s="167">
        <v>1695.2</v>
      </c>
      <c r="H613" s="218">
        <f t="shared" si="18"/>
        <v>56.506666666666675</v>
      </c>
      <c r="I613" s="298">
        <f t="shared" si="19"/>
        <v>1304.8</v>
      </c>
    </row>
    <row r="614" spans="1:9" s="216" customFormat="1" ht="11.25" x14ac:dyDescent="0.2">
      <c r="A614" s="163" t="s">
        <v>1112</v>
      </c>
      <c r="B614" s="165">
        <v>1710910610</v>
      </c>
      <c r="C614" s="166">
        <v>244</v>
      </c>
      <c r="D614" s="164">
        <v>4</v>
      </c>
      <c r="E614" s="164">
        <v>9</v>
      </c>
      <c r="F614" s="167">
        <v>3000</v>
      </c>
      <c r="G614" s="167">
        <v>1695.2</v>
      </c>
      <c r="H614" s="218">
        <f t="shared" si="18"/>
        <v>56.506666666666675</v>
      </c>
      <c r="I614" s="298">
        <f t="shared" si="19"/>
        <v>1304.8</v>
      </c>
    </row>
    <row r="615" spans="1:9" s="216" customFormat="1" ht="11.25" x14ac:dyDescent="0.2">
      <c r="A615" s="163" t="s">
        <v>1200</v>
      </c>
      <c r="B615" s="165">
        <v>1711000000</v>
      </c>
      <c r="C615" s="166"/>
      <c r="D615" s="164"/>
      <c r="E615" s="164"/>
      <c r="F615" s="167">
        <v>5493</v>
      </c>
      <c r="G615" s="167">
        <v>5493</v>
      </c>
      <c r="H615" s="218">
        <f t="shared" si="18"/>
        <v>100</v>
      </c>
      <c r="I615" s="298">
        <f t="shared" si="19"/>
        <v>0</v>
      </c>
    </row>
    <row r="616" spans="1:9" s="216" customFormat="1" ht="11.25" x14ac:dyDescent="0.2">
      <c r="A616" s="163" t="s">
        <v>1112</v>
      </c>
      <c r="B616" s="165">
        <v>1711010610</v>
      </c>
      <c r="C616" s="166">
        <v>244</v>
      </c>
      <c r="D616" s="164">
        <v>4</v>
      </c>
      <c r="E616" s="164">
        <v>9</v>
      </c>
      <c r="F616" s="167">
        <v>5493</v>
      </c>
      <c r="G616" s="167">
        <v>5493</v>
      </c>
      <c r="H616" s="218">
        <f t="shared" si="18"/>
        <v>100</v>
      </c>
      <c r="I616" s="298">
        <f t="shared" si="19"/>
        <v>0</v>
      </c>
    </row>
    <row r="617" spans="1:9" s="216" customFormat="1" ht="22.5" x14ac:dyDescent="0.2">
      <c r="A617" s="163" t="s">
        <v>668</v>
      </c>
      <c r="B617" s="165">
        <v>1711100000</v>
      </c>
      <c r="C617" s="166"/>
      <c r="D617" s="164"/>
      <c r="E617" s="164"/>
      <c r="F617" s="167">
        <v>7796</v>
      </c>
      <c r="G617" s="167">
        <v>5141</v>
      </c>
      <c r="H617" s="218">
        <f t="shared" si="18"/>
        <v>65.944073884043092</v>
      </c>
      <c r="I617" s="298">
        <f t="shared" si="19"/>
        <v>2655</v>
      </c>
    </row>
    <row r="618" spans="1:9" s="216" customFormat="1" ht="11.25" x14ac:dyDescent="0.2">
      <c r="A618" s="163" t="s">
        <v>1112</v>
      </c>
      <c r="B618" s="165">
        <v>1711110610</v>
      </c>
      <c r="C618" s="166">
        <v>244</v>
      </c>
      <c r="D618" s="164">
        <v>4</v>
      </c>
      <c r="E618" s="164">
        <v>9</v>
      </c>
      <c r="F618" s="167">
        <v>7796</v>
      </c>
      <c r="G618" s="167">
        <v>5141</v>
      </c>
      <c r="H618" s="218">
        <f t="shared" si="18"/>
        <v>65.944073884043092</v>
      </c>
      <c r="I618" s="298">
        <f t="shared" si="19"/>
        <v>2655</v>
      </c>
    </row>
    <row r="619" spans="1:9" s="216" customFormat="1" ht="22.5" x14ac:dyDescent="0.2">
      <c r="A619" s="163" t="s">
        <v>670</v>
      </c>
      <c r="B619" s="165">
        <v>1711200000</v>
      </c>
      <c r="C619" s="166"/>
      <c r="D619" s="164"/>
      <c r="E619" s="164"/>
      <c r="F619" s="167">
        <v>500</v>
      </c>
      <c r="G619" s="167">
        <v>300</v>
      </c>
      <c r="H619" s="218">
        <f t="shared" si="18"/>
        <v>60</v>
      </c>
      <c r="I619" s="298">
        <f t="shared" si="19"/>
        <v>200</v>
      </c>
    </row>
    <row r="620" spans="1:9" s="216" customFormat="1" ht="11.25" x14ac:dyDescent="0.2">
      <c r="A620" s="163" t="s">
        <v>1112</v>
      </c>
      <c r="B620" s="165">
        <v>1711210610</v>
      </c>
      <c r="C620" s="166">
        <v>244</v>
      </c>
      <c r="D620" s="164">
        <v>4</v>
      </c>
      <c r="E620" s="164">
        <v>9</v>
      </c>
      <c r="F620" s="167">
        <v>500</v>
      </c>
      <c r="G620" s="167">
        <v>300</v>
      </c>
      <c r="H620" s="218">
        <f t="shared" si="18"/>
        <v>60</v>
      </c>
      <c r="I620" s="298">
        <f t="shared" si="19"/>
        <v>200</v>
      </c>
    </row>
    <row r="621" spans="1:9" s="216" customFormat="1" ht="11.25" x14ac:dyDescent="0.2">
      <c r="A621" s="163" t="s">
        <v>672</v>
      </c>
      <c r="B621" s="165">
        <v>1711300000</v>
      </c>
      <c r="C621" s="166"/>
      <c r="D621" s="164"/>
      <c r="E621" s="164"/>
      <c r="F621" s="167">
        <v>86557.5</v>
      </c>
      <c r="G621" s="167">
        <v>81944.600000000006</v>
      </c>
      <c r="H621" s="218">
        <f t="shared" si="18"/>
        <v>94.670710221529049</v>
      </c>
      <c r="I621" s="298">
        <f t="shared" si="19"/>
        <v>4612.8999999999942</v>
      </c>
    </row>
    <row r="622" spans="1:9" s="216" customFormat="1" ht="11.25" x14ac:dyDescent="0.2">
      <c r="A622" s="163" t="s">
        <v>1127</v>
      </c>
      <c r="B622" s="165">
        <v>1711340650</v>
      </c>
      <c r="C622" s="166">
        <v>111</v>
      </c>
      <c r="D622" s="164">
        <v>4</v>
      </c>
      <c r="E622" s="164">
        <v>9</v>
      </c>
      <c r="F622" s="167">
        <v>41080.300000000003</v>
      </c>
      <c r="G622" s="167">
        <v>41080.300000000003</v>
      </c>
      <c r="H622" s="218">
        <f t="shared" si="18"/>
        <v>100</v>
      </c>
      <c r="I622" s="298">
        <f t="shared" si="19"/>
        <v>0</v>
      </c>
    </row>
    <row r="623" spans="1:9" s="216" customFormat="1" ht="11.25" x14ac:dyDescent="0.2">
      <c r="A623" s="163" t="s">
        <v>1128</v>
      </c>
      <c r="B623" s="165">
        <v>1711340650</v>
      </c>
      <c r="C623" s="166">
        <v>112</v>
      </c>
      <c r="D623" s="164">
        <v>4</v>
      </c>
      <c r="E623" s="164">
        <v>9</v>
      </c>
      <c r="F623" s="167">
        <v>3224</v>
      </c>
      <c r="G623" s="167">
        <v>1800.6</v>
      </c>
      <c r="H623" s="218">
        <f t="shared" si="18"/>
        <v>55.849875930521087</v>
      </c>
      <c r="I623" s="298">
        <f t="shared" si="19"/>
        <v>1423.4</v>
      </c>
    </row>
    <row r="624" spans="1:9" s="216" customFormat="1" ht="22.5" x14ac:dyDescent="0.2">
      <c r="A624" s="163" t="s">
        <v>1129</v>
      </c>
      <c r="B624" s="165">
        <v>1711340650</v>
      </c>
      <c r="C624" s="166">
        <v>119</v>
      </c>
      <c r="D624" s="164">
        <v>4</v>
      </c>
      <c r="E624" s="164">
        <v>9</v>
      </c>
      <c r="F624" s="167">
        <v>12559.3</v>
      </c>
      <c r="G624" s="167">
        <v>12559.3</v>
      </c>
      <c r="H624" s="218">
        <f t="shared" si="18"/>
        <v>100</v>
      </c>
      <c r="I624" s="298">
        <f t="shared" si="19"/>
        <v>0</v>
      </c>
    </row>
    <row r="625" spans="1:9" s="216" customFormat="1" ht="11.25" x14ac:dyDescent="0.2">
      <c r="A625" s="163" t="s">
        <v>1708</v>
      </c>
      <c r="B625" s="165">
        <v>1711340650</v>
      </c>
      <c r="C625" s="166">
        <v>242</v>
      </c>
      <c r="D625" s="164">
        <v>4</v>
      </c>
      <c r="E625" s="164">
        <v>9</v>
      </c>
      <c r="F625" s="167">
        <v>3638.8</v>
      </c>
      <c r="G625" s="167">
        <v>3458.4</v>
      </c>
      <c r="H625" s="218">
        <f t="shared" si="18"/>
        <v>95.042321644498188</v>
      </c>
      <c r="I625" s="298">
        <f t="shared" si="19"/>
        <v>180.40000000000009</v>
      </c>
    </row>
    <row r="626" spans="1:9" s="216" customFormat="1" ht="11.25" x14ac:dyDescent="0.2">
      <c r="A626" s="163" t="s">
        <v>1112</v>
      </c>
      <c r="B626" s="165">
        <v>1711340650</v>
      </c>
      <c r="C626" s="166">
        <v>244</v>
      </c>
      <c r="D626" s="164">
        <v>4</v>
      </c>
      <c r="E626" s="164">
        <v>9</v>
      </c>
      <c r="F626" s="167">
        <v>19375.099999999999</v>
      </c>
      <c r="G626" s="167">
        <v>18299</v>
      </c>
      <c r="H626" s="218">
        <f t="shared" si="18"/>
        <v>94.445964149862462</v>
      </c>
      <c r="I626" s="298">
        <f t="shared" si="19"/>
        <v>1076.0999999999985</v>
      </c>
    </row>
    <row r="627" spans="1:9" s="216" customFormat="1" ht="11.25" x14ac:dyDescent="0.2">
      <c r="A627" s="163" t="s">
        <v>1130</v>
      </c>
      <c r="B627" s="165">
        <v>1711340650</v>
      </c>
      <c r="C627" s="166">
        <v>247</v>
      </c>
      <c r="D627" s="164">
        <v>4</v>
      </c>
      <c r="E627" s="164">
        <v>9</v>
      </c>
      <c r="F627" s="167">
        <v>4222</v>
      </c>
      <c r="G627" s="167">
        <v>3185.7</v>
      </c>
      <c r="H627" s="218">
        <f t="shared" si="18"/>
        <v>75.454760776882992</v>
      </c>
      <c r="I627" s="298">
        <f t="shared" si="19"/>
        <v>1036.3000000000002</v>
      </c>
    </row>
    <row r="628" spans="1:9" s="216" customFormat="1" ht="22.5" x14ac:dyDescent="0.2">
      <c r="A628" s="163" t="s">
        <v>1120</v>
      </c>
      <c r="B628" s="165">
        <v>1711340650</v>
      </c>
      <c r="C628" s="166">
        <v>831</v>
      </c>
      <c r="D628" s="164">
        <v>4</v>
      </c>
      <c r="E628" s="164">
        <v>9</v>
      </c>
      <c r="F628" s="167">
        <v>220</v>
      </c>
      <c r="G628" s="167">
        <v>157.5</v>
      </c>
      <c r="H628" s="218">
        <f t="shared" si="18"/>
        <v>71.590909090909093</v>
      </c>
      <c r="I628" s="298">
        <f t="shared" si="19"/>
        <v>62.5</v>
      </c>
    </row>
    <row r="629" spans="1:9" s="216" customFormat="1" ht="11.25" x14ac:dyDescent="0.2">
      <c r="A629" s="163" t="s">
        <v>1121</v>
      </c>
      <c r="B629" s="165">
        <v>1711340650</v>
      </c>
      <c r="C629" s="166">
        <v>851</v>
      </c>
      <c r="D629" s="164">
        <v>4</v>
      </c>
      <c r="E629" s="164">
        <v>9</v>
      </c>
      <c r="F629" s="167">
        <v>109</v>
      </c>
      <c r="G629" s="167">
        <v>49.5</v>
      </c>
      <c r="H629" s="218">
        <f t="shared" si="18"/>
        <v>45.412844036697244</v>
      </c>
      <c r="I629" s="298">
        <f t="shared" si="19"/>
        <v>59.5</v>
      </c>
    </row>
    <row r="630" spans="1:9" s="216" customFormat="1" ht="11.25" x14ac:dyDescent="0.2">
      <c r="A630" s="163" t="s">
        <v>1131</v>
      </c>
      <c r="B630" s="165">
        <v>1711340650</v>
      </c>
      <c r="C630" s="166">
        <v>852</v>
      </c>
      <c r="D630" s="164">
        <v>4</v>
      </c>
      <c r="E630" s="164">
        <v>9</v>
      </c>
      <c r="F630" s="167">
        <v>221</v>
      </c>
      <c r="G630" s="167">
        <v>101.2</v>
      </c>
      <c r="H630" s="218">
        <f t="shared" si="18"/>
        <v>45.79185520361991</v>
      </c>
      <c r="I630" s="298">
        <f t="shared" si="19"/>
        <v>119.8</v>
      </c>
    </row>
    <row r="631" spans="1:9" s="216" customFormat="1" ht="11.25" x14ac:dyDescent="0.2">
      <c r="A631" s="163" t="s">
        <v>1132</v>
      </c>
      <c r="B631" s="165">
        <v>1711340650</v>
      </c>
      <c r="C631" s="166">
        <v>853</v>
      </c>
      <c r="D631" s="164">
        <v>4</v>
      </c>
      <c r="E631" s="164">
        <v>9</v>
      </c>
      <c r="F631" s="167">
        <v>1908</v>
      </c>
      <c r="G631" s="167">
        <v>1253.0999999999999</v>
      </c>
      <c r="H631" s="218">
        <f t="shared" si="18"/>
        <v>65.676100628930811</v>
      </c>
      <c r="I631" s="298">
        <f t="shared" si="19"/>
        <v>654.90000000000009</v>
      </c>
    </row>
    <row r="632" spans="1:9" s="216" customFormat="1" ht="11.25" x14ac:dyDescent="0.2">
      <c r="A632" s="163" t="s">
        <v>1201</v>
      </c>
      <c r="B632" s="165">
        <v>1711400000</v>
      </c>
      <c r="C632" s="166"/>
      <c r="D632" s="164"/>
      <c r="E632" s="164"/>
      <c r="F632" s="167">
        <v>288259.8</v>
      </c>
      <c r="G632" s="167">
        <v>215861.8</v>
      </c>
      <c r="H632" s="218">
        <f t="shared" si="18"/>
        <v>74.884461863915817</v>
      </c>
      <c r="I632" s="298">
        <f t="shared" si="19"/>
        <v>72398</v>
      </c>
    </row>
    <row r="633" spans="1:9" s="216" customFormat="1" ht="11.25" x14ac:dyDescent="0.2">
      <c r="A633" s="163" t="s">
        <v>1112</v>
      </c>
      <c r="B633" s="165">
        <v>1711410410</v>
      </c>
      <c r="C633" s="166">
        <v>244</v>
      </c>
      <c r="D633" s="164">
        <v>4</v>
      </c>
      <c r="E633" s="164">
        <v>9</v>
      </c>
      <c r="F633" s="167">
        <v>147925.6</v>
      </c>
      <c r="G633" s="167">
        <v>75527.600000000006</v>
      </c>
      <c r="H633" s="218">
        <f t="shared" si="18"/>
        <v>51.057829070830209</v>
      </c>
      <c r="I633" s="298">
        <f t="shared" si="19"/>
        <v>72398</v>
      </c>
    </row>
    <row r="634" spans="1:9" s="216" customFormat="1" ht="11.25" x14ac:dyDescent="0.2">
      <c r="A634" s="163" t="s">
        <v>1112</v>
      </c>
      <c r="B634" s="165" t="s">
        <v>1203</v>
      </c>
      <c r="C634" s="166">
        <v>244</v>
      </c>
      <c r="D634" s="164">
        <v>4</v>
      </c>
      <c r="E634" s="164">
        <v>9</v>
      </c>
      <c r="F634" s="167">
        <v>140334.20000000001</v>
      </c>
      <c r="G634" s="167">
        <v>140334.20000000001</v>
      </c>
      <c r="H634" s="218">
        <f t="shared" si="18"/>
        <v>100</v>
      </c>
      <c r="I634" s="298">
        <f t="shared" si="19"/>
        <v>0</v>
      </c>
    </row>
    <row r="635" spans="1:9" s="216" customFormat="1" ht="11.25" x14ac:dyDescent="0.2">
      <c r="A635" s="163" t="s">
        <v>1204</v>
      </c>
      <c r="B635" s="165">
        <v>1711500000</v>
      </c>
      <c r="C635" s="166"/>
      <c r="D635" s="164"/>
      <c r="E635" s="164"/>
      <c r="F635" s="167">
        <v>400112</v>
      </c>
      <c r="G635" s="167">
        <v>394355.4</v>
      </c>
      <c r="H635" s="218">
        <f t="shared" si="18"/>
        <v>98.561252849202234</v>
      </c>
      <c r="I635" s="298">
        <f t="shared" si="19"/>
        <v>5756.5999999999767</v>
      </c>
    </row>
    <row r="636" spans="1:9" s="216" customFormat="1" ht="22.5" x14ac:dyDescent="0.2">
      <c r="A636" s="163" t="s">
        <v>1142</v>
      </c>
      <c r="B636" s="165">
        <v>1711575050</v>
      </c>
      <c r="C636" s="166">
        <v>522</v>
      </c>
      <c r="D636" s="164">
        <v>4</v>
      </c>
      <c r="E636" s="164">
        <v>9</v>
      </c>
      <c r="F636" s="167">
        <v>400112</v>
      </c>
      <c r="G636" s="167">
        <v>394355.4</v>
      </c>
      <c r="H636" s="218">
        <f t="shared" si="18"/>
        <v>98.561252849202234</v>
      </c>
      <c r="I636" s="298">
        <f t="shared" si="19"/>
        <v>5756.5999999999767</v>
      </c>
    </row>
    <row r="637" spans="1:9" s="216" customFormat="1" ht="33.75" x14ac:dyDescent="0.2">
      <c r="A637" s="163" t="s">
        <v>675</v>
      </c>
      <c r="B637" s="165">
        <v>1711600000</v>
      </c>
      <c r="C637" s="166"/>
      <c r="D637" s="164"/>
      <c r="E637" s="164"/>
      <c r="F637" s="167">
        <v>11900</v>
      </c>
      <c r="G637" s="167">
        <v>10939.1</v>
      </c>
      <c r="H637" s="218">
        <f t="shared" si="18"/>
        <v>91.925210084033608</v>
      </c>
      <c r="I637" s="298">
        <f t="shared" si="19"/>
        <v>960.89999999999964</v>
      </c>
    </row>
    <row r="638" spans="1:9" s="216" customFormat="1" ht="22.5" x14ac:dyDescent="0.2">
      <c r="A638" s="163" t="s">
        <v>1707</v>
      </c>
      <c r="B638" s="165">
        <v>1711610000</v>
      </c>
      <c r="C638" s="166">
        <v>243</v>
      </c>
      <c r="D638" s="164">
        <v>4</v>
      </c>
      <c r="E638" s="164">
        <v>9</v>
      </c>
      <c r="F638" s="167">
        <v>4535.8</v>
      </c>
      <c r="G638" s="167">
        <v>4535.8</v>
      </c>
      <c r="H638" s="218">
        <f t="shared" si="18"/>
        <v>100</v>
      </c>
      <c r="I638" s="298">
        <f t="shared" si="19"/>
        <v>0</v>
      </c>
    </row>
    <row r="639" spans="1:9" s="216" customFormat="1" ht="11.25" x14ac:dyDescent="0.2">
      <c r="A639" s="163" t="s">
        <v>1112</v>
      </c>
      <c r="B639" s="165">
        <v>1711610000</v>
      </c>
      <c r="C639" s="166">
        <v>244</v>
      </c>
      <c r="D639" s="164">
        <v>4</v>
      </c>
      <c r="E639" s="164">
        <v>9</v>
      </c>
      <c r="F639" s="167">
        <v>7364.2</v>
      </c>
      <c r="G639" s="167">
        <v>6403.3</v>
      </c>
      <c r="H639" s="218">
        <f t="shared" si="18"/>
        <v>86.951739496483</v>
      </c>
      <c r="I639" s="298">
        <f t="shared" si="19"/>
        <v>960.89999999999964</v>
      </c>
    </row>
    <row r="640" spans="1:9" s="216" customFormat="1" ht="11.25" x14ac:dyDescent="0.2">
      <c r="A640" s="163" t="s">
        <v>677</v>
      </c>
      <c r="B640" s="165" t="s">
        <v>678</v>
      </c>
      <c r="C640" s="166"/>
      <c r="D640" s="164"/>
      <c r="E640" s="164"/>
      <c r="F640" s="167">
        <v>1027649.9</v>
      </c>
      <c r="G640" s="167">
        <v>1027649.9</v>
      </c>
      <c r="H640" s="218">
        <f t="shared" si="18"/>
        <v>100</v>
      </c>
      <c r="I640" s="298">
        <f t="shared" si="19"/>
        <v>0</v>
      </c>
    </row>
    <row r="641" spans="1:9" s="216" customFormat="1" ht="22.5" x14ac:dyDescent="0.2">
      <c r="A641" s="163" t="s">
        <v>1117</v>
      </c>
      <c r="B641" s="165" t="s">
        <v>1533</v>
      </c>
      <c r="C641" s="166">
        <v>414</v>
      </c>
      <c r="D641" s="164">
        <v>4</v>
      </c>
      <c r="E641" s="164">
        <v>9</v>
      </c>
      <c r="F641" s="167">
        <v>55540.9</v>
      </c>
      <c r="G641" s="167">
        <v>55540.9</v>
      </c>
      <c r="H641" s="218">
        <f t="shared" si="18"/>
        <v>100</v>
      </c>
      <c r="I641" s="298">
        <f t="shared" si="19"/>
        <v>0</v>
      </c>
    </row>
    <row r="642" spans="1:9" s="216" customFormat="1" ht="11.25" x14ac:dyDescent="0.2">
      <c r="A642" s="163" t="s">
        <v>1112</v>
      </c>
      <c r="B642" s="165" t="s">
        <v>1206</v>
      </c>
      <c r="C642" s="166">
        <v>244</v>
      </c>
      <c r="D642" s="164">
        <v>4</v>
      </c>
      <c r="E642" s="164">
        <v>9</v>
      </c>
      <c r="F642" s="167">
        <v>59382.9</v>
      </c>
      <c r="G642" s="167">
        <v>59382.9</v>
      </c>
      <c r="H642" s="218">
        <f t="shared" si="18"/>
        <v>100</v>
      </c>
      <c r="I642" s="298">
        <f t="shared" si="19"/>
        <v>0</v>
      </c>
    </row>
    <row r="643" spans="1:9" s="216" customFormat="1" ht="22.5" x14ac:dyDescent="0.2">
      <c r="A643" s="163" t="s">
        <v>1142</v>
      </c>
      <c r="B643" s="165" t="s">
        <v>1206</v>
      </c>
      <c r="C643" s="166">
        <v>522</v>
      </c>
      <c r="D643" s="164">
        <v>4</v>
      </c>
      <c r="E643" s="164">
        <v>9</v>
      </c>
      <c r="F643" s="167">
        <v>331615</v>
      </c>
      <c r="G643" s="167">
        <v>331615</v>
      </c>
      <c r="H643" s="218">
        <f t="shared" si="18"/>
        <v>100</v>
      </c>
      <c r="I643" s="298">
        <f t="shared" si="19"/>
        <v>0</v>
      </c>
    </row>
    <row r="644" spans="1:9" s="216" customFormat="1" ht="11.25" x14ac:dyDescent="0.2">
      <c r="A644" s="163" t="s">
        <v>1112</v>
      </c>
      <c r="B644" s="165" t="s">
        <v>1536</v>
      </c>
      <c r="C644" s="166">
        <v>244</v>
      </c>
      <c r="D644" s="164">
        <v>4</v>
      </c>
      <c r="E644" s="164">
        <v>9</v>
      </c>
      <c r="F644" s="167">
        <v>493210.7</v>
      </c>
      <c r="G644" s="167">
        <v>493210.7</v>
      </c>
      <c r="H644" s="218">
        <f t="shared" si="18"/>
        <v>100</v>
      </c>
      <c r="I644" s="298">
        <f t="shared" si="19"/>
        <v>0</v>
      </c>
    </row>
    <row r="645" spans="1:9" s="216" customFormat="1" ht="22.5" x14ac:dyDescent="0.2">
      <c r="A645" s="163" t="s">
        <v>1142</v>
      </c>
      <c r="B645" s="165" t="s">
        <v>1536</v>
      </c>
      <c r="C645" s="166">
        <v>522</v>
      </c>
      <c r="D645" s="164">
        <v>4</v>
      </c>
      <c r="E645" s="164">
        <v>9</v>
      </c>
      <c r="F645" s="167">
        <v>87900.4</v>
      </c>
      <c r="G645" s="167">
        <v>87900.4</v>
      </c>
      <c r="H645" s="218">
        <f t="shared" si="18"/>
        <v>100</v>
      </c>
      <c r="I645" s="298">
        <f t="shared" si="19"/>
        <v>0</v>
      </c>
    </row>
    <row r="646" spans="1:9" s="216" customFormat="1" ht="11.25" x14ac:dyDescent="0.2">
      <c r="A646" s="163" t="s">
        <v>1189</v>
      </c>
      <c r="B646" s="165">
        <v>1720000000</v>
      </c>
      <c r="C646" s="166"/>
      <c r="D646" s="164"/>
      <c r="E646" s="164"/>
      <c r="F646" s="167">
        <v>459572.1</v>
      </c>
      <c r="G646" s="167">
        <v>459571.1</v>
      </c>
      <c r="H646" s="218">
        <f t="shared" si="18"/>
        <v>99.999782406286201</v>
      </c>
      <c r="I646" s="298">
        <f t="shared" si="19"/>
        <v>1</v>
      </c>
    </row>
    <row r="647" spans="1:9" s="216" customFormat="1" ht="11.25" x14ac:dyDescent="0.2">
      <c r="A647" s="163" t="s">
        <v>653</v>
      </c>
      <c r="B647" s="165">
        <v>1720100000</v>
      </c>
      <c r="C647" s="166"/>
      <c r="D647" s="164"/>
      <c r="E647" s="164"/>
      <c r="F647" s="167">
        <v>284000</v>
      </c>
      <c r="G647" s="167">
        <v>284000</v>
      </c>
      <c r="H647" s="218">
        <f t="shared" si="18"/>
        <v>100</v>
      </c>
      <c r="I647" s="298">
        <f t="shared" si="19"/>
        <v>0</v>
      </c>
    </row>
    <row r="648" spans="1:9" s="216" customFormat="1" ht="22.5" x14ac:dyDescent="0.2">
      <c r="A648" s="163" t="s">
        <v>1707</v>
      </c>
      <c r="B648" s="165">
        <v>1720160320</v>
      </c>
      <c r="C648" s="166">
        <v>243</v>
      </c>
      <c r="D648" s="164">
        <v>4</v>
      </c>
      <c r="E648" s="164">
        <v>8</v>
      </c>
      <c r="F648" s="167">
        <v>60000</v>
      </c>
      <c r="G648" s="167">
        <v>60000</v>
      </c>
      <c r="H648" s="218">
        <f t="shared" si="18"/>
        <v>100</v>
      </c>
      <c r="I648" s="298">
        <f t="shared" si="19"/>
        <v>0</v>
      </c>
    </row>
    <row r="649" spans="1:9" s="216" customFormat="1" ht="33.75" x14ac:dyDescent="0.2">
      <c r="A649" s="163" t="s">
        <v>1125</v>
      </c>
      <c r="B649" s="165">
        <v>1720160320</v>
      </c>
      <c r="C649" s="166">
        <v>813</v>
      </c>
      <c r="D649" s="164">
        <v>4</v>
      </c>
      <c r="E649" s="164">
        <v>8</v>
      </c>
      <c r="F649" s="167">
        <v>224000</v>
      </c>
      <c r="G649" s="167">
        <v>224000</v>
      </c>
      <c r="H649" s="218">
        <f t="shared" si="18"/>
        <v>100</v>
      </c>
      <c r="I649" s="298">
        <f t="shared" si="19"/>
        <v>0</v>
      </c>
    </row>
    <row r="650" spans="1:9" s="216" customFormat="1" ht="11.25" x14ac:dyDescent="0.2">
      <c r="A650" s="163" t="s">
        <v>1190</v>
      </c>
      <c r="B650" s="165">
        <v>1720200000</v>
      </c>
      <c r="C650" s="166"/>
      <c r="D650" s="164"/>
      <c r="E650" s="164"/>
      <c r="F650" s="167">
        <v>175572.1</v>
      </c>
      <c r="G650" s="167">
        <v>175571.1</v>
      </c>
      <c r="H650" s="218">
        <f t="shared" si="18"/>
        <v>99.999430433423072</v>
      </c>
      <c r="I650" s="298">
        <f t="shared" si="19"/>
        <v>1</v>
      </c>
    </row>
    <row r="651" spans="1:9" s="216" customFormat="1" ht="11.25" x14ac:dyDescent="0.2">
      <c r="A651" s="163" t="s">
        <v>1112</v>
      </c>
      <c r="B651" s="165">
        <v>1720265090</v>
      </c>
      <c r="C651" s="166">
        <v>244</v>
      </c>
      <c r="D651" s="164">
        <v>4</v>
      </c>
      <c r="E651" s="164">
        <v>8</v>
      </c>
      <c r="F651" s="167">
        <v>94922.1</v>
      </c>
      <c r="G651" s="167">
        <v>94921.1</v>
      </c>
      <c r="H651" s="218">
        <f t="shared" si="18"/>
        <v>99.99894650455478</v>
      </c>
      <c r="I651" s="298">
        <f t="shared" si="19"/>
        <v>1</v>
      </c>
    </row>
    <row r="652" spans="1:9" s="216" customFormat="1" ht="33.75" x14ac:dyDescent="0.2">
      <c r="A652" s="163" t="s">
        <v>1115</v>
      </c>
      <c r="B652" s="165">
        <v>1720265090</v>
      </c>
      <c r="C652" s="166">
        <v>811</v>
      </c>
      <c r="D652" s="164">
        <v>4</v>
      </c>
      <c r="E652" s="164">
        <v>8</v>
      </c>
      <c r="F652" s="167">
        <v>80650</v>
      </c>
      <c r="G652" s="167">
        <v>80650</v>
      </c>
      <c r="H652" s="218">
        <f t="shared" si="18"/>
        <v>100</v>
      </c>
      <c r="I652" s="298">
        <f t="shared" si="19"/>
        <v>0</v>
      </c>
    </row>
    <row r="653" spans="1:9" s="216" customFormat="1" ht="11.25" x14ac:dyDescent="0.2">
      <c r="A653" s="163" t="s">
        <v>1207</v>
      </c>
      <c r="B653" s="165">
        <v>1730000000</v>
      </c>
      <c r="C653" s="166"/>
      <c r="D653" s="164"/>
      <c r="E653" s="164"/>
      <c r="F653" s="167">
        <v>174287.6</v>
      </c>
      <c r="G653" s="167">
        <v>143043.70000000001</v>
      </c>
      <c r="H653" s="218">
        <f t="shared" si="18"/>
        <v>82.073366091448847</v>
      </c>
      <c r="I653" s="298">
        <f t="shared" si="19"/>
        <v>31243.899999999994</v>
      </c>
    </row>
    <row r="654" spans="1:9" s="216" customFormat="1" ht="22.5" x14ac:dyDescent="0.2">
      <c r="A654" s="163" t="s">
        <v>1208</v>
      </c>
      <c r="B654" s="165">
        <v>1730100000</v>
      </c>
      <c r="C654" s="166"/>
      <c r="D654" s="164"/>
      <c r="E654" s="164"/>
      <c r="F654" s="167">
        <v>122966</v>
      </c>
      <c r="G654" s="167">
        <v>91722</v>
      </c>
      <c r="H654" s="218">
        <f t="shared" si="18"/>
        <v>74.591350454597205</v>
      </c>
      <c r="I654" s="298">
        <f t="shared" si="19"/>
        <v>31244</v>
      </c>
    </row>
    <row r="655" spans="1:9" s="216" customFormat="1" ht="11.25" x14ac:dyDescent="0.2">
      <c r="A655" s="163" t="s">
        <v>1112</v>
      </c>
      <c r="B655" s="165">
        <v>1730160310</v>
      </c>
      <c r="C655" s="166">
        <v>244</v>
      </c>
      <c r="D655" s="164">
        <v>4</v>
      </c>
      <c r="E655" s="164">
        <v>9</v>
      </c>
      <c r="F655" s="167">
        <v>8157.5</v>
      </c>
      <c r="G655" s="167">
        <v>7969.5</v>
      </c>
      <c r="H655" s="218">
        <f t="shared" si="18"/>
        <v>97.695372356726935</v>
      </c>
      <c r="I655" s="298">
        <f t="shared" si="19"/>
        <v>188</v>
      </c>
    </row>
    <row r="656" spans="1:9" s="216" customFormat="1" ht="33.75" x14ac:dyDescent="0.2">
      <c r="A656" s="163" t="s">
        <v>1125</v>
      </c>
      <c r="B656" s="165">
        <v>1730160310</v>
      </c>
      <c r="C656" s="166">
        <v>813</v>
      </c>
      <c r="D656" s="164">
        <v>4</v>
      </c>
      <c r="E656" s="164">
        <v>9</v>
      </c>
      <c r="F656" s="167">
        <v>114808.5</v>
      </c>
      <c r="G656" s="167">
        <v>83752.5</v>
      </c>
      <c r="H656" s="218">
        <f t="shared" si="18"/>
        <v>72.949738042043919</v>
      </c>
      <c r="I656" s="298">
        <f t="shared" si="19"/>
        <v>31056</v>
      </c>
    </row>
    <row r="657" spans="1:9" s="216" customFormat="1" ht="22.5" x14ac:dyDescent="0.2">
      <c r="A657" s="163" t="s">
        <v>1209</v>
      </c>
      <c r="B657" s="165">
        <v>1730300000</v>
      </c>
      <c r="C657" s="166"/>
      <c r="D657" s="164"/>
      <c r="E657" s="164"/>
      <c r="F657" s="167">
        <v>51321.599999999999</v>
      </c>
      <c r="G657" s="167">
        <v>51321.599999999999</v>
      </c>
      <c r="H657" s="218">
        <f t="shared" ref="H657:H720" si="20">+G657/F657*100</f>
        <v>100</v>
      </c>
      <c r="I657" s="298">
        <f t="shared" ref="I657:I720" si="21">F657-G657</f>
        <v>0</v>
      </c>
    </row>
    <row r="658" spans="1:9" s="216" customFormat="1" ht="11.25" x14ac:dyDescent="0.2">
      <c r="A658" s="163" t="s">
        <v>1112</v>
      </c>
      <c r="B658" s="165">
        <v>1730310640</v>
      </c>
      <c r="C658" s="166">
        <v>244</v>
      </c>
      <c r="D658" s="164">
        <v>4</v>
      </c>
      <c r="E658" s="164">
        <v>9</v>
      </c>
      <c r="F658" s="167">
        <v>51321.599999999999</v>
      </c>
      <c r="G658" s="167">
        <v>51321.599999999999</v>
      </c>
      <c r="H658" s="218">
        <f t="shared" si="20"/>
        <v>100</v>
      </c>
      <c r="I658" s="298">
        <f t="shared" si="21"/>
        <v>0</v>
      </c>
    </row>
    <row r="659" spans="1:9" s="214" customFormat="1" ht="31.5" x14ac:dyDescent="0.2">
      <c r="A659" s="158" t="s">
        <v>599</v>
      </c>
      <c r="B659" s="160">
        <v>1800000000</v>
      </c>
      <c r="C659" s="161"/>
      <c r="D659" s="159"/>
      <c r="E659" s="159"/>
      <c r="F659" s="162">
        <v>1113359.2</v>
      </c>
      <c r="G659" s="162">
        <v>1111992.1000000001</v>
      </c>
      <c r="H659" s="213">
        <f t="shared" si="20"/>
        <v>99.87720943968489</v>
      </c>
      <c r="I659" s="298">
        <f t="shared" si="21"/>
        <v>1367.0999999998603</v>
      </c>
    </row>
    <row r="660" spans="1:9" s="216" customFormat="1" ht="11.25" x14ac:dyDescent="0.2">
      <c r="A660" s="163" t="s">
        <v>600</v>
      </c>
      <c r="B660" s="165">
        <v>1850000000</v>
      </c>
      <c r="C660" s="166"/>
      <c r="D660" s="164"/>
      <c r="E660" s="164"/>
      <c r="F660" s="167">
        <v>571164.30000000005</v>
      </c>
      <c r="G660" s="167">
        <v>570952.9</v>
      </c>
      <c r="H660" s="218">
        <f t="shared" si="20"/>
        <v>99.96298788282111</v>
      </c>
      <c r="I660" s="298">
        <f t="shared" si="21"/>
        <v>211.40000000002328</v>
      </c>
    </row>
    <row r="661" spans="1:9" s="216" customFormat="1" ht="22.5" x14ac:dyDescent="0.2">
      <c r="A661" s="163" t="s">
        <v>601</v>
      </c>
      <c r="B661" s="165">
        <v>1850100000</v>
      </c>
      <c r="C661" s="166"/>
      <c r="D661" s="164"/>
      <c r="E661" s="164"/>
      <c r="F661" s="167">
        <v>47831.6</v>
      </c>
      <c r="G661" s="167">
        <v>47831.6</v>
      </c>
      <c r="H661" s="218">
        <f t="shared" si="20"/>
        <v>100</v>
      </c>
      <c r="I661" s="298">
        <f t="shared" si="21"/>
        <v>0</v>
      </c>
    </row>
    <row r="662" spans="1:9" s="216" customFormat="1" ht="33.75" x14ac:dyDescent="0.2">
      <c r="A662" s="163" t="s">
        <v>1125</v>
      </c>
      <c r="B662" s="165">
        <v>1850160210</v>
      </c>
      <c r="C662" s="166">
        <v>813</v>
      </c>
      <c r="D662" s="164">
        <v>4</v>
      </c>
      <c r="E662" s="164">
        <v>5</v>
      </c>
      <c r="F662" s="167">
        <v>4925</v>
      </c>
      <c r="G662" s="167">
        <v>4925</v>
      </c>
      <c r="H662" s="218">
        <f t="shared" si="20"/>
        <v>100</v>
      </c>
      <c r="I662" s="298">
        <f t="shared" si="21"/>
        <v>0</v>
      </c>
    </row>
    <row r="663" spans="1:9" s="216" customFormat="1" ht="33.75" x14ac:dyDescent="0.2">
      <c r="A663" s="163" t="s">
        <v>1125</v>
      </c>
      <c r="B663" s="165">
        <v>1850160220</v>
      </c>
      <c r="C663" s="166">
        <v>813</v>
      </c>
      <c r="D663" s="164">
        <v>4</v>
      </c>
      <c r="E663" s="164">
        <v>5</v>
      </c>
      <c r="F663" s="167">
        <v>15096.9</v>
      </c>
      <c r="G663" s="167">
        <v>15096.9</v>
      </c>
      <c r="H663" s="218">
        <f t="shared" si="20"/>
        <v>100</v>
      </c>
      <c r="I663" s="298">
        <f t="shared" si="21"/>
        <v>0</v>
      </c>
    </row>
    <row r="664" spans="1:9" s="216" customFormat="1" ht="33.75" x14ac:dyDescent="0.2">
      <c r="A664" s="163" t="s">
        <v>1125</v>
      </c>
      <c r="B664" s="165">
        <v>1850160240</v>
      </c>
      <c r="C664" s="166">
        <v>813</v>
      </c>
      <c r="D664" s="164">
        <v>4</v>
      </c>
      <c r="E664" s="164">
        <v>5</v>
      </c>
      <c r="F664" s="167">
        <v>21273</v>
      </c>
      <c r="G664" s="167">
        <v>21273</v>
      </c>
      <c r="H664" s="218">
        <f t="shared" si="20"/>
        <v>100</v>
      </c>
      <c r="I664" s="298">
        <f t="shared" si="21"/>
        <v>0</v>
      </c>
    </row>
    <row r="665" spans="1:9" s="216" customFormat="1" ht="33.75" x14ac:dyDescent="0.2">
      <c r="A665" s="163" t="s">
        <v>1125</v>
      </c>
      <c r="B665" s="165">
        <v>1850160250</v>
      </c>
      <c r="C665" s="166">
        <v>813</v>
      </c>
      <c r="D665" s="164">
        <v>4</v>
      </c>
      <c r="E665" s="164">
        <v>5</v>
      </c>
      <c r="F665" s="167">
        <v>6536.7</v>
      </c>
      <c r="G665" s="167">
        <v>6536.7</v>
      </c>
      <c r="H665" s="218">
        <f t="shared" si="20"/>
        <v>100</v>
      </c>
      <c r="I665" s="298">
        <f t="shared" si="21"/>
        <v>0</v>
      </c>
    </row>
    <row r="666" spans="1:9" s="216" customFormat="1" ht="22.5" x14ac:dyDescent="0.2">
      <c r="A666" s="163" t="s">
        <v>602</v>
      </c>
      <c r="B666" s="165">
        <v>1850200000</v>
      </c>
      <c r="C666" s="166"/>
      <c r="D666" s="164"/>
      <c r="E666" s="164"/>
      <c r="F666" s="167">
        <v>478598.1</v>
      </c>
      <c r="G666" s="167">
        <v>478491</v>
      </c>
      <c r="H666" s="218">
        <f t="shared" si="20"/>
        <v>99.977622142670441</v>
      </c>
      <c r="I666" s="298">
        <f t="shared" si="21"/>
        <v>107.09999999997672</v>
      </c>
    </row>
    <row r="667" spans="1:9" s="216" customFormat="1" ht="33.75" x14ac:dyDescent="0.2">
      <c r="A667" s="163" t="s">
        <v>1115</v>
      </c>
      <c r="B667" s="165">
        <v>1850260110</v>
      </c>
      <c r="C667" s="166">
        <v>811</v>
      </c>
      <c r="D667" s="164">
        <v>4</v>
      </c>
      <c r="E667" s="164">
        <v>5</v>
      </c>
      <c r="F667" s="167">
        <v>2542.1</v>
      </c>
      <c r="G667" s="167">
        <v>2526.1</v>
      </c>
      <c r="H667" s="218">
        <f t="shared" si="20"/>
        <v>99.370599110971241</v>
      </c>
      <c r="I667" s="298">
        <f t="shared" si="21"/>
        <v>16</v>
      </c>
    </row>
    <row r="668" spans="1:9" s="216" customFormat="1" ht="33.75" x14ac:dyDescent="0.2">
      <c r="A668" s="163" t="s">
        <v>1125</v>
      </c>
      <c r="B668" s="165">
        <v>1850260120</v>
      </c>
      <c r="C668" s="166">
        <v>813</v>
      </c>
      <c r="D668" s="164">
        <v>4</v>
      </c>
      <c r="E668" s="164">
        <v>5</v>
      </c>
      <c r="F668" s="167">
        <v>802</v>
      </c>
      <c r="G668" s="167">
        <v>802</v>
      </c>
      <c r="H668" s="218">
        <f t="shared" si="20"/>
        <v>100</v>
      </c>
      <c r="I668" s="298">
        <f t="shared" si="21"/>
        <v>0</v>
      </c>
    </row>
    <row r="669" spans="1:9" s="216" customFormat="1" ht="33.75" x14ac:dyDescent="0.2">
      <c r="A669" s="163" t="s">
        <v>1115</v>
      </c>
      <c r="B669" s="165">
        <v>1850260140</v>
      </c>
      <c r="C669" s="166">
        <v>811</v>
      </c>
      <c r="D669" s="164">
        <v>4</v>
      </c>
      <c r="E669" s="164">
        <v>5</v>
      </c>
      <c r="F669" s="167">
        <v>4149.5</v>
      </c>
      <c r="G669" s="167">
        <v>4139.5</v>
      </c>
      <c r="H669" s="218">
        <f t="shared" si="20"/>
        <v>99.75900710929028</v>
      </c>
      <c r="I669" s="298">
        <f t="shared" si="21"/>
        <v>10</v>
      </c>
    </row>
    <row r="670" spans="1:9" s="216" customFormat="1" ht="33.75" x14ac:dyDescent="0.2">
      <c r="A670" s="163" t="s">
        <v>1115</v>
      </c>
      <c r="B670" s="165">
        <v>1850260150</v>
      </c>
      <c r="C670" s="166">
        <v>811</v>
      </c>
      <c r="D670" s="164">
        <v>4</v>
      </c>
      <c r="E670" s="164">
        <v>5</v>
      </c>
      <c r="F670" s="167">
        <v>555</v>
      </c>
      <c r="G670" s="167">
        <v>555</v>
      </c>
      <c r="H670" s="218">
        <f t="shared" si="20"/>
        <v>100</v>
      </c>
      <c r="I670" s="298">
        <f t="shared" si="21"/>
        <v>0</v>
      </c>
    </row>
    <row r="671" spans="1:9" s="216" customFormat="1" ht="33.75" x14ac:dyDescent="0.2">
      <c r="A671" s="163" t="s">
        <v>1125</v>
      </c>
      <c r="B671" s="165">
        <v>1850260160</v>
      </c>
      <c r="C671" s="166">
        <v>813</v>
      </c>
      <c r="D671" s="164">
        <v>4</v>
      </c>
      <c r="E671" s="164">
        <v>5</v>
      </c>
      <c r="F671" s="167">
        <v>9609.2000000000007</v>
      </c>
      <c r="G671" s="167">
        <v>9609.2000000000007</v>
      </c>
      <c r="H671" s="218">
        <f t="shared" si="20"/>
        <v>100</v>
      </c>
      <c r="I671" s="298">
        <f t="shared" si="21"/>
        <v>0</v>
      </c>
    </row>
    <row r="672" spans="1:9" s="216" customFormat="1" ht="33.75" x14ac:dyDescent="0.2">
      <c r="A672" s="163" t="s">
        <v>1115</v>
      </c>
      <c r="B672" s="165">
        <v>1850260170</v>
      </c>
      <c r="C672" s="166">
        <v>811</v>
      </c>
      <c r="D672" s="164">
        <v>4</v>
      </c>
      <c r="E672" s="164">
        <v>5</v>
      </c>
      <c r="F672" s="167">
        <v>2867</v>
      </c>
      <c r="G672" s="167">
        <v>2867</v>
      </c>
      <c r="H672" s="218">
        <f t="shared" si="20"/>
        <v>100</v>
      </c>
      <c r="I672" s="298">
        <f t="shared" si="21"/>
        <v>0</v>
      </c>
    </row>
    <row r="673" spans="1:12" s="216" customFormat="1" ht="33.75" x14ac:dyDescent="0.2">
      <c r="A673" s="163" t="s">
        <v>1125</v>
      </c>
      <c r="B673" s="165">
        <v>1850260180</v>
      </c>
      <c r="C673" s="166">
        <v>813</v>
      </c>
      <c r="D673" s="164">
        <v>4</v>
      </c>
      <c r="E673" s="164">
        <v>5</v>
      </c>
      <c r="F673" s="167">
        <v>14640.3</v>
      </c>
      <c r="G673" s="167">
        <v>14640.3</v>
      </c>
      <c r="H673" s="218">
        <f t="shared" si="20"/>
        <v>100</v>
      </c>
      <c r="I673" s="298">
        <f t="shared" si="21"/>
        <v>0</v>
      </c>
    </row>
    <row r="674" spans="1:12" s="216" customFormat="1" ht="33.75" x14ac:dyDescent="0.2">
      <c r="A674" s="163" t="s">
        <v>1115</v>
      </c>
      <c r="B674" s="165">
        <v>1850260190</v>
      </c>
      <c r="C674" s="166">
        <v>811</v>
      </c>
      <c r="D674" s="164">
        <v>4</v>
      </c>
      <c r="E674" s="164">
        <v>5</v>
      </c>
      <c r="F674" s="167">
        <v>5298.4</v>
      </c>
      <c r="G674" s="167">
        <v>5267.4</v>
      </c>
      <c r="H674" s="218">
        <f t="shared" si="20"/>
        <v>99.414917711007107</v>
      </c>
      <c r="I674" s="298">
        <f t="shared" si="21"/>
        <v>31</v>
      </c>
    </row>
    <row r="675" spans="1:12" s="216" customFormat="1" ht="33.75" x14ac:dyDescent="0.2">
      <c r="A675" s="163" t="s">
        <v>1125</v>
      </c>
      <c r="B675" s="165">
        <v>1850260450</v>
      </c>
      <c r="C675" s="166">
        <v>813</v>
      </c>
      <c r="D675" s="164">
        <v>4</v>
      </c>
      <c r="E675" s="164">
        <v>5</v>
      </c>
      <c r="F675" s="167">
        <v>9168.6</v>
      </c>
      <c r="G675" s="167">
        <v>9143.6</v>
      </c>
      <c r="H675" s="218">
        <f t="shared" si="20"/>
        <v>99.727330235804814</v>
      </c>
      <c r="I675" s="298">
        <f t="shared" si="21"/>
        <v>25</v>
      </c>
    </row>
    <row r="676" spans="1:12" s="216" customFormat="1" ht="33.75" x14ac:dyDescent="0.2">
      <c r="A676" s="163" t="s">
        <v>1143</v>
      </c>
      <c r="B676" s="165">
        <v>1850260460</v>
      </c>
      <c r="C676" s="166">
        <v>812</v>
      </c>
      <c r="D676" s="164">
        <v>4</v>
      </c>
      <c r="E676" s="164">
        <v>5</v>
      </c>
      <c r="F676" s="167">
        <v>7388.3</v>
      </c>
      <c r="G676" s="167">
        <v>7388.3</v>
      </c>
      <c r="H676" s="218">
        <f t="shared" si="20"/>
        <v>100</v>
      </c>
      <c r="I676" s="298">
        <f t="shared" si="21"/>
        <v>0</v>
      </c>
    </row>
    <row r="677" spans="1:12" s="216" customFormat="1" ht="11.25" x14ac:dyDescent="0.2">
      <c r="A677" s="163" t="s">
        <v>1144</v>
      </c>
      <c r="B677" s="165">
        <v>1850260470</v>
      </c>
      <c r="C677" s="166">
        <v>632</v>
      </c>
      <c r="D677" s="164">
        <v>4</v>
      </c>
      <c r="E677" s="164">
        <v>5</v>
      </c>
      <c r="F677" s="167">
        <v>5056.5</v>
      </c>
      <c r="G677" s="167">
        <v>5056.5</v>
      </c>
      <c r="H677" s="218">
        <f t="shared" si="20"/>
        <v>100</v>
      </c>
      <c r="I677" s="298">
        <f t="shared" si="21"/>
        <v>0</v>
      </c>
      <c r="K677" s="211"/>
      <c r="L677" s="211"/>
    </row>
    <row r="678" spans="1:12" s="216" customFormat="1" ht="11.25" x14ac:dyDescent="0.2">
      <c r="A678" s="163" t="s">
        <v>1118</v>
      </c>
      <c r="B678" s="165">
        <v>1850260500</v>
      </c>
      <c r="C678" s="166">
        <v>633</v>
      </c>
      <c r="D678" s="164">
        <v>4</v>
      </c>
      <c r="E678" s="164">
        <v>5</v>
      </c>
      <c r="F678" s="167">
        <v>58110.3</v>
      </c>
      <c r="G678" s="167">
        <v>58110.3</v>
      </c>
      <c r="H678" s="218">
        <f t="shared" si="20"/>
        <v>100</v>
      </c>
      <c r="I678" s="298">
        <f t="shared" si="21"/>
        <v>0</v>
      </c>
    </row>
    <row r="679" spans="1:12" s="216" customFormat="1" ht="33.75" x14ac:dyDescent="0.2">
      <c r="A679" s="163" t="s">
        <v>1125</v>
      </c>
      <c r="B679" s="165" t="s">
        <v>1506</v>
      </c>
      <c r="C679" s="166">
        <v>813</v>
      </c>
      <c r="D679" s="164">
        <v>4</v>
      </c>
      <c r="E679" s="164">
        <v>5</v>
      </c>
      <c r="F679" s="167">
        <v>5190.8999999999996</v>
      </c>
      <c r="G679" s="167">
        <v>5190.8999999999996</v>
      </c>
      <c r="H679" s="218">
        <f t="shared" si="20"/>
        <v>100</v>
      </c>
      <c r="I679" s="298">
        <f t="shared" si="21"/>
        <v>0</v>
      </c>
    </row>
    <row r="680" spans="1:12" s="216" customFormat="1" ht="33.75" x14ac:dyDescent="0.2">
      <c r="A680" s="163" t="s">
        <v>1143</v>
      </c>
      <c r="B680" s="165" t="s">
        <v>1508</v>
      </c>
      <c r="C680" s="166">
        <v>812</v>
      </c>
      <c r="D680" s="164">
        <v>4</v>
      </c>
      <c r="E680" s="164">
        <v>5</v>
      </c>
      <c r="F680" s="167">
        <v>187570</v>
      </c>
      <c r="G680" s="167">
        <v>187570</v>
      </c>
      <c r="H680" s="218">
        <f t="shared" si="20"/>
        <v>100</v>
      </c>
      <c r="I680" s="298">
        <f t="shared" si="21"/>
        <v>0</v>
      </c>
    </row>
    <row r="681" spans="1:12" s="216" customFormat="1" ht="33.75" x14ac:dyDescent="0.2">
      <c r="A681" s="163" t="s">
        <v>1115</v>
      </c>
      <c r="B681" s="165" t="s">
        <v>1174</v>
      </c>
      <c r="C681" s="166">
        <v>811</v>
      </c>
      <c r="D681" s="164">
        <v>4</v>
      </c>
      <c r="E681" s="164">
        <v>5</v>
      </c>
      <c r="F681" s="167">
        <v>1603.4</v>
      </c>
      <c r="G681" s="167">
        <v>1603.4</v>
      </c>
      <c r="H681" s="218">
        <f t="shared" si="20"/>
        <v>100</v>
      </c>
      <c r="I681" s="298">
        <f t="shared" si="21"/>
        <v>0</v>
      </c>
    </row>
    <row r="682" spans="1:12" s="216" customFormat="1" ht="33.75" x14ac:dyDescent="0.2">
      <c r="A682" s="163" t="s">
        <v>1115</v>
      </c>
      <c r="B682" s="165" t="s">
        <v>1175</v>
      </c>
      <c r="C682" s="166">
        <v>811</v>
      </c>
      <c r="D682" s="164">
        <v>4</v>
      </c>
      <c r="E682" s="164">
        <v>5</v>
      </c>
      <c r="F682" s="167">
        <v>1734</v>
      </c>
      <c r="G682" s="167">
        <v>1733.9</v>
      </c>
      <c r="H682" s="218">
        <f t="shared" si="20"/>
        <v>99.994232987312586</v>
      </c>
      <c r="I682" s="298">
        <f t="shared" si="21"/>
        <v>9.9999999999909051E-2</v>
      </c>
    </row>
    <row r="683" spans="1:12" s="216" customFormat="1" ht="11.25" x14ac:dyDescent="0.2">
      <c r="A683" s="163" t="s">
        <v>1144</v>
      </c>
      <c r="B683" s="165" t="s">
        <v>611</v>
      </c>
      <c r="C683" s="166">
        <v>632</v>
      </c>
      <c r="D683" s="164">
        <v>4</v>
      </c>
      <c r="E683" s="164">
        <v>5</v>
      </c>
      <c r="F683" s="167">
        <v>15169.5</v>
      </c>
      <c r="G683" s="167">
        <v>15169.5</v>
      </c>
      <c r="H683" s="218">
        <f t="shared" si="20"/>
        <v>100</v>
      </c>
      <c r="I683" s="298">
        <f t="shared" si="21"/>
        <v>0</v>
      </c>
    </row>
    <row r="684" spans="1:12" s="216" customFormat="1" ht="11.25" x14ac:dyDescent="0.2">
      <c r="A684" s="163" t="s">
        <v>1118</v>
      </c>
      <c r="B684" s="165" t="s">
        <v>611</v>
      </c>
      <c r="C684" s="166">
        <v>633</v>
      </c>
      <c r="D684" s="164">
        <v>4</v>
      </c>
      <c r="E684" s="164">
        <v>5</v>
      </c>
      <c r="F684" s="167">
        <v>417.4</v>
      </c>
      <c r="G684" s="167">
        <v>417.4</v>
      </c>
      <c r="H684" s="218">
        <f t="shared" si="20"/>
        <v>100</v>
      </c>
      <c r="I684" s="298">
        <f t="shared" si="21"/>
        <v>0</v>
      </c>
    </row>
    <row r="685" spans="1:12" s="216" customFormat="1" ht="33.75" x14ac:dyDescent="0.2">
      <c r="A685" s="163" t="s">
        <v>1115</v>
      </c>
      <c r="B685" s="165" t="s">
        <v>611</v>
      </c>
      <c r="C685" s="166">
        <v>811</v>
      </c>
      <c r="D685" s="164">
        <v>4</v>
      </c>
      <c r="E685" s="164">
        <v>5</v>
      </c>
      <c r="F685" s="167">
        <v>21090.9</v>
      </c>
      <c r="G685" s="167">
        <v>21090.9</v>
      </c>
      <c r="H685" s="218">
        <f t="shared" si="20"/>
        <v>100</v>
      </c>
      <c r="I685" s="298">
        <f t="shared" si="21"/>
        <v>0</v>
      </c>
    </row>
    <row r="686" spans="1:12" s="216" customFormat="1" ht="33.75" x14ac:dyDescent="0.2">
      <c r="A686" s="163" t="s">
        <v>1143</v>
      </c>
      <c r="B686" s="165" t="s">
        <v>611</v>
      </c>
      <c r="C686" s="166">
        <v>812</v>
      </c>
      <c r="D686" s="164">
        <v>4</v>
      </c>
      <c r="E686" s="164">
        <v>5</v>
      </c>
      <c r="F686" s="167">
        <v>22115.7</v>
      </c>
      <c r="G686" s="167">
        <v>22115.7</v>
      </c>
      <c r="H686" s="218">
        <f t="shared" si="20"/>
        <v>100</v>
      </c>
      <c r="I686" s="298">
        <f t="shared" si="21"/>
        <v>0</v>
      </c>
    </row>
    <row r="687" spans="1:12" s="216" customFormat="1" ht="33.75" x14ac:dyDescent="0.2">
      <c r="A687" s="163" t="s">
        <v>1125</v>
      </c>
      <c r="B687" s="165" t="s">
        <v>611</v>
      </c>
      <c r="C687" s="166">
        <v>813</v>
      </c>
      <c r="D687" s="164">
        <v>4</v>
      </c>
      <c r="E687" s="164">
        <v>5</v>
      </c>
      <c r="F687" s="167">
        <v>12236.6</v>
      </c>
      <c r="G687" s="167">
        <v>12236.6</v>
      </c>
      <c r="H687" s="218">
        <f t="shared" si="20"/>
        <v>100</v>
      </c>
      <c r="I687" s="298">
        <f t="shared" si="21"/>
        <v>0</v>
      </c>
    </row>
    <row r="688" spans="1:12" s="216" customFormat="1" ht="33.75" x14ac:dyDescent="0.2">
      <c r="A688" s="163" t="s">
        <v>1115</v>
      </c>
      <c r="B688" s="165" t="s">
        <v>613</v>
      </c>
      <c r="C688" s="166">
        <v>811</v>
      </c>
      <c r="D688" s="164">
        <v>4</v>
      </c>
      <c r="E688" s="164">
        <v>5</v>
      </c>
      <c r="F688" s="167">
        <v>32242.1</v>
      </c>
      <c r="G688" s="167">
        <v>32217.1</v>
      </c>
      <c r="H688" s="218">
        <f t="shared" si="20"/>
        <v>99.922461626258837</v>
      </c>
      <c r="I688" s="298">
        <f t="shared" si="21"/>
        <v>25</v>
      </c>
    </row>
    <row r="689" spans="1:9" s="216" customFormat="1" ht="33.75" x14ac:dyDescent="0.2">
      <c r="A689" s="163" t="s">
        <v>1125</v>
      </c>
      <c r="B689" s="165" t="s">
        <v>613</v>
      </c>
      <c r="C689" s="166">
        <v>813</v>
      </c>
      <c r="D689" s="164">
        <v>4</v>
      </c>
      <c r="E689" s="164">
        <v>5</v>
      </c>
      <c r="F689" s="167">
        <v>59040.4</v>
      </c>
      <c r="G689" s="167">
        <v>59040.4</v>
      </c>
      <c r="H689" s="218">
        <f t="shared" si="20"/>
        <v>100</v>
      </c>
      <c r="I689" s="298">
        <f t="shared" si="21"/>
        <v>0</v>
      </c>
    </row>
    <row r="690" spans="1:9" s="216" customFormat="1" ht="11.25" x14ac:dyDescent="0.2">
      <c r="A690" s="163" t="s">
        <v>614</v>
      </c>
      <c r="B690" s="165" t="s">
        <v>615</v>
      </c>
      <c r="C690" s="166"/>
      <c r="D690" s="164"/>
      <c r="E690" s="164"/>
      <c r="F690" s="167">
        <v>44734.6</v>
      </c>
      <c r="G690" s="167">
        <v>44630.3</v>
      </c>
      <c r="H690" s="218">
        <f t="shared" si="20"/>
        <v>99.766847138456598</v>
      </c>
      <c r="I690" s="298">
        <f t="shared" si="21"/>
        <v>104.29999999999563</v>
      </c>
    </row>
    <row r="691" spans="1:9" s="216" customFormat="1" ht="22.5" x14ac:dyDescent="0.2">
      <c r="A691" s="163" t="s">
        <v>1145</v>
      </c>
      <c r="B691" s="165" t="s">
        <v>617</v>
      </c>
      <c r="C691" s="166">
        <v>631</v>
      </c>
      <c r="D691" s="164">
        <v>4</v>
      </c>
      <c r="E691" s="164">
        <v>5</v>
      </c>
      <c r="F691" s="167">
        <v>15336.4</v>
      </c>
      <c r="G691" s="167">
        <v>15336.4</v>
      </c>
      <c r="H691" s="218">
        <f t="shared" si="20"/>
        <v>100</v>
      </c>
      <c r="I691" s="298">
        <f t="shared" si="21"/>
        <v>0</v>
      </c>
    </row>
    <row r="692" spans="1:9" s="216" customFormat="1" ht="11.25" x14ac:dyDescent="0.2">
      <c r="A692" s="163" t="s">
        <v>1118</v>
      </c>
      <c r="B692" s="165" t="s">
        <v>617</v>
      </c>
      <c r="C692" s="166">
        <v>633</v>
      </c>
      <c r="D692" s="164">
        <v>4</v>
      </c>
      <c r="E692" s="164">
        <v>5</v>
      </c>
      <c r="F692" s="167">
        <v>5050.5</v>
      </c>
      <c r="G692" s="167">
        <v>5050.5</v>
      </c>
      <c r="H692" s="218">
        <f t="shared" si="20"/>
        <v>100</v>
      </c>
      <c r="I692" s="298">
        <f t="shared" si="21"/>
        <v>0</v>
      </c>
    </row>
    <row r="693" spans="1:9" s="216" customFormat="1" ht="33.75" x14ac:dyDescent="0.2">
      <c r="A693" s="163" t="s">
        <v>1143</v>
      </c>
      <c r="B693" s="165" t="s">
        <v>617</v>
      </c>
      <c r="C693" s="166">
        <v>812</v>
      </c>
      <c r="D693" s="164">
        <v>4</v>
      </c>
      <c r="E693" s="164">
        <v>5</v>
      </c>
      <c r="F693" s="167">
        <v>24347.7</v>
      </c>
      <c r="G693" s="167">
        <v>24243.4</v>
      </c>
      <c r="H693" s="218">
        <f t="shared" si="20"/>
        <v>99.571622781617975</v>
      </c>
      <c r="I693" s="298">
        <f t="shared" si="21"/>
        <v>104.29999999999927</v>
      </c>
    </row>
    <row r="694" spans="1:9" s="216" customFormat="1" ht="22.5" x14ac:dyDescent="0.2">
      <c r="A694" s="163" t="s">
        <v>618</v>
      </c>
      <c r="B694" s="165">
        <v>1870000000</v>
      </c>
      <c r="C694" s="166"/>
      <c r="D694" s="164"/>
      <c r="E694" s="164"/>
      <c r="F694" s="167">
        <v>158372.4</v>
      </c>
      <c r="G694" s="167">
        <v>157720.9</v>
      </c>
      <c r="H694" s="218">
        <f t="shared" si="20"/>
        <v>99.588627816462974</v>
      </c>
      <c r="I694" s="298">
        <f t="shared" si="21"/>
        <v>651.5</v>
      </c>
    </row>
    <row r="695" spans="1:9" s="216" customFormat="1" ht="11.25" x14ac:dyDescent="0.2">
      <c r="A695" s="163" t="s">
        <v>619</v>
      </c>
      <c r="B695" s="165">
        <v>1870100000</v>
      </c>
      <c r="C695" s="166"/>
      <c r="D695" s="164"/>
      <c r="E695" s="164"/>
      <c r="F695" s="167">
        <v>23312.400000000001</v>
      </c>
      <c r="G695" s="167">
        <v>22660.9</v>
      </c>
      <c r="H695" s="218">
        <f t="shared" si="20"/>
        <v>97.205349942519859</v>
      </c>
      <c r="I695" s="298">
        <f t="shared" si="21"/>
        <v>651.5</v>
      </c>
    </row>
    <row r="696" spans="1:9" s="216" customFormat="1" ht="22.5" x14ac:dyDescent="0.2">
      <c r="A696" s="163" t="s">
        <v>1145</v>
      </c>
      <c r="B696" s="165">
        <v>1870160360</v>
      </c>
      <c r="C696" s="166">
        <v>631</v>
      </c>
      <c r="D696" s="164">
        <v>4</v>
      </c>
      <c r="E696" s="164">
        <v>5</v>
      </c>
      <c r="F696" s="167">
        <v>2314.4</v>
      </c>
      <c r="G696" s="167">
        <v>2314.3000000000002</v>
      </c>
      <c r="H696" s="218">
        <f t="shared" si="20"/>
        <v>99.995679225717254</v>
      </c>
      <c r="I696" s="298">
        <f t="shared" si="21"/>
        <v>9.9999999999909051E-2</v>
      </c>
    </row>
    <row r="697" spans="1:9" s="216" customFormat="1" ht="33.75" x14ac:dyDescent="0.2">
      <c r="A697" s="163" t="s">
        <v>1115</v>
      </c>
      <c r="B697" s="165">
        <v>1870160360</v>
      </c>
      <c r="C697" s="166">
        <v>811</v>
      </c>
      <c r="D697" s="164">
        <v>4</v>
      </c>
      <c r="E697" s="164">
        <v>5</v>
      </c>
      <c r="F697" s="167">
        <v>20998</v>
      </c>
      <c r="G697" s="167">
        <v>20346.599999999999</v>
      </c>
      <c r="H697" s="218">
        <f t="shared" si="20"/>
        <v>96.897799790456233</v>
      </c>
      <c r="I697" s="298">
        <f t="shared" si="21"/>
        <v>651.40000000000146</v>
      </c>
    </row>
    <row r="698" spans="1:9" s="216" customFormat="1" ht="22.5" x14ac:dyDescent="0.2">
      <c r="A698" s="163" t="s">
        <v>1511</v>
      </c>
      <c r="B698" s="165">
        <v>1870200000</v>
      </c>
      <c r="C698" s="166"/>
      <c r="D698" s="164"/>
      <c r="E698" s="164"/>
      <c r="F698" s="167">
        <v>135060</v>
      </c>
      <c r="G698" s="167">
        <v>135060</v>
      </c>
      <c r="H698" s="218">
        <f t="shared" si="20"/>
        <v>100</v>
      </c>
      <c r="I698" s="298">
        <f t="shared" si="21"/>
        <v>0</v>
      </c>
    </row>
    <row r="699" spans="1:9" s="216" customFormat="1" ht="11.25" x14ac:dyDescent="0.2">
      <c r="A699" s="163" t="s">
        <v>1144</v>
      </c>
      <c r="B699" s="165" t="s">
        <v>1513</v>
      </c>
      <c r="C699" s="166">
        <v>632</v>
      </c>
      <c r="D699" s="164">
        <v>4</v>
      </c>
      <c r="E699" s="164">
        <v>5</v>
      </c>
      <c r="F699" s="167">
        <v>5882.5</v>
      </c>
      <c r="G699" s="167">
        <v>5882.5</v>
      </c>
      <c r="H699" s="218">
        <f t="shared" si="20"/>
        <v>100</v>
      </c>
      <c r="I699" s="298">
        <f t="shared" si="21"/>
        <v>0</v>
      </c>
    </row>
    <row r="700" spans="1:9" s="216" customFormat="1" ht="33.75" x14ac:dyDescent="0.2">
      <c r="A700" s="163" t="s">
        <v>1143</v>
      </c>
      <c r="B700" s="165" t="s">
        <v>1513</v>
      </c>
      <c r="C700" s="166">
        <v>812</v>
      </c>
      <c r="D700" s="164">
        <v>4</v>
      </c>
      <c r="E700" s="164">
        <v>5</v>
      </c>
      <c r="F700" s="167">
        <v>129177.5</v>
      </c>
      <c r="G700" s="167">
        <v>129177.5</v>
      </c>
      <c r="H700" s="218">
        <f t="shared" si="20"/>
        <v>100</v>
      </c>
      <c r="I700" s="298">
        <f t="shared" si="21"/>
        <v>0</v>
      </c>
    </row>
    <row r="701" spans="1:9" s="216" customFormat="1" ht="22.5" x14ac:dyDescent="0.2">
      <c r="A701" s="163" t="s">
        <v>1176</v>
      </c>
      <c r="B701" s="165">
        <v>1890000000</v>
      </c>
      <c r="C701" s="166"/>
      <c r="D701" s="164"/>
      <c r="E701" s="164"/>
      <c r="F701" s="167">
        <v>151943.5</v>
      </c>
      <c r="G701" s="167">
        <v>151943.5</v>
      </c>
      <c r="H701" s="218">
        <f t="shared" si="20"/>
        <v>100</v>
      </c>
      <c r="I701" s="298">
        <f t="shared" si="21"/>
        <v>0</v>
      </c>
    </row>
    <row r="702" spans="1:9" s="216" customFormat="1" ht="33.75" x14ac:dyDescent="0.2">
      <c r="A702" s="163" t="s">
        <v>621</v>
      </c>
      <c r="B702" s="165">
        <v>1890300000</v>
      </c>
      <c r="C702" s="166"/>
      <c r="D702" s="164"/>
      <c r="E702" s="164"/>
      <c r="F702" s="167">
        <v>122194.6</v>
      </c>
      <c r="G702" s="167">
        <v>122194.6</v>
      </c>
      <c r="H702" s="218">
        <f t="shared" si="20"/>
        <v>100</v>
      </c>
      <c r="I702" s="298">
        <f t="shared" si="21"/>
        <v>0</v>
      </c>
    </row>
    <row r="703" spans="1:9" s="216" customFormat="1" ht="22.5" x14ac:dyDescent="0.2">
      <c r="A703" s="163" t="s">
        <v>1124</v>
      </c>
      <c r="B703" s="165" t="s">
        <v>1177</v>
      </c>
      <c r="C703" s="166">
        <v>521</v>
      </c>
      <c r="D703" s="164">
        <v>4</v>
      </c>
      <c r="E703" s="164">
        <v>5</v>
      </c>
      <c r="F703" s="167">
        <v>122194.6</v>
      </c>
      <c r="G703" s="167">
        <v>122194.6</v>
      </c>
      <c r="H703" s="218">
        <f t="shared" si="20"/>
        <v>100</v>
      </c>
      <c r="I703" s="298">
        <f t="shared" si="21"/>
        <v>0</v>
      </c>
    </row>
    <row r="704" spans="1:9" s="216" customFormat="1" ht="11.25" x14ac:dyDescent="0.2">
      <c r="A704" s="163" t="s">
        <v>1515</v>
      </c>
      <c r="B704" s="165" t="s">
        <v>1516</v>
      </c>
      <c r="C704" s="166"/>
      <c r="D704" s="164"/>
      <c r="E704" s="164"/>
      <c r="F704" s="167">
        <v>29748.9</v>
      </c>
      <c r="G704" s="167">
        <v>29748.9</v>
      </c>
      <c r="H704" s="218">
        <f t="shared" si="20"/>
        <v>100</v>
      </c>
      <c r="I704" s="298">
        <f t="shared" si="21"/>
        <v>0</v>
      </c>
    </row>
    <row r="705" spans="1:9" s="216" customFormat="1" ht="33.75" x14ac:dyDescent="0.2">
      <c r="A705" s="163" t="s">
        <v>1115</v>
      </c>
      <c r="B705" s="165" t="s">
        <v>1518</v>
      </c>
      <c r="C705" s="166">
        <v>811</v>
      </c>
      <c r="D705" s="164">
        <v>4</v>
      </c>
      <c r="E705" s="164">
        <v>5</v>
      </c>
      <c r="F705" s="167">
        <v>29748.9</v>
      </c>
      <c r="G705" s="167">
        <v>29748.9</v>
      </c>
      <c r="H705" s="218">
        <f t="shared" si="20"/>
        <v>100</v>
      </c>
      <c r="I705" s="298">
        <f t="shared" si="21"/>
        <v>0</v>
      </c>
    </row>
    <row r="706" spans="1:9" s="216" customFormat="1" ht="11.25" x14ac:dyDescent="0.2">
      <c r="A706" s="163" t="s">
        <v>622</v>
      </c>
      <c r="B706" s="165" t="s">
        <v>623</v>
      </c>
      <c r="C706" s="166"/>
      <c r="D706" s="164"/>
      <c r="E706" s="164"/>
      <c r="F706" s="167">
        <v>17971.8</v>
      </c>
      <c r="G706" s="167">
        <v>17618.5</v>
      </c>
      <c r="H706" s="218">
        <f t="shared" si="20"/>
        <v>98.034142378615385</v>
      </c>
      <c r="I706" s="298">
        <f t="shared" si="21"/>
        <v>353.29999999999927</v>
      </c>
    </row>
    <row r="707" spans="1:9" s="216" customFormat="1" ht="11.25" x14ac:dyDescent="0.2">
      <c r="A707" s="163" t="s">
        <v>624</v>
      </c>
      <c r="B707" s="165" t="s">
        <v>625</v>
      </c>
      <c r="C707" s="166"/>
      <c r="D707" s="164"/>
      <c r="E707" s="164"/>
      <c r="F707" s="167">
        <v>16588.400000000001</v>
      </c>
      <c r="G707" s="167">
        <v>16235.1</v>
      </c>
      <c r="H707" s="218">
        <f t="shared" si="20"/>
        <v>97.870198451930264</v>
      </c>
      <c r="I707" s="298">
        <f t="shared" si="21"/>
        <v>353.30000000000109</v>
      </c>
    </row>
    <row r="708" spans="1:9" s="216" customFormat="1" ht="33.75" x14ac:dyDescent="0.2">
      <c r="A708" s="163" t="s">
        <v>1125</v>
      </c>
      <c r="B708" s="165" t="s">
        <v>1519</v>
      </c>
      <c r="C708" s="166">
        <v>813</v>
      </c>
      <c r="D708" s="164">
        <v>4</v>
      </c>
      <c r="E708" s="164">
        <v>5</v>
      </c>
      <c r="F708" s="167">
        <v>4900</v>
      </c>
      <c r="G708" s="167">
        <v>4900</v>
      </c>
      <c r="H708" s="218">
        <f t="shared" si="20"/>
        <v>100</v>
      </c>
      <c r="I708" s="298">
        <f t="shared" si="21"/>
        <v>0</v>
      </c>
    </row>
    <row r="709" spans="1:9" s="216" customFormat="1" ht="11.25" x14ac:dyDescent="0.2">
      <c r="A709" s="163" t="s">
        <v>1112</v>
      </c>
      <c r="B709" s="165" t="s">
        <v>626</v>
      </c>
      <c r="C709" s="166">
        <v>244</v>
      </c>
      <c r="D709" s="164">
        <v>4</v>
      </c>
      <c r="E709" s="164">
        <v>5</v>
      </c>
      <c r="F709" s="167">
        <v>10388.4</v>
      </c>
      <c r="G709" s="167">
        <v>10035.1</v>
      </c>
      <c r="H709" s="218">
        <f t="shared" si="20"/>
        <v>96.599091294135775</v>
      </c>
      <c r="I709" s="298">
        <f t="shared" si="21"/>
        <v>353.29999999999927</v>
      </c>
    </row>
    <row r="710" spans="1:9" s="216" customFormat="1" ht="11.25" x14ac:dyDescent="0.2">
      <c r="A710" s="163" t="s">
        <v>1137</v>
      </c>
      <c r="B710" s="165" t="s">
        <v>626</v>
      </c>
      <c r="C710" s="166">
        <v>350</v>
      </c>
      <c r="D710" s="164">
        <v>4</v>
      </c>
      <c r="E710" s="164">
        <v>5</v>
      </c>
      <c r="F710" s="167">
        <v>1300</v>
      </c>
      <c r="G710" s="167">
        <v>1300</v>
      </c>
      <c r="H710" s="218">
        <f t="shared" si="20"/>
        <v>100</v>
      </c>
      <c r="I710" s="298">
        <f t="shared" si="21"/>
        <v>0</v>
      </c>
    </row>
    <row r="711" spans="1:9" s="216" customFormat="1" ht="22.5" x14ac:dyDescent="0.2">
      <c r="A711" s="163" t="s">
        <v>1521</v>
      </c>
      <c r="B711" s="165" t="s">
        <v>1522</v>
      </c>
      <c r="C711" s="166"/>
      <c r="D711" s="164"/>
      <c r="E711" s="164"/>
      <c r="F711" s="167">
        <v>1383.4</v>
      </c>
      <c r="G711" s="167">
        <v>1383.4</v>
      </c>
      <c r="H711" s="218">
        <f t="shared" si="20"/>
        <v>100</v>
      </c>
      <c r="I711" s="298">
        <f t="shared" si="21"/>
        <v>0</v>
      </c>
    </row>
    <row r="712" spans="1:9" s="216" customFormat="1" ht="11.25" x14ac:dyDescent="0.2">
      <c r="A712" s="163" t="s">
        <v>1708</v>
      </c>
      <c r="B712" s="165" t="s">
        <v>1524</v>
      </c>
      <c r="C712" s="166">
        <v>242</v>
      </c>
      <c r="D712" s="164">
        <v>4</v>
      </c>
      <c r="E712" s="164">
        <v>5</v>
      </c>
      <c r="F712" s="167">
        <v>1356.1</v>
      </c>
      <c r="G712" s="167">
        <v>1356.1</v>
      </c>
      <c r="H712" s="218">
        <f t="shared" si="20"/>
        <v>100</v>
      </c>
      <c r="I712" s="298">
        <f t="shared" si="21"/>
        <v>0</v>
      </c>
    </row>
    <row r="713" spans="1:9" s="216" customFormat="1" ht="22.5" x14ac:dyDescent="0.2">
      <c r="A713" s="163" t="s">
        <v>1120</v>
      </c>
      <c r="B713" s="165" t="s">
        <v>1524</v>
      </c>
      <c r="C713" s="166">
        <v>831</v>
      </c>
      <c r="D713" s="164">
        <v>4</v>
      </c>
      <c r="E713" s="164">
        <v>5</v>
      </c>
      <c r="F713" s="167">
        <v>27.3</v>
      </c>
      <c r="G713" s="167">
        <v>27.3</v>
      </c>
      <c r="H713" s="218">
        <f t="shared" si="20"/>
        <v>100</v>
      </c>
      <c r="I713" s="298">
        <f t="shared" si="21"/>
        <v>0</v>
      </c>
    </row>
    <row r="714" spans="1:9" s="216" customFormat="1" ht="22.5" x14ac:dyDescent="0.2">
      <c r="A714" s="163" t="s">
        <v>628</v>
      </c>
      <c r="B714" s="165" t="s">
        <v>629</v>
      </c>
      <c r="C714" s="166"/>
      <c r="D714" s="164"/>
      <c r="E714" s="164"/>
      <c r="F714" s="167">
        <v>213907.20000000001</v>
      </c>
      <c r="G714" s="167">
        <v>213756.3</v>
      </c>
      <c r="H714" s="218">
        <f t="shared" si="20"/>
        <v>99.929455390000882</v>
      </c>
      <c r="I714" s="298">
        <f t="shared" si="21"/>
        <v>150.90000000002328</v>
      </c>
    </row>
    <row r="715" spans="1:9" s="216" customFormat="1" ht="33.75" x14ac:dyDescent="0.2">
      <c r="A715" s="163" t="s">
        <v>1116</v>
      </c>
      <c r="B715" s="165" t="s">
        <v>1525</v>
      </c>
      <c r="C715" s="166">
        <v>611</v>
      </c>
      <c r="D715" s="164">
        <v>4</v>
      </c>
      <c r="E715" s="164">
        <v>5</v>
      </c>
      <c r="F715" s="167">
        <v>205727.2</v>
      </c>
      <c r="G715" s="167">
        <v>205576.3</v>
      </c>
      <c r="H715" s="218">
        <f t="shared" si="20"/>
        <v>99.926650438055816</v>
      </c>
      <c r="I715" s="298">
        <f t="shared" si="21"/>
        <v>150.90000000002328</v>
      </c>
    </row>
    <row r="716" spans="1:9" s="216" customFormat="1" ht="11.25" x14ac:dyDescent="0.2">
      <c r="A716" s="163" t="s">
        <v>1111</v>
      </c>
      <c r="B716" s="165" t="s">
        <v>631</v>
      </c>
      <c r="C716" s="166">
        <v>530</v>
      </c>
      <c r="D716" s="164">
        <v>4</v>
      </c>
      <c r="E716" s="164">
        <v>5</v>
      </c>
      <c r="F716" s="167">
        <v>8180</v>
      </c>
      <c r="G716" s="167">
        <v>8180</v>
      </c>
      <c r="H716" s="218">
        <f t="shared" si="20"/>
        <v>100</v>
      </c>
      <c r="I716" s="298">
        <f t="shared" si="21"/>
        <v>0</v>
      </c>
    </row>
    <row r="717" spans="1:9" s="214" customFormat="1" ht="21" x14ac:dyDescent="0.2">
      <c r="A717" s="158" t="s">
        <v>1490</v>
      </c>
      <c r="B717" s="160">
        <v>1900000000</v>
      </c>
      <c r="C717" s="161"/>
      <c r="D717" s="159"/>
      <c r="E717" s="159"/>
      <c r="F717" s="162">
        <v>5493172.2000000002</v>
      </c>
      <c r="G717" s="162">
        <v>5492750.0999999996</v>
      </c>
      <c r="H717" s="213">
        <f t="shared" si="20"/>
        <v>99.992315915383088</v>
      </c>
      <c r="I717" s="298">
        <f t="shared" si="21"/>
        <v>422.10000000055879</v>
      </c>
    </row>
    <row r="718" spans="1:9" s="216" customFormat="1" ht="22.5" x14ac:dyDescent="0.2">
      <c r="A718" s="163" t="s">
        <v>1491</v>
      </c>
      <c r="B718" s="165">
        <v>1920000000</v>
      </c>
      <c r="C718" s="166"/>
      <c r="D718" s="164"/>
      <c r="E718" s="164"/>
      <c r="F718" s="167">
        <v>39302.300000000003</v>
      </c>
      <c r="G718" s="167">
        <v>39302.300000000003</v>
      </c>
      <c r="H718" s="218">
        <f t="shared" si="20"/>
        <v>100</v>
      </c>
      <c r="I718" s="298">
        <f t="shared" si="21"/>
        <v>0</v>
      </c>
    </row>
    <row r="719" spans="1:9" s="216" customFormat="1" ht="11.25" x14ac:dyDescent="0.2">
      <c r="A719" s="163" t="s">
        <v>1492</v>
      </c>
      <c r="B719" s="165">
        <v>1920200000</v>
      </c>
      <c r="C719" s="166"/>
      <c r="D719" s="164"/>
      <c r="E719" s="164"/>
      <c r="F719" s="167">
        <v>39302.300000000003</v>
      </c>
      <c r="G719" s="167">
        <v>39302.300000000003</v>
      </c>
      <c r="H719" s="218">
        <f t="shared" si="20"/>
        <v>100</v>
      </c>
      <c r="I719" s="298">
        <f t="shared" si="21"/>
        <v>0</v>
      </c>
    </row>
    <row r="720" spans="1:9" s="216" customFormat="1" ht="11.25" x14ac:dyDescent="0.2">
      <c r="A720" s="163" t="s">
        <v>1112</v>
      </c>
      <c r="B720" s="165">
        <v>1920216010</v>
      </c>
      <c r="C720" s="166">
        <v>244</v>
      </c>
      <c r="D720" s="164">
        <v>4</v>
      </c>
      <c r="E720" s="164">
        <v>2</v>
      </c>
      <c r="F720" s="167">
        <v>13295.9</v>
      </c>
      <c r="G720" s="167">
        <v>13295.9</v>
      </c>
      <c r="H720" s="218">
        <f t="shared" si="20"/>
        <v>100</v>
      </c>
      <c r="I720" s="298">
        <f t="shared" si="21"/>
        <v>0</v>
      </c>
    </row>
    <row r="721" spans="1:9" s="216" customFormat="1" ht="33.75" x14ac:dyDescent="0.2">
      <c r="A721" s="163" t="s">
        <v>1125</v>
      </c>
      <c r="B721" s="165">
        <v>1920266010</v>
      </c>
      <c r="C721" s="166">
        <v>813</v>
      </c>
      <c r="D721" s="164">
        <v>4</v>
      </c>
      <c r="E721" s="164">
        <v>2</v>
      </c>
      <c r="F721" s="167">
        <v>26006.400000000001</v>
      </c>
      <c r="G721" s="167">
        <v>26006.400000000001</v>
      </c>
      <c r="H721" s="218">
        <f t="shared" ref="H721:H784" si="22">+G721/F721*100</f>
        <v>100</v>
      </c>
      <c r="I721" s="298">
        <f t="shared" ref="I721:I784" si="23">F721-G721</f>
        <v>0</v>
      </c>
    </row>
    <row r="722" spans="1:9" s="216" customFormat="1" ht="22.5" x14ac:dyDescent="0.2">
      <c r="A722" s="163" t="s">
        <v>524</v>
      </c>
      <c r="B722" s="165">
        <v>1930000000</v>
      </c>
      <c r="C722" s="166"/>
      <c r="D722" s="164"/>
      <c r="E722" s="164"/>
      <c r="F722" s="167">
        <v>5453869.9000000004</v>
      </c>
      <c r="G722" s="167">
        <v>5453447.7999999998</v>
      </c>
      <c r="H722" s="218">
        <f t="shared" si="22"/>
        <v>99.992260541455153</v>
      </c>
      <c r="I722" s="298">
        <f t="shared" si="23"/>
        <v>422.10000000055879</v>
      </c>
    </row>
    <row r="723" spans="1:9" s="216" customFormat="1" ht="33.75" x14ac:dyDescent="0.2">
      <c r="A723" s="163" t="s">
        <v>1125</v>
      </c>
      <c r="B723" s="165">
        <v>1930067030</v>
      </c>
      <c r="C723" s="166">
        <v>813</v>
      </c>
      <c r="D723" s="164">
        <v>4</v>
      </c>
      <c r="E723" s="164">
        <v>2</v>
      </c>
      <c r="F723" s="167">
        <v>11959.2</v>
      </c>
      <c r="G723" s="167">
        <v>11959.2</v>
      </c>
      <c r="H723" s="218">
        <f t="shared" si="22"/>
        <v>100</v>
      </c>
      <c r="I723" s="298">
        <f t="shared" si="23"/>
        <v>0</v>
      </c>
    </row>
    <row r="724" spans="1:9" s="216" customFormat="1" ht="33.75" x14ac:dyDescent="0.2">
      <c r="A724" s="163" t="s">
        <v>1125</v>
      </c>
      <c r="B724" s="165">
        <v>1930067031</v>
      </c>
      <c r="C724" s="166">
        <v>813</v>
      </c>
      <c r="D724" s="164">
        <v>4</v>
      </c>
      <c r="E724" s="164">
        <v>2</v>
      </c>
      <c r="F724" s="167">
        <v>38040.699999999997</v>
      </c>
      <c r="G724" s="167">
        <v>38040.699999999997</v>
      </c>
      <c r="H724" s="218">
        <f t="shared" si="22"/>
        <v>100</v>
      </c>
      <c r="I724" s="298">
        <f t="shared" si="23"/>
        <v>0</v>
      </c>
    </row>
    <row r="725" spans="1:9" s="216" customFormat="1" ht="33.75" x14ac:dyDescent="0.2">
      <c r="A725" s="163" t="s">
        <v>1125</v>
      </c>
      <c r="B725" s="165" t="s">
        <v>1171</v>
      </c>
      <c r="C725" s="166">
        <v>813</v>
      </c>
      <c r="D725" s="164">
        <v>4</v>
      </c>
      <c r="E725" s="164">
        <v>2</v>
      </c>
      <c r="F725" s="167">
        <v>785.1</v>
      </c>
      <c r="G725" s="167">
        <v>785.1</v>
      </c>
      <c r="H725" s="218">
        <f t="shared" si="22"/>
        <v>100</v>
      </c>
      <c r="I725" s="298">
        <f t="shared" si="23"/>
        <v>0</v>
      </c>
    </row>
    <row r="726" spans="1:9" s="216" customFormat="1" ht="33.75" x14ac:dyDescent="0.2">
      <c r="A726" s="163" t="s">
        <v>1125</v>
      </c>
      <c r="B726" s="165">
        <v>1930067090</v>
      </c>
      <c r="C726" s="166">
        <v>813</v>
      </c>
      <c r="D726" s="164">
        <v>4</v>
      </c>
      <c r="E726" s="164">
        <v>12</v>
      </c>
      <c r="F726" s="167">
        <v>2170.1</v>
      </c>
      <c r="G726" s="167">
        <v>2170.1</v>
      </c>
      <c r="H726" s="218">
        <f t="shared" si="22"/>
        <v>100</v>
      </c>
      <c r="I726" s="298">
        <f t="shared" si="23"/>
        <v>0</v>
      </c>
    </row>
    <row r="727" spans="1:9" s="216" customFormat="1" ht="11.25" x14ac:dyDescent="0.2">
      <c r="A727" s="163" t="s">
        <v>590</v>
      </c>
      <c r="B727" s="165">
        <v>1930100000</v>
      </c>
      <c r="C727" s="166"/>
      <c r="D727" s="164"/>
      <c r="E727" s="164"/>
      <c r="F727" s="167">
        <v>5334084.9000000004</v>
      </c>
      <c r="G727" s="167">
        <v>5334052.8</v>
      </c>
      <c r="H727" s="218">
        <f t="shared" si="22"/>
        <v>99.999398209803516</v>
      </c>
      <c r="I727" s="298">
        <f t="shared" si="23"/>
        <v>32.100000000558794</v>
      </c>
    </row>
    <row r="728" spans="1:9" s="216" customFormat="1" ht="33.75" x14ac:dyDescent="0.2">
      <c r="A728" s="163" t="s">
        <v>1115</v>
      </c>
      <c r="B728" s="165">
        <v>1930167010</v>
      </c>
      <c r="C728" s="166">
        <v>811</v>
      </c>
      <c r="D728" s="164">
        <v>4</v>
      </c>
      <c r="E728" s="164">
        <v>2</v>
      </c>
      <c r="F728" s="167">
        <v>92327</v>
      </c>
      <c r="G728" s="167">
        <v>92327</v>
      </c>
      <c r="H728" s="218">
        <f t="shared" si="22"/>
        <v>100</v>
      </c>
      <c r="I728" s="298">
        <f t="shared" si="23"/>
        <v>0</v>
      </c>
    </row>
    <row r="729" spans="1:9" s="216" customFormat="1" ht="33.75" x14ac:dyDescent="0.2">
      <c r="A729" s="163" t="s">
        <v>1115</v>
      </c>
      <c r="B729" s="165">
        <v>1930167020</v>
      </c>
      <c r="C729" s="166">
        <v>811</v>
      </c>
      <c r="D729" s="164">
        <v>4</v>
      </c>
      <c r="E729" s="164">
        <v>2</v>
      </c>
      <c r="F729" s="167">
        <v>311700</v>
      </c>
      <c r="G729" s="167">
        <v>311699.8</v>
      </c>
      <c r="H729" s="218">
        <f t="shared" si="22"/>
        <v>99.999935835739478</v>
      </c>
      <c r="I729" s="298">
        <f t="shared" si="23"/>
        <v>0.20000000001164153</v>
      </c>
    </row>
    <row r="730" spans="1:9" s="216" customFormat="1" ht="33.75" x14ac:dyDescent="0.2">
      <c r="A730" s="163" t="s">
        <v>1115</v>
      </c>
      <c r="B730" s="165">
        <v>1930167040</v>
      </c>
      <c r="C730" s="166">
        <v>811</v>
      </c>
      <c r="D730" s="164">
        <v>4</v>
      </c>
      <c r="E730" s="164">
        <v>2</v>
      </c>
      <c r="F730" s="167">
        <v>362326</v>
      </c>
      <c r="G730" s="167">
        <v>362299.1</v>
      </c>
      <c r="H730" s="218">
        <f t="shared" si="22"/>
        <v>99.992575746703238</v>
      </c>
      <c r="I730" s="298">
        <f t="shared" si="23"/>
        <v>26.900000000023283</v>
      </c>
    </row>
    <row r="731" spans="1:9" s="216" customFormat="1" ht="33.75" x14ac:dyDescent="0.2">
      <c r="A731" s="163" t="s">
        <v>1125</v>
      </c>
      <c r="B731" s="165">
        <v>1930167050</v>
      </c>
      <c r="C731" s="166">
        <v>813</v>
      </c>
      <c r="D731" s="164">
        <v>4</v>
      </c>
      <c r="E731" s="164">
        <v>2</v>
      </c>
      <c r="F731" s="167">
        <v>32259</v>
      </c>
      <c r="G731" s="167">
        <v>32259</v>
      </c>
      <c r="H731" s="218">
        <f t="shared" si="22"/>
        <v>100</v>
      </c>
      <c r="I731" s="298">
        <f t="shared" si="23"/>
        <v>0</v>
      </c>
    </row>
    <row r="732" spans="1:9" s="216" customFormat="1" ht="33.75" x14ac:dyDescent="0.2">
      <c r="A732" s="163" t="s">
        <v>1115</v>
      </c>
      <c r="B732" s="165">
        <v>1930167060</v>
      </c>
      <c r="C732" s="166">
        <v>811</v>
      </c>
      <c r="D732" s="164">
        <v>4</v>
      </c>
      <c r="E732" s="164">
        <v>2</v>
      </c>
      <c r="F732" s="167">
        <v>1304</v>
      </c>
      <c r="G732" s="167">
        <v>1304</v>
      </c>
      <c r="H732" s="218">
        <f t="shared" si="22"/>
        <v>100</v>
      </c>
      <c r="I732" s="298">
        <f t="shared" si="23"/>
        <v>0</v>
      </c>
    </row>
    <row r="733" spans="1:9" s="216" customFormat="1" ht="11.25" x14ac:dyDescent="0.2">
      <c r="A733" s="163" t="s">
        <v>1122</v>
      </c>
      <c r="B733" s="165">
        <v>1930167080</v>
      </c>
      <c r="C733" s="166">
        <v>622</v>
      </c>
      <c r="D733" s="164">
        <v>4</v>
      </c>
      <c r="E733" s="164">
        <v>12</v>
      </c>
      <c r="F733" s="167">
        <v>6500</v>
      </c>
      <c r="G733" s="167">
        <v>6496.2</v>
      </c>
      <c r="H733" s="218">
        <f t="shared" si="22"/>
        <v>99.941538461538457</v>
      </c>
      <c r="I733" s="298">
        <f t="shared" si="23"/>
        <v>3.8000000000001819</v>
      </c>
    </row>
    <row r="734" spans="1:9" s="216" customFormat="1" ht="33.75" x14ac:dyDescent="0.2">
      <c r="A734" s="163" t="s">
        <v>1115</v>
      </c>
      <c r="B734" s="165" t="s">
        <v>1172</v>
      </c>
      <c r="C734" s="166">
        <v>811</v>
      </c>
      <c r="D734" s="164">
        <v>4</v>
      </c>
      <c r="E734" s="164">
        <v>2</v>
      </c>
      <c r="F734" s="167">
        <v>527668.9</v>
      </c>
      <c r="G734" s="167">
        <v>527667.69999999995</v>
      </c>
      <c r="H734" s="218">
        <f t="shared" si="22"/>
        <v>99.999772584664342</v>
      </c>
      <c r="I734" s="298">
        <f t="shared" si="23"/>
        <v>1.2000000000698492</v>
      </c>
    </row>
    <row r="735" spans="1:9" s="216" customFormat="1" ht="33.75" x14ac:dyDescent="0.2">
      <c r="A735" s="163" t="s">
        <v>1143</v>
      </c>
      <c r="B735" s="165" t="s">
        <v>596</v>
      </c>
      <c r="C735" s="166">
        <v>812</v>
      </c>
      <c r="D735" s="164">
        <v>4</v>
      </c>
      <c r="E735" s="164">
        <v>2</v>
      </c>
      <c r="F735" s="167">
        <v>4000000</v>
      </c>
      <c r="G735" s="167">
        <v>4000000</v>
      </c>
      <c r="H735" s="218">
        <f t="shared" si="22"/>
        <v>100</v>
      </c>
      <c r="I735" s="298">
        <f t="shared" si="23"/>
        <v>0</v>
      </c>
    </row>
    <row r="736" spans="1:9" s="216" customFormat="1" ht="11.25" x14ac:dyDescent="0.2">
      <c r="A736" s="163" t="s">
        <v>709</v>
      </c>
      <c r="B736" s="165">
        <v>1930400000</v>
      </c>
      <c r="C736" s="166"/>
      <c r="D736" s="164"/>
      <c r="E736" s="164"/>
      <c r="F736" s="167">
        <v>66829.899999999994</v>
      </c>
      <c r="G736" s="167">
        <v>66439.899999999994</v>
      </c>
      <c r="H736" s="218">
        <f t="shared" si="22"/>
        <v>99.416428873902248</v>
      </c>
      <c r="I736" s="298">
        <f t="shared" si="23"/>
        <v>390</v>
      </c>
    </row>
    <row r="737" spans="1:9" s="216" customFormat="1" ht="33.75" x14ac:dyDescent="0.2">
      <c r="A737" s="163" t="s">
        <v>1133</v>
      </c>
      <c r="B737" s="165">
        <v>1930440670</v>
      </c>
      <c r="C737" s="166">
        <v>621</v>
      </c>
      <c r="D737" s="164">
        <v>4</v>
      </c>
      <c r="E737" s="164">
        <v>12</v>
      </c>
      <c r="F737" s="167">
        <v>4027</v>
      </c>
      <c r="G737" s="167">
        <v>3917</v>
      </c>
      <c r="H737" s="218">
        <f t="shared" si="22"/>
        <v>97.268438043208334</v>
      </c>
      <c r="I737" s="298">
        <f t="shared" si="23"/>
        <v>110</v>
      </c>
    </row>
    <row r="738" spans="1:9" s="216" customFormat="1" ht="11.25" x14ac:dyDescent="0.2">
      <c r="A738" s="163" t="s">
        <v>1122</v>
      </c>
      <c r="B738" s="165">
        <v>1930440670</v>
      </c>
      <c r="C738" s="166">
        <v>622</v>
      </c>
      <c r="D738" s="164">
        <v>4</v>
      </c>
      <c r="E738" s="164">
        <v>12</v>
      </c>
      <c r="F738" s="167">
        <v>1280</v>
      </c>
      <c r="G738" s="167">
        <v>1000</v>
      </c>
      <c r="H738" s="218">
        <f t="shared" si="22"/>
        <v>78.125</v>
      </c>
      <c r="I738" s="298">
        <f t="shared" si="23"/>
        <v>280</v>
      </c>
    </row>
    <row r="739" spans="1:9" s="216" customFormat="1" ht="22.5" x14ac:dyDescent="0.2">
      <c r="A739" s="163" t="s">
        <v>1124</v>
      </c>
      <c r="B739" s="165">
        <v>1930475060</v>
      </c>
      <c r="C739" s="166">
        <v>521</v>
      </c>
      <c r="D739" s="164">
        <v>14</v>
      </c>
      <c r="E739" s="164">
        <v>3</v>
      </c>
      <c r="F739" s="167">
        <v>61522.9</v>
      </c>
      <c r="G739" s="167">
        <v>61522.9</v>
      </c>
      <c r="H739" s="218">
        <f t="shared" si="22"/>
        <v>100</v>
      </c>
      <c r="I739" s="298">
        <f t="shared" si="23"/>
        <v>0</v>
      </c>
    </row>
    <row r="740" spans="1:9" s="214" customFormat="1" ht="21" x14ac:dyDescent="0.2">
      <c r="A740" s="158" t="s">
        <v>1218</v>
      </c>
      <c r="B740" s="160">
        <v>2000000000</v>
      </c>
      <c r="C740" s="161"/>
      <c r="D740" s="159"/>
      <c r="E740" s="159"/>
      <c r="F740" s="162">
        <v>930.1</v>
      </c>
      <c r="G740" s="162">
        <v>920.5</v>
      </c>
      <c r="H740" s="213">
        <f t="shared" si="22"/>
        <v>98.967852919040965</v>
      </c>
      <c r="I740" s="298">
        <f t="shared" si="23"/>
        <v>9.6000000000000227</v>
      </c>
    </row>
    <row r="741" spans="1:9" s="216" customFormat="1" ht="22.5" x14ac:dyDescent="0.2">
      <c r="A741" s="163" t="s">
        <v>712</v>
      </c>
      <c r="B741" s="165">
        <v>2010000000</v>
      </c>
      <c r="C741" s="166"/>
      <c r="D741" s="164"/>
      <c r="E741" s="164"/>
      <c r="F741" s="167">
        <v>930.1</v>
      </c>
      <c r="G741" s="167">
        <v>920.5</v>
      </c>
      <c r="H741" s="218">
        <f t="shared" si="22"/>
        <v>98.967852919040965</v>
      </c>
      <c r="I741" s="298">
        <f t="shared" si="23"/>
        <v>9.6000000000000227</v>
      </c>
    </row>
    <row r="742" spans="1:9" s="216" customFormat="1" ht="11.25" x14ac:dyDescent="0.2">
      <c r="A742" s="163" t="s">
        <v>1112</v>
      </c>
      <c r="B742" s="165">
        <v>2010002020</v>
      </c>
      <c r="C742" s="166">
        <v>244</v>
      </c>
      <c r="D742" s="164">
        <v>4</v>
      </c>
      <c r="E742" s="164">
        <v>12</v>
      </c>
      <c r="F742" s="167">
        <v>930.1</v>
      </c>
      <c r="G742" s="167">
        <v>920.5</v>
      </c>
      <c r="H742" s="218">
        <f t="shared" si="22"/>
        <v>98.967852919040965</v>
      </c>
      <c r="I742" s="298">
        <f t="shared" si="23"/>
        <v>9.6000000000000227</v>
      </c>
    </row>
    <row r="743" spans="1:9" s="214" customFormat="1" ht="31.5" x14ac:dyDescent="0.2">
      <c r="A743" s="158" t="s">
        <v>759</v>
      </c>
      <c r="B743" s="160">
        <v>2100000000</v>
      </c>
      <c r="C743" s="161"/>
      <c r="D743" s="159"/>
      <c r="E743" s="159"/>
      <c r="F743" s="162">
        <v>15100</v>
      </c>
      <c r="G743" s="162">
        <v>10500</v>
      </c>
      <c r="H743" s="213">
        <f t="shared" si="22"/>
        <v>69.536423841059602</v>
      </c>
      <c r="I743" s="298">
        <f t="shared" si="23"/>
        <v>4600</v>
      </c>
    </row>
    <row r="744" spans="1:9" s="216" customFormat="1" ht="22.5" x14ac:dyDescent="0.2">
      <c r="A744" s="163" t="s">
        <v>1602</v>
      </c>
      <c r="B744" s="165">
        <v>2100400000</v>
      </c>
      <c r="C744" s="166"/>
      <c r="D744" s="164"/>
      <c r="E744" s="164"/>
      <c r="F744" s="167">
        <v>15100</v>
      </c>
      <c r="G744" s="167">
        <v>10500</v>
      </c>
      <c r="H744" s="218">
        <f t="shared" si="22"/>
        <v>69.536423841059602</v>
      </c>
      <c r="I744" s="298">
        <f t="shared" si="23"/>
        <v>4600</v>
      </c>
    </row>
    <row r="745" spans="1:9" s="216" customFormat="1" ht="33.75" x14ac:dyDescent="0.2">
      <c r="A745" s="163" t="s">
        <v>1125</v>
      </c>
      <c r="B745" s="165">
        <v>2100402350</v>
      </c>
      <c r="C745" s="166">
        <v>813</v>
      </c>
      <c r="D745" s="164">
        <v>6</v>
      </c>
      <c r="E745" s="164">
        <v>3</v>
      </c>
      <c r="F745" s="167">
        <v>15100</v>
      </c>
      <c r="G745" s="167">
        <v>10500</v>
      </c>
      <c r="H745" s="218">
        <f t="shared" si="22"/>
        <v>69.536423841059602</v>
      </c>
      <c r="I745" s="298">
        <f t="shared" si="23"/>
        <v>4600</v>
      </c>
    </row>
    <row r="746" spans="1:9" s="214" customFormat="1" ht="21" x14ac:dyDescent="0.2">
      <c r="A746" s="158" t="s">
        <v>1276</v>
      </c>
      <c r="B746" s="160">
        <v>2200000000</v>
      </c>
      <c r="C746" s="161"/>
      <c r="D746" s="159"/>
      <c r="E746" s="159"/>
      <c r="F746" s="162">
        <v>70973.100000000006</v>
      </c>
      <c r="G746" s="162">
        <v>70523.100000000006</v>
      </c>
      <c r="H746" s="213">
        <f t="shared" si="22"/>
        <v>99.365956961158517</v>
      </c>
      <c r="I746" s="298">
        <f t="shared" si="23"/>
        <v>450</v>
      </c>
    </row>
    <row r="747" spans="1:9" s="216" customFormat="1" ht="11.25" x14ac:dyDescent="0.2">
      <c r="A747" s="163" t="s">
        <v>1277</v>
      </c>
      <c r="B747" s="165">
        <v>2220000000</v>
      </c>
      <c r="C747" s="166"/>
      <c r="D747" s="164"/>
      <c r="E747" s="164"/>
      <c r="F747" s="167">
        <v>70973.100000000006</v>
      </c>
      <c r="G747" s="167">
        <v>70523.100000000006</v>
      </c>
      <c r="H747" s="218">
        <f t="shared" si="22"/>
        <v>99.365956961158517</v>
      </c>
      <c r="I747" s="298">
        <f t="shared" si="23"/>
        <v>450</v>
      </c>
    </row>
    <row r="748" spans="1:9" s="216" customFormat="1" ht="11.25" x14ac:dyDescent="0.2">
      <c r="A748" s="163" t="s">
        <v>1278</v>
      </c>
      <c r="B748" s="165">
        <v>2220100000</v>
      </c>
      <c r="C748" s="166"/>
      <c r="D748" s="164"/>
      <c r="E748" s="164"/>
      <c r="F748" s="167">
        <v>5879.8</v>
      </c>
      <c r="G748" s="167">
        <v>5429.9</v>
      </c>
      <c r="H748" s="218">
        <f t="shared" si="22"/>
        <v>92.348379196571301</v>
      </c>
      <c r="I748" s="298">
        <f t="shared" si="23"/>
        <v>449.90000000000055</v>
      </c>
    </row>
    <row r="749" spans="1:9" s="216" customFormat="1" ht="11.25" x14ac:dyDescent="0.2">
      <c r="A749" s="163" t="s">
        <v>1708</v>
      </c>
      <c r="B749" s="165">
        <v>2220143400</v>
      </c>
      <c r="C749" s="166">
        <v>242</v>
      </c>
      <c r="D749" s="164">
        <v>7</v>
      </c>
      <c r="E749" s="164">
        <v>7</v>
      </c>
      <c r="F749" s="167">
        <v>13</v>
      </c>
      <c r="G749" s="167">
        <v>13</v>
      </c>
      <c r="H749" s="218">
        <f t="shared" si="22"/>
        <v>100</v>
      </c>
      <c r="I749" s="298">
        <f t="shared" si="23"/>
        <v>0</v>
      </c>
    </row>
    <row r="750" spans="1:9" s="216" customFormat="1" ht="11.25" x14ac:dyDescent="0.2">
      <c r="A750" s="163" t="s">
        <v>1112</v>
      </c>
      <c r="B750" s="165">
        <v>2220143400</v>
      </c>
      <c r="C750" s="166">
        <v>244</v>
      </c>
      <c r="D750" s="164">
        <v>7</v>
      </c>
      <c r="E750" s="164">
        <v>7</v>
      </c>
      <c r="F750" s="167">
        <v>2368.6999999999998</v>
      </c>
      <c r="G750" s="167">
        <v>2248.6</v>
      </c>
      <c r="H750" s="218">
        <f t="shared" si="22"/>
        <v>94.929708278802721</v>
      </c>
      <c r="I750" s="298">
        <f t="shared" si="23"/>
        <v>120.09999999999991</v>
      </c>
    </row>
    <row r="751" spans="1:9" s="216" customFormat="1" ht="33.75" x14ac:dyDescent="0.2">
      <c r="A751" s="163" t="s">
        <v>1116</v>
      </c>
      <c r="B751" s="165">
        <v>2220143700</v>
      </c>
      <c r="C751" s="166">
        <v>611</v>
      </c>
      <c r="D751" s="164">
        <v>7</v>
      </c>
      <c r="E751" s="164">
        <v>7</v>
      </c>
      <c r="F751" s="167">
        <v>998.1</v>
      </c>
      <c r="G751" s="167">
        <v>668.3</v>
      </c>
      <c r="H751" s="218">
        <f t="shared" si="22"/>
        <v>66.957218715559549</v>
      </c>
      <c r="I751" s="298">
        <f t="shared" si="23"/>
        <v>329.80000000000007</v>
      </c>
    </row>
    <row r="752" spans="1:9" s="216" customFormat="1" ht="11.25" x14ac:dyDescent="0.2">
      <c r="A752" s="163" t="s">
        <v>1137</v>
      </c>
      <c r="B752" s="165">
        <v>2220160930</v>
      </c>
      <c r="C752" s="166">
        <v>350</v>
      </c>
      <c r="D752" s="164">
        <v>7</v>
      </c>
      <c r="E752" s="164">
        <v>7</v>
      </c>
      <c r="F752" s="167">
        <v>1100</v>
      </c>
      <c r="G752" s="167">
        <v>1100</v>
      </c>
      <c r="H752" s="218">
        <f t="shared" si="22"/>
        <v>100</v>
      </c>
      <c r="I752" s="298">
        <f t="shared" si="23"/>
        <v>0</v>
      </c>
    </row>
    <row r="753" spans="1:9" s="216" customFormat="1" ht="33.75" x14ac:dyDescent="0.2">
      <c r="A753" s="163" t="s">
        <v>1125</v>
      </c>
      <c r="B753" s="165">
        <v>2220160930</v>
      </c>
      <c r="C753" s="166">
        <v>813</v>
      </c>
      <c r="D753" s="164">
        <v>7</v>
      </c>
      <c r="E753" s="164">
        <v>7</v>
      </c>
      <c r="F753" s="167">
        <v>1400</v>
      </c>
      <c r="G753" s="167">
        <v>1400</v>
      </c>
      <c r="H753" s="218">
        <f t="shared" si="22"/>
        <v>100</v>
      </c>
      <c r="I753" s="298">
        <f t="shared" si="23"/>
        <v>0</v>
      </c>
    </row>
    <row r="754" spans="1:9" s="216" customFormat="1" ht="22.5" x14ac:dyDescent="0.2">
      <c r="A754" s="163" t="s">
        <v>1631</v>
      </c>
      <c r="B754" s="165" t="s">
        <v>1632</v>
      </c>
      <c r="C754" s="166"/>
      <c r="D754" s="164"/>
      <c r="E754" s="164"/>
      <c r="F754" s="167">
        <v>65093.3</v>
      </c>
      <c r="G754" s="167">
        <v>65093.2</v>
      </c>
      <c r="H754" s="218">
        <f t="shared" si="22"/>
        <v>99.999846374358029</v>
      </c>
      <c r="I754" s="298">
        <f t="shared" si="23"/>
        <v>0.10000000000582077</v>
      </c>
    </row>
    <row r="755" spans="1:9" s="216" customFormat="1" ht="11.25" x14ac:dyDescent="0.2">
      <c r="A755" s="163" t="s">
        <v>1708</v>
      </c>
      <c r="B755" s="165" t="s">
        <v>1634</v>
      </c>
      <c r="C755" s="166">
        <v>242</v>
      </c>
      <c r="D755" s="164">
        <v>7</v>
      </c>
      <c r="E755" s="164">
        <v>7</v>
      </c>
      <c r="F755" s="167">
        <v>1740.5</v>
      </c>
      <c r="G755" s="167">
        <v>1740.5</v>
      </c>
      <c r="H755" s="218">
        <f t="shared" si="22"/>
        <v>100</v>
      </c>
      <c r="I755" s="298">
        <f t="shared" si="23"/>
        <v>0</v>
      </c>
    </row>
    <row r="756" spans="1:9" s="216" customFormat="1" ht="22.5" x14ac:dyDescent="0.2">
      <c r="A756" s="163" t="s">
        <v>1707</v>
      </c>
      <c r="B756" s="165" t="s">
        <v>1634</v>
      </c>
      <c r="C756" s="166">
        <v>243</v>
      </c>
      <c r="D756" s="164">
        <v>7</v>
      </c>
      <c r="E756" s="164">
        <v>7</v>
      </c>
      <c r="F756" s="167">
        <v>28295.3</v>
      </c>
      <c r="G756" s="167">
        <v>28295.3</v>
      </c>
      <c r="H756" s="218">
        <f t="shared" si="22"/>
        <v>100</v>
      </c>
      <c r="I756" s="298">
        <f t="shared" si="23"/>
        <v>0</v>
      </c>
    </row>
    <row r="757" spans="1:9" s="216" customFormat="1" ht="11.25" x14ac:dyDescent="0.2">
      <c r="A757" s="163" t="s">
        <v>1112</v>
      </c>
      <c r="B757" s="165" t="s">
        <v>1634</v>
      </c>
      <c r="C757" s="166">
        <v>244</v>
      </c>
      <c r="D757" s="164">
        <v>7</v>
      </c>
      <c r="E757" s="164">
        <v>7</v>
      </c>
      <c r="F757" s="167">
        <v>35057.5</v>
      </c>
      <c r="G757" s="167">
        <v>35057.4</v>
      </c>
      <c r="H757" s="218">
        <f t="shared" si="22"/>
        <v>99.999714754332174</v>
      </c>
      <c r="I757" s="298">
        <f t="shared" si="23"/>
        <v>9.9999999998544808E-2</v>
      </c>
    </row>
    <row r="758" spans="1:9" s="214" customFormat="1" ht="21" x14ac:dyDescent="0.2">
      <c r="A758" s="158" t="s">
        <v>1285</v>
      </c>
      <c r="B758" s="160">
        <v>2300000000</v>
      </c>
      <c r="C758" s="161"/>
      <c r="D758" s="159"/>
      <c r="E758" s="159"/>
      <c r="F758" s="162">
        <v>3573.4</v>
      </c>
      <c r="G758" s="162">
        <v>3572.3</v>
      </c>
      <c r="H758" s="213">
        <f t="shared" si="22"/>
        <v>99.969216992220296</v>
      </c>
      <c r="I758" s="298">
        <f t="shared" si="23"/>
        <v>1.0999999999999091</v>
      </c>
    </row>
    <row r="759" spans="1:9" s="216" customFormat="1" ht="22.5" x14ac:dyDescent="0.2">
      <c r="A759" s="163" t="s">
        <v>851</v>
      </c>
      <c r="B759" s="165">
        <v>2300200000</v>
      </c>
      <c r="C759" s="166"/>
      <c r="D759" s="164"/>
      <c r="E759" s="164"/>
      <c r="F759" s="167">
        <v>2222.5</v>
      </c>
      <c r="G759" s="167">
        <v>2222.5</v>
      </c>
      <c r="H759" s="218">
        <f t="shared" si="22"/>
        <v>100</v>
      </c>
      <c r="I759" s="298">
        <f t="shared" si="23"/>
        <v>0</v>
      </c>
    </row>
    <row r="760" spans="1:9" s="216" customFormat="1" ht="33.75" x14ac:dyDescent="0.2">
      <c r="A760" s="163" t="s">
        <v>1116</v>
      </c>
      <c r="B760" s="165">
        <v>2300242320</v>
      </c>
      <c r="C760" s="166">
        <v>611</v>
      </c>
      <c r="D760" s="164">
        <v>7</v>
      </c>
      <c r="E760" s="164">
        <v>9</v>
      </c>
      <c r="F760" s="167">
        <v>2222.5</v>
      </c>
      <c r="G760" s="167">
        <v>2222.5</v>
      </c>
      <c r="H760" s="218">
        <f t="shared" si="22"/>
        <v>100</v>
      </c>
      <c r="I760" s="298">
        <f t="shared" si="23"/>
        <v>0</v>
      </c>
    </row>
    <row r="761" spans="1:9" s="216" customFormat="1" ht="22.5" x14ac:dyDescent="0.2">
      <c r="A761" s="163" t="s">
        <v>853</v>
      </c>
      <c r="B761" s="165">
        <v>2300300000</v>
      </c>
      <c r="C761" s="166"/>
      <c r="D761" s="164"/>
      <c r="E761" s="164"/>
      <c r="F761" s="167">
        <v>1350</v>
      </c>
      <c r="G761" s="167">
        <v>1349.8</v>
      </c>
      <c r="H761" s="218">
        <f t="shared" si="22"/>
        <v>99.985185185185173</v>
      </c>
      <c r="I761" s="298">
        <f t="shared" si="23"/>
        <v>0.20000000000004547</v>
      </c>
    </row>
    <row r="762" spans="1:9" s="216" customFormat="1" ht="33.75" x14ac:dyDescent="0.2">
      <c r="A762" s="163" t="s">
        <v>1116</v>
      </c>
      <c r="B762" s="165">
        <v>2300342330</v>
      </c>
      <c r="C762" s="166">
        <v>611</v>
      </c>
      <c r="D762" s="164">
        <v>7</v>
      </c>
      <c r="E762" s="164">
        <v>9</v>
      </c>
      <c r="F762" s="167">
        <v>1350</v>
      </c>
      <c r="G762" s="167">
        <v>1349.8</v>
      </c>
      <c r="H762" s="218">
        <f t="shared" si="22"/>
        <v>99.985185185185173</v>
      </c>
      <c r="I762" s="298">
        <f t="shared" si="23"/>
        <v>0.20000000000004547</v>
      </c>
    </row>
    <row r="763" spans="1:9" s="216" customFormat="1" ht="11.25" x14ac:dyDescent="0.2">
      <c r="A763" s="163" t="s">
        <v>1618</v>
      </c>
      <c r="B763" s="165" t="s">
        <v>1645</v>
      </c>
      <c r="C763" s="166"/>
      <c r="D763" s="164"/>
      <c r="E763" s="164"/>
      <c r="F763" s="167">
        <v>0.9</v>
      </c>
      <c r="G763" s="167">
        <v>0</v>
      </c>
      <c r="H763" s="218">
        <f t="shared" si="22"/>
        <v>0</v>
      </c>
      <c r="I763" s="298">
        <f t="shared" si="23"/>
        <v>0.9</v>
      </c>
    </row>
    <row r="764" spans="1:9" s="216" customFormat="1" ht="11.25" x14ac:dyDescent="0.2">
      <c r="A764" s="163" t="s">
        <v>1112</v>
      </c>
      <c r="B764" s="165" t="s">
        <v>1646</v>
      </c>
      <c r="C764" s="166">
        <v>244</v>
      </c>
      <c r="D764" s="164">
        <v>7</v>
      </c>
      <c r="E764" s="164">
        <v>9</v>
      </c>
      <c r="F764" s="167">
        <v>0.9</v>
      </c>
      <c r="G764" s="167">
        <v>0</v>
      </c>
      <c r="H764" s="218">
        <f t="shared" si="22"/>
        <v>0</v>
      </c>
      <c r="I764" s="298">
        <f t="shared" si="23"/>
        <v>0.9</v>
      </c>
    </row>
    <row r="765" spans="1:9" s="214" customFormat="1" ht="10.5" x14ac:dyDescent="0.2">
      <c r="A765" s="158" t="s">
        <v>889</v>
      </c>
      <c r="B765" s="160">
        <v>2400000000</v>
      </c>
      <c r="C765" s="161"/>
      <c r="D765" s="159"/>
      <c r="E765" s="159"/>
      <c r="F765" s="162">
        <v>3129</v>
      </c>
      <c r="G765" s="162">
        <v>2323.6999999999998</v>
      </c>
      <c r="H765" s="213">
        <f t="shared" si="22"/>
        <v>74.263342921061039</v>
      </c>
      <c r="I765" s="298">
        <f t="shared" si="23"/>
        <v>805.30000000000018</v>
      </c>
    </row>
    <row r="766" spans="1:9" s="216" customFormat="1" ht="33.75" x14ac:dyDescent="0.2">
      <c r="A766" s="163" t="s">
        <v>890</v>
      </c>
      <c r="B766" s="165">
        <v>2410000000</v>
      </c>
      <c r="C766" s="166"/>
      <c r="D766" s="164"/>
      <c r="E766" s="164"/>
      <c r="F766" s="167">
        <v>3129</v>
      </c>
      <c r="G766" s="167">
        <v>2323.6999999999998</v>
      </c>
      <c r="H766" s="218">
        <f t="shared" si="22"/>
        <v>74.263342921061039</v>
      </c>
      <c r="I766" s="298">
        <f t="shared" si="23"/>
        <v>805.30000000000018</v>
      </c>
    </row>
    <row r="767" spans="1:9" s="216" customFormat="1" ht="22.5" x14ac:dyDescent="0.2">
      <c r="A767" s="163" t="s">
        <v>1301</v>
      </c>
      <c r="B767" s="165">
        <v>2410100000</v>
      </c>
      <c r="C767" s="166"/>
      <c r="D767" s="164"/>
      <c r="E767" s="164"/>
      <c r="F767" s="167">
        <v>3129</v>
      </c>
      <c r="G767" s="167">
        <v>2323.6999999999998</v>
      </c>
      <c r="H767" s="218">
        <f t="shared" si="22"/>
        <v>74.263342921061039</v>
      </c>
      <c r="I767" s="298">
        <f t="shared" si="23"/>
        <v>805.30000000000018</v>
      </c>
    </row>
    <row r="768" spans="1:9" s="216" customFormat="1" ht="11.25" x14ac:dyDescent="0.2">
      <c r="A768" s="163" t="s">
        <v>1112</v>
      </c>
      <c r="B768" s="165">
        <v>2410102250</v>
      </c>
      <c r="C768" s="166">
        <v>244</v>
      </c>
      <c r="D768" s="164">
        <v>10</v>
      </c>
      <c r="E768" s="164">
        <v>3</v>
      </c>
      <c r="F768" s="167">
        <v>1238</v>
      </c>
      <c r="G768" s="167">
        <v>823.7</v>
      </c>
      <c r="H768" s="218">
        <f t="shared" si="22"/>
        <v>66.534733441033936</v>
      </c>
      <c r="I768" s="298">
        <f t="shared" si="23"/>
        <v>414.29999999999995</v>
      </c>
    </row>
    <row r="769" spans="1:9" s="216" customFormat="1" ht="11.25" x14ac:dyDescent="0.2">
      <c r="A769" s="163" t="s">
        <v>1114</v>
      </c>
      <c r="B769" s="165">
        <v>2410102250</v>
      </c>
      <c r="C769" s="166">
        <v>612</v>
      </c>
      <c r="D769" s="164">
        <v>11</v>
      </c>
      <c r="E769" s="164">
        <v>3</v>
      </c>
      <c r="F769" s="167">
        <v>391</v>
      </c>
      <c r="G769" s="167">
        <v>0</v>
      </c>
      <c r="H769" s="218">
        <f t="shared" si="22"/>
        <v>0</v>
      </c>
      <c r="I769" s="298">
        <f t="shared" si="23"/>
        <v>391</v>
      </c>
    </row>
    <row r="770" spans="1:9" s="216" customFormat="1" ht="11.25" x14ac:dyDescent="0.2">
      <c r="A770" s="163" t="s">
        <v>1118</v>
      </c>
      <c r="B770" s="165">
        <v>2410102250</v>
      </c>
      <c r="C770" s="166">
        <v>633</v>
      </c>
      <c r="D770" s="164">
        <v>10</v>
      </c>
      <c r="E770" s="164">
        <v>3</v>
      </c>
      <c r="F770" s="167">
        <v>1000</v>
      </c>
      <c r="G770" s="167">
        <v>1000</v>
      </c>
      <c r="H770" s="218">
        <f t="shared" si="22"/>
        <v>100</v>
      </c>
      <c r="I770" s="298">
        <f t="shared" si="23"/>
        <v>0</v>
      </c>
    </row>
    <row r="771" spans="1:9" s="216" customFormat="1" ht="11.25" x14ac:dyDescent="0.2">
      <c r="A771" s="163" t="s">
        <v>1114</v>
      </c>
      <c r="B771" s="165">
        <v>2410142250</v>
      </c>
      <c r="C771" s="166">
        <v>612</v>
      </c>
      <c r="D771" s="164">
        <v>8</v>
      </c>
      <c r="E771" s="164">
        <v>1</v>
      </c>
      <c r="F771" s="167">
        <v>500</v>
      </c>
      <c r="G771" s="167">
        <v>500</v>
      </c>
      <c r="H771" s="218">
        <f t="shared" si="22"/>
        <v>100</v>
      </c>
      <c r="I771" s="298">
        <f t="shared" si="23"/>
        <v>0</v>
      </c>
    </row>
    <row r="772" spans="1:9" s="214" customFormat="1" ht="21" x14ac:dyDescent="0.2">
      <c r="A772" s="158" t="s">
        <v>1286</v>
      </c>
      <c r="B772" s="160">
        <v>2500000000</v>
      </c>
      <c r="C772" s="161"/>
      <c r="D772" s="159"/>
      <c r="E772" s="159"/>
      <c r="F772" s="162">
        <v>2833.2</v>
      </c>
      <c r="G772" s="162">
        <v>2752</v>
      </c>
      <c r="H772" s="213">
        <f t="shared" si="22"/>
        <v>97.13398277566003</v>
      </c>
      <c r="I772" s="298">
        <f t="shared" si="23"/>
        <v>81.199999999999818</v>
      </c>
    </row>
    <row r="773" spans="1:9" s="216" customFormat="1" ht="33.75" x14ac:dyDescent="0.2">
      <c r="A773" s="163" t="s">
        <v>855</v>
      </c>
      <c r="B773" s="165">
        <v>2500400000</v>
      </c>
      <c r="C773" s="166"/>
      <c r="D773" s="164"/>
      <c r="E773" s="164"/>
      <c r="F773" s="167">
        <v>2833.2</v>
      </c>
      <c r="G773" s="167">
        <v>2752</v>
      </c>
      <c r="H773" s="218">
        <f t="shared" si="22"/>
        <v>97.13398277566003</v>
      </c>
      <c r="I773" s="298">
        <f t="shared" si="23"/>
        <v>81.199999999999818</v>
      </c>
    </row>
    <row r="774" spans="1:9" s="216" customFormat="1" ht="33.75" x14ac:dyDescent="0.2">
      <c r="A774" s="163" t="s">
        <v>1116</v>
      </c>
      <c r="B774" s="165">
        <v>2500442730</v>
      </c>
      <c r="C774" s="166">
        <v>611</v>
      </c>
      <c r="D774" s="164">
        <v>7</v>
      </c>
      <c r="E774" s="164">
        <v>9</v>
      </c>
      <c r="F774" s="167">
        <v>2833.2</v>
      </c>
      <c r="G774" s="167">
        <v>2752</v>
      </c>
      <c r="H774" s="218">
        <f t="shared" si="22"/>
        <v>97.13398277566003</v>
      </c>
      <c r="I774" s="298">
        <f t="shared" si="23"/>
        <v>81.199999999999818</v>
      </c>
    </row>
    <row r="775" spans="1:9" s="214" customFormat="1" ht="21" x14ac:dyDescent="0.2">
      <c r="A775" s="158" t="s">
        <v>1220</v>
      </c>
      <c r="B775" s="160">
        <v>2600000000</v>
      </c>
      <c r="C775" s="161"/>
      <c r="D775" s="159"/>
      <c r="E775" s="159"/>
      <c r="F775" s="162">
        <v>11329.2</v>
      </c>
      <c r="G775" s="162">
        <v>11167.1</v>
      </c>
      <c r="H775" s="213">
        <f t="shared" si="22"/>
        <v>98.569184055361362</v>
      </c>
      <c r="I775" s="298">
        <f t="shared" si="23"/>
        <v>162.10000000000036</v>
      </c>
    </row>
    <row r="776" spans="1:9" s="216" customFormat="1" ht="33.75" x14ac:dyDescent="0.2">
      <c r="A776" s="163" t="s">
        <v>716</v>
      </c>
      <c r="B776" s="165">
        <v>2600200000</v>
      </c>
      <c r="C776" s="166"/>
      <c r="D776" s="164"/>
      <c r="E776" s="164"/>
      <c r="F776" s="167">
        <v>11329.2</v>
      </c>
      <c r="G776" s="167">
        <v>11167.1</v>
      </c>
      <c r="H776" s="218">
        <f t="shared" si="22"/>
        <v>98.569184055361362</v>
      </c>
      <c r="I776" s="298">
        <f t="shared" si="23"/>
        <v>162.10000000000036</v>
      </c>
    </row>
    <row r="777" spans="1:9" s="216" customFormat="1" ht="33.75" x14ac:dyDescent="0.2">
      <c r="A777" s="163" t="s">
        <v>1116</v>
      </c>
      <c r="B777" s="165">
        <v>2600242603</v>
      </c>
      <c r="C777" s="166">
        <v>611</v>
      </c>
      <c r="D777" s="164">
        <v>4</v>
      </c>
      <c r="E777" s="164">
        <v>12</v>
      </c>
      <c r="F777" s="167">
        <v>11329.2</v>
      </c>
      <c r="G777" s="167">
        <v>11167.1</v>
      </c>
      <c r="H777" s="218">
        <f t="shared" si="22"/>
        <v>98.569184055361362</v>
      </c>
      <c r="I777" s="298">
        <f t="shared" si="23"/>
        <v>162.10000000000036</v>
      </c>
    </row>
    <row r="778" spans="1:9" s="214" customFormat="1" ht="31.5" x14ac:dyDescent="0.2">
      <c r="A778" s="158" t="s">
        <v>892</v>
      </c>
      <c r="B778" s="160">
        <v>2700000000</v>
      </c>
      <c r="C778" s="161"/>
      <c r="D778" s="159"/>
      <c r="E778" s="159"/>
      <c r="F778" s="162">
        <v>23013.9</v>
      </c>
      <c r="G778" s="162">
        <v>22993.8</v>
      </c>
      <c r="H778" s="213">
        <f t="shared" si="22"/>
        <v>99.912661478497768</v>
      </c>
      <c r="I778" s="298">
        <f t="shared" si="23"/>
        <v>20.100000000002183</v>
      </c>
    </row>
    <row r="779" spans="1:9" s="216" customFormat="1" ht="22.5" x14ac:dyDescent="0.2">
      <c r="A779" s="163" t="s">
        <v>893</v>
      </c>
      <c r="B779" s="165">
        <v>2700100000</v>
      </c>
      <c r="C779" s="166"/>
      <c r="D779" s="164"/>
      <c r="E779" s="164"/>
      <c r="F779" s="167">
        <v>9859.6</v>
      </c>
      <c r="G779" s="167">
        <v>9859.2000000000007</v>
      </c>
      <c r="H779" s="218">
        <f t="shared" si="22"/>
        <v>99.995943040285624</v>
      </c>
      <c r="I779" s="298">
        <f t="shared" si="23"/>
        <v>0.3999999999996362</v>
      </c>
    </row>
    <row r="780" spans="1:9" s="216" customFormat="1" ht="11.25" x14ac:dyDescent="0.2">
      <c r="A780" s="163" t="s">
        <v>1122</v>
      </c>
      <c r="B780" s="165">
        <v>2700100000</v>
      </c>
      <c r="C780" s="166">
        <v>622</v>
      </c>
      <c r="D780" s="164">
        <v>8</v>
      </c>
      <c r="E780" s="164">
        <v>1</v>
      </c>
      <c r="F780" s="167">
        <v>527.6</v>
      </c>
      <c r="G780" s="167">
        <v>527.6</v>
      </c>
      <c r="H780" s="218">
        <f t="shared" si="22"/>
        <v>100</v>
      </c>
      <c r="I780" s="298">
        <f t="shared" si="23"/>
        <v>0</v>
      </c>
    </row>
    <row r="781" spans="1:9" s="216" customFormat="1" ht="22.5" x14ac:dyDescent="0.2">
      <c r="A781" s="163" t="s">
        <v>1124</v>
      </c>
      <c r="B781" s="165" t="s">
        <v>894</v>
      </c>
      <c r="C781" s="166">
        <v>521</v>
      </c>
      <c r="D781" s="164">
        <v>8</v>
      </c>
      <c r="E781" s="164">
        <v>1</v>
      </c>
      <c r="F781" s="167">
        <v>262.7</v>
      </c>
      <c r="G781" s="167">
        <v>262.7</v>
      </c>
      <c r="H781" s="218">
        <f t="shared" si="22"/>
        <v>100</v>
      </c>
      <c r="I781" s="298">
        <f t="shared" si="23"/>
        <v>0</v>
      </c>
    </row>
    <row r="782" spans="1:9" s="216" customFormat="1" ht="11.25" x14ac:dyDescent="0.2">
      <c r="A782" s="163" t="s">
        <v>1122</v>
      </c>
      <c r="B782" s="165" t="s">
        <v>894</v>
      </c>
      <c r="C782" s="166">
        <v>622</v>
      </c>
      <c r="D782" s="164">
        <v>8</v>
      </c>
      <c r="E782" s="164">
        <v>1</v>
      </c>
      <c r="F782" s="167">
        <v>8362.2000000000007</v>
      </c>
      <c r="G782" s="167">
        <v>8361.7999999999993</v>
      </c>
      <c r="H782" s="218">
        <f t="shared" si="22"/>
        <v>99.995216569802196</v>
      </c>
      <c r="I782" s="298">
        <f t="shared" si="23"/>
        <v>0.40000000000145519</v>
      </c>
    </row>
    <row r="783" spans="1:9" s="216" customFormat="1" ht="11.25" x14ac:dyDescent="0.2">
      <c r="A783" s="163" t="s">
        <v>1118</v>
      </c>
      <c r="B783" s="165" t="s">
        <v>894</v>
      </c>
      <c r="C783" s="166">
        <v>633</v>
      </c>
      <c r="D783" s="164">
        <v>8</v>
      </c>
      <c r="E783" s="164">
        <v>1</v>
      </c>
      <c r="F783" s="167">
        <v>707.1</v>
      </c>
      <c r="G783" s="167">
        <v>707.1</v>
      </c>
      <c r="H783" s="218">
        <f t="shared" si="22"/>
        <v>100</v>
      </c>
      <c r="I783" s="298">
        <f t="shared" si="23"/>
        <v>0</v>
      </c>
    </row>
    <row r="784" spans="1:9" s="216" customFormat="1" ht="22.5" x14ac:dyDescent="0.2">
      <c r="A784" s="163" t="s">
        <v>895</v>
      </c>
      <c r="B784" s="165">
        <v>2700400000</v>
      </c>
      <c r="C784" s="166"/>
      <c r="D784" s="164"/>
      <c r="E784" s="164"/>
      <c r="F784" s="167">
        <v>1842.5</v>
      </c>
      <c r="G784" s="167">
        <v>1841.7</v>
      </c>
      <c r="H784" s="218">
        <f t="shared" si="22"/>
        <v>99.956580732700147</v>
      </c>
      <c r="I784" s="298">
        <f t="shared" si="23"/>
        <v>0.79999999999995453</v>
      </c>
    </row>
    <row r="785" spans="1:9" s="216" customFormat="1" ht="11.25" x14ac:dyDescent="0.2">
      <c r="A785" s="163" t="s">
        <v>1122</v>
      </c>
      <c r="B785" s="165" t="s">
        <v>896</v>
      </c>
      <c r="C785" s="166">
        <v>622</v>
      </c>
      <c r="D785" s="164">
        <v>8</v>
      </c>
      <c r="E785" s="164">
        <v>1</v>
      </c>
      <c r="F785" s="167">
        <v>1842.4</v>
      </c>
      <c r="G785" s="167">
        <v>1841.7</v>
      </c>
      <c r="H785" s="218">
        <f t="shared" ref="H785:H848" si="24">+G785/F785*100</f>
        <v>99.962006079027361</v>
      </c>
      <c r="I785" s="298">
        <f t="shared" ref="I785:I848" si="25">F785-G785</f>
        <v>0.70000000000004547</v>
      </c>
    </row>
    <row r="786" spans="1:9" s="216" customFormat="1" ht="11.25" x14ac:dyDescent="0.2">
      <c r="A786" s="163" t="s">
        <v>1118</v>
      </c>
      <c r="B786" s="165" t="s">
        <v>896</v>
      </c>
      <c r="C786" s="166">
        <v>633</v>
      </c>
      <c r="D786" s="164">
        <v>8</v>
      </c>
      <c r="E786" s="164">
        <v>1</v>
      </c>
      <c r="F786" s="167">
        <v>0.1</v>
      </c>
      <c r="G786" s="167">
        <v>0</v>
      </c>
      <c r="H786" s="218">
        <f t="shared" si="24"/>
        <v>0</v>
      </c>
      <c r="I786" s="298">
        <f t="shared" si="25"/>
        <v>0.1</v>
      </c>
    </row>
    <row r="787" spans="1:9" s="216" customFormat="1" ht="11.25" x14ac:dyDescent="0.2">
      <c r="A787" s="163" t="s">
        <v>897</v>
      </c>
      <c r="B787" s="165">
        <v>2700500000</v>
      </c>
      <c r="C787" s="166"/>
      <c r="D787" s="164"/>
      <c r="E787" s="164"/>
      <c r="F787" s="167">
        <v>11311.8</v>
      </c>
      <c r="G787" s="167">
        <v>11292.9</v>
      </c>
      <c r="H787" s="218">
        <f t="shared" si="24"/>
        <v>99.832917838009877</v>
      </c>
      <c r="I787" s="298">
        <f t="shared" si="25"/>
        <v>18.899999999999636</v>
      </c>
    </row>
    <row r="788" spans="1:9" s="216" customFormat="1" ht="11.25" x14ac:dyDescent="0.2">
      <c r="A788" s="163" t="s">
        <v>1118</v>
      </c>
      <c r="B788" s="165">
        <v>2700503000</v>
      </c>
      <c r="C788" s="166">
        <v>633</v>
      </c>
      <c r="D788" s="164">
        <v>8</v>
      </c>
      <c r="E788" s="164">
        <v>1</v>
      </c>
      <c r="F788" s="167">
        <v>11311.8</v>
      </c>
      <c r="G788" s="167">
        <v>11292.9</v>
      </c>
      <c r="H788" s="218">
        <f t="shared" si="24"/>
        <v>99.832917838009877</v>
      </c>
      <c r="I788" s="298">
        <f t="shared" si="25"/>
        <v>18.899999999999636</v>
      </c>
    </row>
    <row r="789" spans="1:9" s="214" customFormat="1" ht="21" x14ac:dyDescent="0.2">
      <c r="A789" s="158" t="s">
        <v>1626</v>
      </c>
      <c r="B789" s="160">
        <v>2800000000</v>
      </c>
      <c r="C789" s="161"/>
      <c r="D789" s="159"/>
      <c r="E789" s="159"/>
      <c r="F789" s="162">
        <v>803.2</v>
      </c>
      <c r="G789" s="162">
        <v>533.6</v>
      </c>
      <c r="H789" s="213">
        <f t="shared" si="24"/>
        <v>66.434262948207163</v>
      </c>
      <c r="I789" s="298">
        <f t="shared" si="25"/>
        <v>269.60000000000002</v>
      </c>
    </row>
    <row r="790" spans="1:9" s="216" customFormat="1" ht="22.5" x14ac:dyDescent="0.2">
      <c r="A790" s="163" t="s">
        <v>1627</v>
      </c>
      <c r="B790" s="165">
        <v>2800200000</v>
      </c>
      <c r="C790" s="166"/>
      <c r="D790" s="164"/>
      <c r="E790" s="164"/>
      <c r="F790" s="167">
        <v>703.2</v>
      </c>
      <c r="G790" s="167">
        <v>533.6</v>
      </c>
      <c r="H790" s="218">
        <f t="shared" si="24"/>
        <v>75.881683731513078</v>
      </c>
      <c r="I790" s="298">
        <f t="shared" si="25"/>
        <v>169.60000000000002</v>
      </c>
    </row>
    <row r="791" spans="1:9" s="216" customFormat="1" ht="11.25" x14ac:dyDescent="0.2">
      <c r="A791" s="163" t="s">
        <v>1112</v>
      </c>
      <c r="B791" s="165">
        <v>2800200000</v>
      </c>
      <c r="C791" s="166">
        <v>244</v>
      </c>
      <c r="D791" s="164">
        <v>7</v>
      </c>
      <c r="E791" s="164">
        <v>5</v>
      </c>
      <c r="F791" s="167">
        <v>573.20000000000005</v>
      </c>
      <c r="G791" s="167">
        <v>533.6</v>
      </c>
      <c r="H791" s="218">
        <f t="shared" si="24"/>
        <v>93.091416608513597</v>
      </c>
      <c r="I791" s="298">
        <f t="shared" si="25"/>
        <v>39.600000000000023</v>
      </c>
    </row>
    <row r="792" spans="1:9" s="216" customFormat="1" ht="11.25" x14ac:dyDescent="0.2">
      <c r="A792" s="163" t="s">
        <v>1146</v>
      </c>
      <c r="B792" s="165">
        <v>2800200000</v>
      </c>
      <c r="C792" s="166">
        <v>613</v>
      </c>
      <c r="D792" s="164">
        <v>7</v>
      </c>
      <c r="E792" s="164">
        <v>5</v>
      </c>
      <c r="F792" s="167">
        <v>130</v>
      </c>
      <c r="G792" s="167">
        <v>0</v>
      </c>
      <c r="H792" s="218">
        <f t="shared" si="24"/>
        <v>0</v>
      </c>
      <c r="I792" s="298">
        <f t="shared" si="25"/>
        <v>130</v>
      </c>
    </row>
    <row r="793" spans="1:9" s="216" customFormat="1" ht="22.5" x14ac:dyDescent="0.2">
      <c r="A793" s="163" t="s">
        <v>1628</v>
      </c>
      <c r="B793" s="165">
        <v>2800300000</v>
      </c>
      <c r="C793" s="166"/>
      <c r="D793" s="164"/>
      <c r="E793" s="164"/>
      <c r="F793" s="167">
        <v>100</v>
      </c>
      <c r="G793" s="167">
        <v>0</v>
      </c>
      <c r="H793" s="218">
        <f t="shared" si="24"/>
        <v>0</v>
      </c>
      <c r="I793" s="298">
        <f t="shared" si="25"/>
        <v>100</v>
      </c>
    </row>
    <row r="794" spans="1:9" s="216" customFormat="1" ht="11.25" x14ac:dyDescent="0.2">
      <c r="A794" s="163" t="s">
        <v>1137</v>
      </c>
      <c r="B794" s="165">
        <v>2800300000</v>
      </c>
      <c r="C794" s="166">
        <v>350</v>
      </c>
      <c r="D794" s="164">
        <v>7</v>
      </c>
      <c r="E794" s="164">
        <v>5</v>
      </c>
      <c r="F794" s="167">
        <v>100</v>
      </c>
      <c r="G794" s="167">
        <v>0</v>
      </c>
      <c r="H794" s="218">
        <f t="shared" si="24"/>
        <v>0</v>
      </c>
      <c r="I794" s="298">
        <f t="shared" si="25"/>
        <v>100</v>
      </c>
    </row>
    <row r="795" spans="1:9" s="214" customFormat="1" ht="21" x14ac:dyDescent="0.2">
      <c r="A795" s="158" t="s">
        <v>1480</v>
      </c>
      <c r="B795" s="160">
        <v>2900000000</v>
      </c>
      <c r="C795" s="161"/>
      <c r="D795" s="159"/>
      <c r="E795" s="159"/>
      <c r="F795" s="162">
        <v>626.20000000000005</v>
      </c>
      <c r="G795" s="162">
        <v>624</v>
      </c>
      <c r="H795" s="213">
        <f t="shared" si="24"/>
        <v>99.648674544873842</v>
      </c>
      <c r="I795" s="298">
        <f t="shared" si="25"/>
        <v>2.2000000000000455</v>
      </c>
    </row>
    <row r="796" spans="1:9" s="216" customFormat="1" ht="11.25" x14ac:dyDescent="0.2">
      <c r="A796" s="163" t="s">
        <v>568</v>
      </c>
      <c r="B796" s="165">
        <v>2900100000</v>
      </c>
      <c r="C796" s="166"/>
      <c r="D796" s="164"/>
      <c r="E796" s="164"/>
      <c r="F796" s="167">
        <v>71</v>
      </c>
      <c r="G796" s="167">
        <v>71</v>
      </c>
      <c r="H796" s="218">
        <f t="shared" si="24"/>
        <v>100</v>
      </c>
      <c r="I796" s="298">
        <f t="shared" si="25"/>
        <v>0</v>
      </c>
    </row>
    <row r="797" spans="1:9" s="216" customFormat="1" ht="11.25" x14ac:dyDescent="0.2">
      <c r="A797" s="163" t="s">
        <v>1708</v>
      </c>
      <c r="B797" s="165">
        <v>2900101040</v>
      </c>
      <c r="C797" s="166">
        <v>242</v>
      </c>
      <c r="D797" s="164">
        <v>3</v>
      </c>
      <c r="E797" s="164">
        <v>14</v>
      </c>
      <c r="F797" s="167">
        <v>5</v>
      </c>
      <c r="G797" s="167">
        <v>5</v>
      </c>
      <c r="H797" s="218">
        <f t="shared" si="24"/>
        <v>100</v>
      </c>
      <c r="I797" s="298">
        <f t="shared" si="25"/>
        <v>0</v>
      </c>
    </row>
    <row r="798" spans="1:9" s="216" customFormat="1" ht="11.25" x14ac:dyDescent="0.2">
      <c r="A798" s="163" t="s">
        <v>1112</v>
      </c>
      <c r="B798" s="165">
        <v>2900101040</v>
      </c>
      <c r="C798" s="166">
        <v>244</v>
      </c>
      <c r="D798" s="164">
        <v>3</v>
      </c>
      <c r="E798" s="164">
        <v>14</v>
      </c>
      <c r="F798" s="167">
        <v>66</v>
      </c>
      <c r="G798" s="167">
        <v>66</v>
      </c>
      <c r="H798" s="218">
        <f t="shared" si="24"/>
        <v>100</v>
      </c>
      <c r="I798" s="298">
        <f t="shared" si="25"/>
        <v>0</v>
      </c>
    </row>
    <row r="799" spans="1:9" s="216" customFormat="1" ht="22.5" x14ac:dyDescent="0.2">
      <c r="A799" s="163" t="s">
        <v>570</v>
      </c>
      <c r="B799" s="165">
        <v>2900200000</v>
      </c>
      <c r="C799" s="166"/>
      <c r="D799" s="164"/>
      <c r="E799" s="164"/>
      <c r="F799" s="167">
        <v>39.9</v>
      </c>
      <c r="G799" s="167">
        <v>39.1</v>
      </c>
      <c r="H799" s="218">
        <f t="shared" si="24"/>
        <v>97.994987468671695</v>
      </c>
      <c r="I799" s="298">
        <f t="shared" si="25"/>
        <v>0.79999999999999716</v>
      </c>
    </row>
    <row r="800" spans="1:9" s="216" customFormat="1" ht="11.25" x14ac:dyDescent="0.2">
      <c r="A800" s="163" t="s">
        <v>1112</v>
      </c>
      <c r="B800" s="165">
        <v>2900202040</v>
      </c>
      <c r="C800" s="166">
        <v>244</v>
      </c>
      <c r="D800" s="164">
        <v>3</v>
      </c>
      <c r="E800" s="164">
        <v>14</v>
      </c>
      <c r="F800" s="167">
        <v>39.9</v>
      </c>
      <c r="G800" s="167">
        <v>39.1</v>
      </c>
      <c r="H800" s="218">
        <f t="shared" si="24"/>
        <v>97.994987468671695</v>
      </c>
      <c r="I800" s="298">
        <f t="shared" si="25"/>
        <v>0.79999999999999716</v>
      </c>
    </row>
    <row r="801" spans="1:9" s="216" customFormat="1" ht="22.5" x14ac:dyDescent="0.2">
      <c r="A801" s="163" t="s">
        <v>571</v>
      </c>
      <c r="B801" s="165">
        <v>2900400000</v>
      </c>
      <c r="C801" s="166"/>
      <c r="D801" s="164"/>
      <c r="E801" s="164"/>
      <c r="F801" s="167">
        <v>515.29999999999995</v>
      </c>
      <c r="G801" s="167">
        <v>513.9</v>
      </c>
      <c r="H801" s="218">
        <f t="shared" si="24"/>
        <v>99.728313603725994</v>
      </c>
      <c r="I801" s="298">
        <f t="shared" si="25"/>
        <v>1.3999999999999773</v>
      </c>
    </row>
    <row r="802" spans="1:9" s="216" customFormat="1" ht="11.25" x14ac:dyDescent="0.2">
      <c r="A802" s="163" t="s">
        <v>1112</v>
      </c>
      <c r="B802" s="165">
        <v>2900404040</v>
      </c>
      <c r="C802" s="166">
        <v>244</v>
      </c>
      <c r="D802" s="164">
        <v>3</v>
      </c>
      <c r="E802" s="164">
        <v>14</v>
      </c>
      <c r="F802" s="167">
        <v>138</v>
      </c>
      <c r="G802" s="167">
        <v>138</v>
      </c>
      <c r="H802" s="218">
        <f t="shared" si="24"/>
        <v>100</v>
      </c>
      <c r="I802" s="298">
        <f t="shared" si="25"/>
        <v>0</v>
      </c>
    </row>
    <row r="803" spans="1:9" s="216" customFormat="1" ht="11.25" x14ac:dyDescent="0.2">
      <c r="A803" s="163" t="s">
        <v>1112</v>
      </c>
      <c r="B803" s="165">
        <v>2900409002</v>
      </c>
      <c r="C803" s="166">
        <v>244</v>
      </c>
      <c r="D803" s="164">
        <v>3</v>
      </c>
      <c r="E803" s="164">
        <v>14</v>
      </c>
      <c r="F803" s="167">
        <v>285.3</v>
      </c>
      <c r="G803" s="167">
        <v>283.89999999999998</v>
      </c>
      <c r="H803" s="218">
        <f t="shared" si="24"/>
        <v>99.509288468278996</v>
      </c>
      <c r="I803" s="298">
        <f t="shared" si="25"/>
        <v>1.4000000000000341</v>
      </c>
    </row>
    <row r="804" spans="1:9" s="216" customFormat="1" ht="11.25" x14ac:dyDescent="0.2">
      <c r="A804" s="163" t="s">
        <v>1708</v>
      </c>
      <c r="B804" s="165">
        <v>2900409003</v>
      </c>
      <c r="C804" s="166">
        <v>242</v>
      </c>
      <c r="D804" s="164">
        <v>3</v>
      </c>
      <c r="E804" s="164">
        <v>14</v>
      </c>
      <c r="F804" s="167">
        <v>92</v>
      </c>
      <c r="G804" s="167">
        <v>92</v>
      </c>
      <c r="H804" s="218">
        <f t="shared" si="24"/>
        <v>100</v>
      </c>
      <c r="I804" s="298">
        <f t="shared" si="25"/>
        <v>0</v>
      </c>
    </row>
    <row r="805" spans="1:9" s="214" customFormat="1" ht="21" x14ac:dyDescent="0.2">
      <c r="A805" s="158" t="s">
        <v>523</v>
      </c>
      <c r="B805" s="160">
        <v>3000000000</v>
      </c>
      <c r="C805" s="161"/>
      <c r="D805" s="159"/>
      <c r="E805" s="159"/>
      <c r="F805" s="162">
        <v>33521.300000000003</v>
      </c>
      <c r="G805" s="162">
        <v>33521.300000000003</v>
      </c>
      <c r="H805" s="213">
        <f t="shared" si="24"/>
        <v>100</v>
      </c>
      <c r="I805" s="298">
        <f t="shared" si="25"/>
        <v>0</v>
      </c>
    </row>
    <row r="806" spans="1:9" s="216" customFormat="1" ht="22.5" x14ac:dyDescent="0.2">
      <c r="A806" s="163" t="s">
        <v>1158</v>
      </c>
      <c r="B806" s="165">
        <v>3000100000</v>
      </c>
      <c r="C806" s="166"/>
      <c r="D806" s="164"/>
      <c r="E806" s="164"/>
      <c r="F806" s="167">
        <v>33521.300000000003</v>
      </c>
      <c r="G806" s="167">
        <v>33521.300000000003</v>
      </c>
      <c r="H806" s="218">
        <f t="shared" si="24"/>
        <v>100</v>
      </c>
      <c r="I806" s="298">
        <f t="shared" si="25"/>
        <v>0</v>
      </c>
    </row>
    <row r="807" spans="1:9" s="216" customFormat="1" ht="11.25" x14ac:dyDescent="0.2">
      <c r="A807" s="163" t="s">
        <v>1134</v>
      </c>
      <c r="B807" s="165">
        <v>3000159300</v>
      </c>
      <c r="C807" s="166">
        <v>121</v>
      </c>
      <c r="D807" s="164">
        <v>3</v>
      </c>
      <c r="E807" s="164">
        <v>4</v>
      </c>
      <c r="F807" s="167">
        <v>24544.1</v>
      </c>
      <c r="G807" s="167">
        <v>24544.1</v>
      </c>
      <c r="H807" s="218">
        <f t="shared" si="24"/>
        <v>100</v>
      </c>
      <c r="I807" s="298">
        <f t="shared" si="25"/>
        <v>0</v>
      </c>
    </row>
    <row r="808" spans="1:9" s="216" customFormat="1" ht="22.5" x14ac:dyDescent="0.2">
      <c r="A808" s="163" t="s">
        <v>1135</v>
      </c>
      <c r="B808" s="165">
        <v>3000159300</v>
      </c>
      <c r="C808" s="166">
        <v>122</v>
      </c>
      <c r="D808" s="164">
        <v>3</v>
      </c>
      <c r="E808" s="164">
        <v>4</v>
      </c>
      <c r="F808" s="167">
        <v>70.8</v>
      </c>
      <c r="G808" s="167">
        <v>70.8</v>
      </c>
      <c r="H808" s="218">
        <f t="shared" si="24"/>
        <v>100</v>
      </c>
      <c r="I808" s="298">
        <f t="shared" si="25"/>
        <v>0</v>
      </c>
    </row>
    <row r="809" spans="1:9" s="216" customFormat="1" ht="22.5" x14ac:dyDescent="0.2">
      <c r="A809" s="163" t="s">
        <v>1136</v>
      </c>
      <c r="B809" s="165">
        <v>3000159300</v>
      </c>
      <c r="C809" s="166">
        <v>129</v>
      </c>
      <c r="D809" s="164">
        <v>3</v>
      </c>
      <c r="E809" s="164">
        <v>4</v>
      </c>
      <c r="F809" s="167">
        <v>6791.1</v>
      </c>
      <c r="G809" s="167">
        <v>6791.1</v>
      </c>
      <c r="H809" s="218">
        <f t="shared" si="24"/>
        <v>100</v>
      </c>
      <c r="I809" s="298">
        <f t="shared" si="25"/>
        <v>0</v>
      </c>
    </row>
    <row r="810" spans="1:9" s="216" customFormat="1" ht="11.25" x14ac:dyDescent="0.2">
      <c r="A810" s="163" t="s">
        <v>1708</v>
      </c>
      <c r="B810" s="165">
        <v>3000159300</v>
      </c>
      <c r="C810" s="166">
        <v>242</v>
      </c>
      <c r="D810" s="164">
        <v>3</v>
      </c>
      <c r="E810" s="164">
        <v>4</v>
      </c>
      <c r="F810" s="167">
        <v>1024.3</v>
      </c>
      <c r="G810" s="167">
        <v>1024.3</v>
      </c>
      <c r="H810" s="218">
        <f t="shared" si="24"/>
        <v>100</v>
      </c>
      <c r="I810" s="298">
        <f t="shared" si="25"/>
        <v>0</v>
      </c>
    </row>
    <row r="811" spans="1:9" s="216" customFormat="1" ht="11.25" x14ac:dyDescent="0.2">
      <c r="A811" s="163" t="s">
        <v>1112</v>
      </c>
      <c r="B811" s="165">
        <v>3000159300</v>
      </c>
      <c r="C811" s="166">
        <v>244</v>
      </c>
      <c r="D811" s="164">
        <v>3</v>
      </c>
      <c r="E811" s="164">
        <v>4</v>
      </c>
      <c r="F811" s="167">
        <v>1051</v>
      </c>
      <c r="G811" s="167">
        <v>1051</v>
      </c>
      <c r="H811" s="218">
        <f t="shared" si="24"/>
        <v>100</v>
      </c>
      <c r="I811" s="298">
        <f t="shared" si="25"/>
        <v>0</v>
      </c>
    </row>
    <row r="812" spans="1:9" s="216" customFormat="1" ht="11.25" x14ac:dyDescent="0.2">
      <c r="A812" s="163" t="s">
        <v>1130</v>
      </c>
      <c r="B812" s="165">
        <v>3000159300</v>
      </c>
      <c r="C812" s="166">
        <v>247</v>
      </c>
      <c r="D812" s="164">
        <v>3</v>
      </c>
      <c r="E812" s="164">
        <v>4</v>
      </c>
      <c r="F812" s="167">
        <v>40</v>
      </c>
      <c r="G812" s="167">
        <v>40</v>
      </c>
      <c r="H812" s="218">
        <f t="shared" si="24"/>
        <v>100</v>
      </c>
      <c r="I812" s="298">
        <f t="shared" si="25"/>
        <v>0</v>
      </c>
    </row>
    <row r="813" spans="1:9" s="214" customFormat="1" ht="21" x14ac:dyDescent="0.2">
      <c r="A813" s="158" t="s">
        <v>681</v>
      </c>
      <c r="B813" s="160">
        <v>3100000000</v>
      </c>
      <c r="C813" s="161"/>
      <c r="D813" s="159"/>
      <c r="E813" s="159"/>
      <c r="F813" s="162">
        <v>383396</v>
      </c>
      <c r="G813" s="162">
        <v>383395.4</v>
      </c>
      <c r="H813" s="213">
        <f t="shared" si="24"/>
        <v>99.999843503844602</v>
      </c>
      <c r="I813" s="298">
        <f t="shared" si="25"/>
        <v>0.59999999997671694</v>
      </c>
    </row>
    <row r="814" spans="1:9" s="216" customFormat="1" ht="22.5" x14ac:dyDescent="0.2">
      <c r="A814" s="163" t="s">
        <v>722</v>
      </c>
      <c r="B814" s="165">
        <v>3110000000</v>
      </c>
      <c r="C814" s="166"/>
      <c r="D814" s="164"/>
      <c r="E814" s="164"/>
      <c r="F814" s="167">
        <v>33648.9</v>
      </c>
      <c r="G814" s="167">
        <v>33648.6</v>
      </c>
      <c r="H814" s="218">
        <f t="shared" si="24"/>
        <v>99.999108440394778</v>
      </c>
      <c r="I814" s="298">
        <f t="shared" si="25"/>
        <v>0.30000000000291038</v>
      </c>
    </row>
    <row r="815" spans="1:9" s="216" customFormat="1" ht="22.5" x14ac:dyDescent="0.2">
      <c r="A815" s="163" t="s">
        <v>991</v>
      </c>
      <c r="B815" s="165">
        <v>3110100000</v>
      </c>
      <c r="C815" s="166"/>
      <c r="D815" s="164"/>
      <c r="E815" s="164"/>
      <c r="F815" s="167">
        <v>11091.6</v>
      </c>
      <c r="G815" s="167">
        <v>11091.6</v>
      </c>
      <c r="H815" s="218">
        <f t="shared" si="24"/>
        <v>100</v>
      </c>
      <c r="I815" s="298">
        <f t="shared" si="25"/>
        <v>0</v>
      </c>
    </row>
    <row r="816" spans="1:9" s="216" customFormat="1" ht="11.25" x14ac:dyDescent="0.2">
      <c r="A816" s="163" t="s">
        <v>990</v>
      </c>
      <c r="B816" s="165" t="s">
        <v>1687</v>
      </c>
      <c r="C816" s="166">
        <v>322</v>
      </c>
      <c r="D816" s="164">
        <v>10</v>
      </c>
      <c r="E816" s="164">
        <v>3</v>
      </c>
      <c r="F816" s="167">
        <v>11091.6</v>
      </c>
      <c r="G816" s="167">
        <v>11091.6</v>
      </c>
      <c r="H816" s="218">
        <f t="shared" si="24"/>
        <v>100</v>
      </c>
      <c r="I816" s="298">
        <f t="shared" si="25"/>
        <v>0</v>
      </c>
    </row>
    <row r="817" spans="1:9" s="216" customFormat="1" ht="22.5" x14ac:dyDescent="0.2">
      <c r="A817" s="163" t="s">
        <v>1575</v>
      </c>
      <c r="B817" s="165">
        <v>3110200000</v>
      </c>
      <c r="C817" s="166"/>
      <c r="D817" s="164"/>
      <c r="E817" s="164"/>
      <c r="F817" s="167">
        <v>22557.4</v>
      </c>
      <c r="G817" s="167">
        <v>22557</v>
      </c>
      <c r="H817" s="218">
        <f t="shared" si="24"/>
        <v>99.998226745990223</v>
      </c>
      <c r="I817" s="298">
        <f t="shared" si="25"/>
        <v>0.40000000000145519</v>
      </c>
    </row>
    <row r="818" spans="1:9" s="216" customFormat="1" ht="22.5" x14ac:dyDescent="0.2">
      <c r="A818" s="163" t="s">
        <v>1142</v>
      </c>
      <c r="B818" s="165" t="s">
        <v>1577</v>
      </c>
      <c r="C818" s="166">
        <v>522</v>
      </c>
      <c r="D818" s="164">
        <v>5</v>
      </c>
      <c r="E818" s="164">
        <v>1</v>
      </c>
      <c r="F818" s="167">
        <v>22557.4</v>
      </c>
      <c r="G818" s="167">
        <v>22557</v>
      </c>
      <c r="H818" s="218">
        <f t="shared" si="24"/>
        <v>99.998226745990223</v>
      </c>
      <c r="I818" s="298">
        <f t="shared" si="25"/>
        <v>0.40000000000145519</v>
      </c>
    </row>
    <row r="819" spans="1:9" s="216" customFormat="1" ht="11.25" x14ac:dyDescent="0.2">
      <c r="A819" s="163" t="s">
        <v>682</v>
      </c>
      <c r="B819" s="165">
        <v>3120000000</v>
      </c>
      <c r="C819" s="166"/>
      <c r="D819" s="164"/>
      <c r="E819" s="164"/>
      <c r="F819" s="167">
        <v>349747.1</v>
      </c>
      <c r="G819" s="167">
        <v>349746.8</v>
      </c>
      <c r="H819" s="218">
        <f t="shared" si="24"/>
        <v>99.999914223734805</v>
      </c>
      <c r="I819" s="298">
        <f t="shared" si="25"/>
        <v>0.29999999998835847</v>
      </c>
    </row>
    <row r="820" spans="1:9" s="216" customFormat="1" ht="11.25" x14ac:dyDescent="0.2">
      <c r="A820" s="163" t="s">
        <v>744</v>
      </c>
      <c r="B820" s="165">
        <v>3120100000</v>
      </c>
      <c r="C820" s="166"/>
      <c r="D820" s="164"/>
      <c r="E820" s="164"/>
      <c r="F820" s="167">
        <v>12612.8</v>
      </c>
      <c r="G820" s="167">
        <v>12612.7</v>
      </c>
      <c r="H820" s="218">
        <f t="shared" si="24"/>
        <v>99.999207154636565</v>
      </c>
      <c r="I820" s="298">
        <f t="shared" si="25"/>
        <v>9.9999999998544808E-2</v>
      </c>
    </row>
    <row r="821" spans="1:9" s="216" customFormat="1" ht="22.5" x14ac:dyDescent="0.2">
      <c r="A821" s="163" t="s">
        <v>1124</v>
      </c>
      <c r="B821" s="165" t="s">
        <v>1586</v>
      </c>
      <c r="C821" s="166">
        <v>521</v>
      </c>
      <c r="D821" s="164">
        <v>5</v>
      </c>
      <c r="E821" s="164">
        <v>3</v>
      </c>
      <c r="F821" s="167">
        <v>12612.8</v>
      </c>
      <c r="G821" s="167">
        <v>12612.7</v>
      </c>
      <c r="H821" s="218">
        <f t="shared" si="24"/>
        <v>99.999207154636565</v>
      </c>
      <c r="I821" s="298">
        <f t="shared" si="25"/>
        <v>9.9999999998544808E-2</v>
      </c>
    </row>
    <row r="822" spans="1:9" s="216" customFormat="1" ht="11.25" x14ac:dyDescent="0.2">
      <c r="A822" s="163" t="s">
        <v>1306</v>
      </c>
      <c r="B822" s="165">
        <v>3120300000</v>
      </c>
      <c r="C822" s="166"/>
      <c r="D822" s="164"/>
      <c r="E822" s="164"/>
      <c r="F822" s="167">
        <v>337134.3</v>
      </c>
      <c r="G822" s="167">
        <v>337134.1</v>
      </c>
      <c r="H822" s="218">
        <f t="shared" si="24"/>
        <v>99.999940676460383</v>
      </c>
      <c r="I822" s="298">
        <f t="shared" si="25"/>
        <v>0.20000000001164153</v>
      </c>
    </row>
    <row r="823" spans="1:9" s="216" customFormat="1" ht="22.5" x14ac:dyDescent="0.2">
      <c r="A823" s="163" t="s">
        <v>1142</v>
      </c>
      <c r="B823" s="165" t="s">
        <v>1588</v>
      </c>
      <c r="C823" s="166">
        <v>522</v>
      </c>
      <c r="D823" s="164">
        <v>7</v>
      </c>
      <c r="E823" s="164">
        <v>2</v>
      </c>
      <c r="F823" s="167">
        <v>337134.3</v>
      </c>
      <c r="G823" s="167">
        <v>337134.1</v>
      </c>
      <c r="H823" s="218">
        <f t="shared" si="24"/>
        <v>99.999940676460383</v>
      </c>
      <c r="I823" s="298">
        <f t="shared" si="25"/>
        <v>0.20000000001164153</v>
      </c>
    </row>
    <row r="824" spans="1:9" s="214" customFormat="1" ht="42" x14ac:dyDescent="0.2">
      <c r="A824" s="158" t="s">
        <v>1578</v>
      </c>
      <c r="B824" s="160">
        <v>3200000000</v>
      </c>
      <c r="C824" s="161"/>
      <c r="D824" s="159"/>
      <c r="E824" s="159"/>
      <c r="F824" s="162">
        <v>135516.9</v>
      </c>
      <c r="G824" s="162">
        <v>126345.1</v>
      </c>
      <c r="H824" s="213">
        <f t="shared" si="24"/>
        <v>93.231988039868099</v>
      </c>
      <c r="I824" s="298">
        <f t="shared" si="25"/>
        <v>9171.7999999999884</v>
      </c>
    </row>
    <row r="825" spans="1:9" s="216" customFormat="1" ht="22.5" x14ac:dyDescent="0.2">
      <c r="A825" s="163" t="s">
        <v>1117</v>
      </c>
      <c r="B825" s="165">
        <v>3200009502</v>
      </c>
      <c r="C825" s="166">
        <v>414</v>
      </c>
      <c r="D825" s="164">
        <v>5</v>
      </c>
      <c r="E825" s="164">
        <v>1</v>
      </c>
      <c r="F825" s="167">
        <v>2432.6999999999998</v>
      </c>
      <c r="G825" s="167">
        <v>0</v>
      </c>
      <c r="H825" s="218">
        <f t="shared" si="24"/>
        <v>0</v>
      </c>
      <c r="I825" s="298">
        <f t="shared" si="25"/>
        <v>2432.6999999999998</v>
      </c>
    </row>
    <row r="826" spans="1:9" s="216" customFormat="1" ht="22.5" x14ac:dyDescent="0.2">
      <c r="A826" s="163" t="s">
        <v>1124</v>
      </c>
      <c r="B826" s="165">
        <v>3200009502</v>
      </c>
      <c r="C826" s="166">
        <v>521</v>
      </c>
      <c r="D826" s="164">
        <v>5</v>
      </c>
      <c r="E826" s="164">
        <v>1</v>
      </c>
      <c r="F826" s="167">
        <v>10495</v>
      </c>
      <c r="G826" s="167">
        <v>8579.7999999999993</v>
      </c>
      <c r="H826" s="218">
        <f t="shared" si="24"/>
        <v>81.751310147689367</v>
      </c>
      <c r="I826" s="298">
        <f t="shared" si="25"/>
        <v>1915.2000000000007</v>
      </c>
    </row>
    <row r="827" spans="1:9" s="216" customFormat="1" ht="11.25" x14ac:dyDescent="0.2">
      <c r="A827" s="163" t="s">
        <v>1112</v>
      </c>
      <c r="B827" s="165">
        <v>3200009602</v>
      </c>
      <c r="C827" s="166">
        <v>244</v>
      </c>
      <c r="D827" s="164">
        <v>5</v>
      </c>
      <c r="E827" s="164">
        <v>1</v>
      </c>
      <c r="F827" s="167">
        <v>515.29999999999995</v>
      </c>
      <c r="G827" s="167">
        <v>0</v>
      </c>
      <c r="H827" s="218">
        <f t="shared" si="24"/>
        <v>0</v>
      </c>
      <c r="I827" s="298">
        <f t="shared" si="25"/>
        <v>515.29999999999995</v>
      </c>
    </row>
    <row r="828" spans="1:9" s="216" customFormat="1" ht="22.5" x14ac:dyDescent="0.2">
      <c r="A828" s="163" t="s">
        <v>1117</v>
      </c>
      <c r="B828" s="165">
        <v>3200009602</v>
      </c>
      <c r="C828" s="166">
        <v>414</v>
      </c>
      <c r="D828" s="164">
        <v>5</v>
      </c>
      <c r="E828" s="164">
        <v>1</v>
      </c>
      <c r="F828" s="167">
        <v>1261.7</v>
      </c>
      <c r="G828" s="167">
        <v>1261.7</v>
      </c>
      <c r="H828" s="218">
        <f t="shared" si="24"/>
        <v>100</v>
      </c>
      <c r="I828" s="298">
        <f t="shared" si="25"/>
        <v>0</v>
      </c>
    </row>
    <row r="829" spans="1:9" s="216" customFormat="1" ht="22.5" x14ac:dyDescent="0.2">
      <c r="A829" s="163" t="s">
        <v>725</v>
      </c>
      <c r="B829" s="165" t="s">
        <v>726</v>
      </c>
      <c r="C829" s="166"/>
      <c r="D829" s="164"/>
      <c r="E829" s="164"/>
      <c r="F829" s="167">
        <v>120812.2</v>
      </c>
      <c r="G829" s="167">
        <v>116503.6</v>
      </c>
      <c r="H829" s="218">
        <f t="shared" si="24"/>
        <v>96.433638324606292</v>
      </c>
      <c r="I829" s="298">
        <f t="shared" si="25"/>
        <v>4308.5999999999913</v>
      </c>
    </row>
    <row r="830" spans="1:9" s="216" customFormat="1" ht="22.5" x14ac:dyDescent="0.2">
      <c r="A830" s="163" t="s">
        <v>1117</v>
      </c>
      <c r="B830" s="165" t="s">
        <v>728</v>
      </c>
      <c r="C830" s="166">
        <v>414</v>
      </c>
      <c r="D830" s="164">
        <v>5</v>
      </c>
      <c r="E830" s="164">
        <v>1</v>
      </c>
      <c r="F830" s="167">
        <v>115520.2</v>
      </c>
      <c r="G830" s="167">
        <v>112026.6</v>
      </c>
      <c r="H830" s="218">
        <f t="shared" si="24"/>
        <v>96.975767008713632</v>
      </c>
      <c r="I830" s="298">
        <f t="shared" si="25"/>
        <v>3493.5999999999913</v>
      </c>
    </row>
    <row r="831" spans="1:9" s="216" customFormat="1" ht="22.5" x14ac:dyDescent="0.2">
      <c r="A831" s="163" t="s">
        <v>1117</v>
      </c>
      <c r="B831" s="165" t="s">
        <v>729</v>
      </c>
      <c r="C831" s="166">
        <v>414</v>
      </c>
      <c r="D831" s="164">
        <v>5</v>
      </c>
      <c r="E831" s="164">
        <v>1</v>
      </c>
      <c r="F831" s="167">
        <v>5292</v>
      </c>
      <c r="G831" s="167">
        <v>4477</v>
      </c>
      <c r="H831" s="218">
        <f t="shared" si="24"/>
        <v>84.599395313681029</v>
      </c>
      <c r="I831" s="298">
        <f t="shared" si="25"/>
        <v>815</v>
      </c>
    </row>
    <row r="832" spans="1:9" s="214" customFormat="1" ht="21" x14ac:dyDescent="0.2">
      <c r="A832" s="158" t="s">
        <v>746</v>
      </c>
      <c r="B832" s="160">
        <v>3300000000</v>
      </c>
      <c r="C832" s="161"/>
      <c r="D832" s="159"/>
      <c r="E832" s="159"/>
      <c r="F832" s="162">
        <v>172010.1</v>
      </c>
      <c r="G832" s="162">
        <v>172010.1</v>
      </c>
      <c r="H832" s="213">
        <f t="shared" si="24"/>
        <v>100</v>
      </c>
      <c r="I832" s="298">
        <f t="shared" si="25"/>
        <v>0</v>
      </c>
    </row>
    <row r="833" spans="1:9" s="216" customFormat="1" ht="11.25" x14ac:dyDescent="0.2">
      <c r="A833" s="163" t="s">
        <v>747</v>
      </c>
      <c r="B833" s="165" t="s">
        <v>748</v>
      </c>
      <c r="C833" s="166"/>
      <c r="D833" s="164"/>
      <c r="E833" s="164"/>
      <c r="F833" s="167">
        <v>172010.1</v>
      </c>
      <c r="G833" s="167">
        <v>172010.1</v>
      </c>
      <c r="H833" s="218">
        <f t="shared" si="24"/>
        <v>100</v>
      </c>
      <c r="I833" s="298">
        <f t="shared" si="25"/>
        <v>0</v>
      </c>
    </row>
    <row r="834" spans="1:9" s="216" customFormat="1" ht="11.25" x14ac:dyDescent="0.2">
      <c r="A834" s="163" t="s">
        <v>233</v>
      </c>
      <c r="B834" s="165" t="s">
        <v>1242</v>
      </c>
      <c r="C834" s="166">
        <v>540</v>
      </c>
      <c r="D834" s="164">
        <v>5</v>
      </c>
      <c r="E834" s="164">
        <v>3</v>
      </c>
      <c r="F834" s="167">
        <v>71000</v>
      </c>
      <c r="G834" s="167">
        <v>71000</v>
      </c>
      <c r="H834" s="218">
        <f t="shared" si="24"/>
        <v>100</v>
      </c>
      <c r="I834" s="298">
        <f t="shared" si="25"/>
        <v>0</v>
      </c>
    </row>
    <row r="835" spans="1:9" s="216" customFormat="1" ht="22.5" x14ac:dyDescent="0.2">
      <c r="A835" s="163" t="s">
        <v>1124</v>
      </c>
      <c r="B835" s="165" t="s">
        <v>750</v>
      </c>
      <c r="C835" s="166">
        <v>521</v>
      </c>
      <c r="D835" s="164">
        <v>5</v>
      </c>
      <c r="E835" s="164">
        <v>3</v>
      </c>
      <c r="F835" s="167">
        <v>101010.1</v>
      </c>
      <c r="G835" s="167">
        <v>101010.1</v>
      </c>
      <c r="H835" s="218">
        <f t="shared" si="24"/>
        <v>100</v>
      </c>
      <c r="I835" s="298">
        <f t="shared" si="25"/>
        <v>0</v>
      </c>
    </row>
    <row r="836" spans="1:9" s="214" customFormat="1" ht="21" x14ac:dyDescent="0.2">
      <c r="A836" s="158" t="s">
        <v>1550</v>
      </c>
      <c r="B836" s="160">
        <v>3400000000</v>
      </c>
      <c r="C836" s="161"/>
      <c r="D836" s="159"/>
      <c r="E836" s="159"/>
      <c r="F836" s="162">
        <v>228648</v>
      </c>
      <c r="G836" s="162">
        <v>228648</v>
      </c>
      <c r="H836" s="213">
        <f t="shared" si="24"/>
        <v>100</v>
      </c>
      <c r="I836" s="298">
        <f t="shared" si="25"/>
        <v>0</v>
      </c>
    </row>
    <row r="837" spans="1:9" s="216" customFormat="1" ht="11.25" x14ac:dyDescent="0.2">
      <c r="A837" s="163" t="s">
        <v>1118</v>
      </c>
      <c r="B837" s="165">
        <v>3400060090</v>
      </c>
      <c r="C837" s="166">
        <v>633</v>
      </c>
      <c r="D837" s="164">
        <v>4</v>
      </c>
      <c r="E837" s="164">
        <v>12</v>
      </c>
      <c r="F837" s="167">
        <v>6238</v>
      </c>
      <c r="G837" s="167">
        <v>6238</v>
      </c>
      <c r="H837" s="218">
        <f t="shared" si="24"/>
        <v>100</v>
      </c>
      <c r="I837" s="298">
        <f t="shared" si="25"/>
        <v>0</v>
      </c>
    </row>
    <row r="838" spans="1:9" s="216" customFormat="1" ht="11.25" x14ac:dyDescent="0.2">
      <c r="A838" s="163" t="s">
        <v>1144</v>
      </c>
      <c r="B838" s="165" t="s">
        <v>1552</v>
      </c>
      <c r="C838" s="166">
        <v>632</v>
      </c>
      <c r="D838" s="164">
        <v>4</v>
      </c>
      <c r="E838" s="164">
        <v>12</v>
      </c>
      <c r="F838" s="167">
        <v>70000</v>
      </c>
      <c r="G838" s="167">
        <v>70000</v>
      </c>
      <c r="H838" s="218">
        <f t="shared" si="24"/>
        <v>100</v>
      </c>
      <c r="I838" s="298">
        <f t="shared" si="25"/>
        <v>0</v>
      </c>
    </row>
    <row r="839" spans="1:9" s="216" customFormat="1" ht="33.75" x14ac:dyDescent="0.2">
      <c r="A839" s="163" t="s">
        <v>1125</v>
      </c>
      <c r="B839" s="165">
        <v>3400065100</v>
      </c>
      <c r="C839" s="166">
        <v>813</v>
      </c>
      <c r="D839" s="164">
        <v>4</v>
      </c>
      <c r="E839" s="164">
        <v>12</v>
      </c>
      <c r="F839" s="167">
        <v>10410</v>
      </c>
      <c r="G839" s="167">
        <v>10410</v>
      </c>
      <c r="H839" s="218">
        <f t="shared" si="24"/>
        <v>100</v>
      </c>
      <c r="I839" s="298">
        <f t="shared" si="25"/>
        <v>0</v>
      </c>
    </row>
    <row r="840" spans="1:9" s="216" customFormat="1" ht="33.75" x14ac:dyDescent="0.2">
      <c r="A840" s="163" t="s">
        <v>1143</v>
      </c>
      <c r="B840" s="165" t="s">
        <v>1554</v>
      </c>
      <c r="C840" s="166">
        <v>812</v>
      </c>
      <c r="D840" s="164">
        <v>4</v>
      </c>
      <c r="E840" s="164">
        <v>12</v>
      </c>
      <c r="F840" s="167">
        <v>142000</v>
      </c>
      <c r="G840" s="167">
        <v>142000</v>
      </c>
      <c r="H840" s="218">
        <f t="shared" si="24"/>
        <v>100</v>
      </c>
      <c r="I840" s="298">
        <f t="shared" si="25"/>
        <v>0</v>
      </c>
    </row>
    <row r="841" spans="1:9" s="214" customFormat="1" ht="21" x14ac:dyDescent="0.2">
      <c r="A841" s="158" t="s">
        <v>1223</v>
      </c>
      <c r="B841" s="160">
        <v>3500000000</v>
      </c>
      <c r="C841" s="161"/>
      <c r="D841" s="159"/>
      <c r="E841" s="159"/>
      <c r="F841" s="162">
        <v>65536.2</v>
      </c>
      <c r="G841" s="162">
        <v>64962.8</v>
      </c>
      <c r="H841" s="213">
        <f t="shared" si="24"/>
        <v>99.125063705249929</v>
      </c>
      <c r="I841" s="298">
        <f t="shared" si="25"/>
        <v>573.39999999999418</v>
      </c>
    </row>
    <row r="842" spans="1:9" s="216" customFormat="1" ht="11.25" x14ac:dyDescent="0.2">
      <c r="A842" s="163" t="s">
        <v>1555</v>
      </c>
      <c r="B842" s="165">
        <v>3510000000</v>
      </c>
      <c r="C842" s="166"/>
      <c r="D842" s="164"/>
      <c r="E842" s="164"/>
      <c r="F842" s="167">
        <v>20025.900000000001</v>
      </c>
      <c r="G842" s="167">
        <v>20025.900000000001</v>
      </c>
      <c r="H842" s="218">
        <f t="shared" si="24"/>
        <v>100</v>
      </c>
      <c r="I842" s="298">
        <f t="shared" si="25"/>
        <v>0</v>
      </c>
    </row>
    <row r="843" spans="1:9" s="216" customFormat="1" ht="22.5" x14ac:dyDescent="0.2">
      <c r="A843" s="163" t="s">
        <v>711</v>
      </c>
      <c r="B843" s="165">
        <v>3510100000</v>
      </c>
      <c r="C843" s="166"/>
      <c r="D843" s="164"/>
      <c r="E843" s="164"/>
      <c r="F843" s="167">
        <v>20025.900000000001</v>
      </c>
      <c r="G843" s="167">
        <v>20025.900000000001</v>
      </c>
      <c r="H843" s="218">
        <f t="shared" si="24"/>
        <v>100</v>
      </c>
      <c r="I843" s="298">
        <f t="shared" si="25"/>
        <v>0</v>
      </c>
    </row>
    <row r="844" spans="1:9" s="216" customFormat="1" ht="11.25" x14ac:dyDescent="0.2">
      <c r="A844" s="163" t="s">
        <v>1118</v>
      </c>
      <c r="B844" s="165">
        <v>3510165220</v>
      </c>
      <c r="C844" s="166">
        <v>633</v>
      </c>
      <c r="D844" s="164">
        <v>4</v>
      </c>
      <c r="E844" s="164">
        <v>12</v>
      </c>
      <c r="F844" s="167">
        <v>20025.900000000001</v>
      </c>
      <c r="G844" s="167">
        <v>20025.900000000001</v>
      </c>
      <c r="H844" s="218">
        <f t="shared" si="24"/>
        <v>100</v>
      </c>
      <c r="I844" s="298">
        <f t="shared" si="25"/>
        <v>0</v>
      </c>
    </row>
    <row r="845" spans="1:9" s="216" customFormat="1" ht="33.75" x14ac:dyDescent="0.2">
      <c r="A845" s="163" t="s">
        <v>1224</v>
      </c>
      <c r="B845" s="165">
        <v>3520000000</v>
      </c>
      <c r="C845" s="166"/>
      <c r="D845" s="164"/>
      <c r="E845" s="164"/>
      <c r="F845" s="167">
        <v>42510.3</v>
      </c>
      <c r="G845" s="167">
        <v>41936.9</v>
      </c>
      <c r="H845" s="218">
        <f t="shared" si="24"/>
        <v>98.651150427072963</v>
      </c>
      <c r="I845" s="298">
        <f t="shared" si="25"/>
        <v>573.40000000000146</v>
      </c>
    </row>
    <row r="846" spans="1:9" s="216" customFormat="1" ht="22.5" x14ac:dyDescent="0.2">
      <c r="A846" s="163" t="s">
        <v>713</v>
      </c>
      <c r="B846" s="165" t="s">
        <v>1225</v>
      </c>
      <c r="C846" s="166"/>
      <c r="D846" s="164"/>
      <c r="E846" s="164"/>
      <c r="F846" s="167">
        <v>4889</v>
      </c>
      <c r="G846" s="167">
        <v>4889</v>
      </c>
      <c r="H846" s="218">
        <f t="shared" si="24"/>
        <v>100</v>
      </c>
      <c r="I846" s="298">
        <f t="shared" si="25"/>
        <v>0</v>
      </c>
    </row>
    <row r="847" spans="1:9" s="216" customFormat="1" ht="11.25" x14ac:dyDescent="0.2">
      <c r="A847" s="163" t="s">
        <v>1118</v>
      </c>
      <c r="B847" s="165" t="s">
        <v>1226</v>
      </c>
      <c r="C847" s="166">
        <v>633</v>
      </c>
      <c r="D847" s="164">
        <v>4</v>
      </c>
      <c r="E847" s="164">
        <v>12</v>
      </c>
      <c r="F847" s="167">
        <v>4889</v>
      </c>
      <c r="G847" s="167">
        <v>4889</v>
      </c>
      <c r="H847" s="218">
        <f t="shared" si="24"/>
        <v>100</v>
      </c>
      <c r="I847" s="298">
        <f t="shared" si="25"/>
        <v>0</v>
      </c>
    </row>
    <row r="848" spans="1:9" s="216" customFormat="1" ht="22.5" x14ac:dyDescent="0.2">
      <c r="A848" s="163" t="s">
        <v>715</v>
      </c>
      <c r="B848" s="165" t="s">
        <v>1227</v>
      </c>
      <c r="C848" s="166"/>
      <c r="D848" s="164"/>
      <c r="E848" s="164"/>
      <c r="F848" s="167">
        <v>14171.7</v>
      </c>
      <c r="G848" s="167">
        <v>13598.3</v>
      </c>
      <c r="H848" s="218">
        <f t="shared" si="24"/>
        <v>95.953908140872286</v>
      </c>
      <c r="I848" s="298">
        <f t="shared" si="25"/>
        <v>573.40000000000146</v>
      </c>
    </row>
    <row r="849" spans="1:9" s="216" customFormat="1" ht="11.25" x14ac:dyDescent="0.2">
      <c r="A849" s="163" t="s">
        <v>1118</v>
      </c>
      <c r="B849" s="165" t="s">
        <v>1228</v>
      </c>
      <c r="C849" s="166">
        <v>633</v>
      </c>
      <c r="D849" s="164">
        <v>4</v>
      </c>
      <c r="E849" s="164">
        <v>12</v>
      </c>
      <c r="F849" s="167">
        <v>9633.4</v>
      </c>
      <c r="G849" s="167">
        <v>9633.4</v>
      </c>
      <c r="H849" s="218">
        <f t="shared" ref="H849:H878" si="26">+G849/F849*100</f>
        <v>100</v>
      </c>
      <c r="I849" s="298">
        <f t="shared" ref="I849:I876" si="27">F849-G849</f>
        <v>0</v>
      </c>
    </row>
    <row r="850" spans="1:9" s="216" customFormat="1" ht="33.75" x14ac:dyDescent="0.2">
      <c r="A850" s="163" t="s">
        <v>1125</v>
      </c>
      <c r="B850" s="165" t="s">
        <v>1228</v>
      </c>
      <c r="C850" s="166">
        <v>813</v>
      </c>
      <c r="D850" s="164">
        <v>4</v>
      </c>
      <c r="E850" s="164">
        <v>12</v>
      </c>
      <c r="F850" s="167">
        <v>4538.3</v>
      </c>
      <c r="G850" s="167">
        <v>3964.9</v>
      </c>
      <c r="H850" s="218">
        <f t="shared" si="26"/>
        <v>87.365313002666198</v>
      </c>
      <c r="I850" s="298">
        <f t="shared" si="27"/>
        <v>573.40000000000009</v>
      </c>
    </row>
    <row r="851" spans="1:9" s="216" customFormat="1" ht="11.25" x14ac:dyDescent="0.2">
      <c r="A851" s="163" t="s">
        <v>614</v>
      </c>
      <c r="B851" s="165" t="s">
        <v>1229</v>
      </c>
      <c r="C851" s="166"/>
      <c r="D851" s="164"/>
      <c r="E851" s="164"/>
      <c r="F851" s="167">
        <v>23449.599999999999</v>
      </c>
      <c r="G851" s="167">
        <v>23449.599999999999</v>
      </c>
      <c r="H851" s="218">
        <f t="shared" si="26"/>
        <v>100</v>
      </c>
      <c r="I851" s="298">
        <f t="shared" si="27"/>
        <v>0</v>
      </c>
    </row>
    <row r="852" spans="1:9" s="216" customFormat="1" ht="11.25" x14ac:dyDescent="0.2">
      <c r="A852" s="163" t="s">
        <v>1118</v>
      </c>
      <c r="B852" s="165" t="s">
        <v>1230</v>
      </c>
      <c r="C852" s="166">
        <v>633</v>
      </c>
      <c r="D852" s="164">
        <v>4</v>
      </c>
      <c r="E852" s="164">
        <v>12</v>
      </c>
      <c r="F852" s="167">
        <v>23449.599999999999</v>
      </c>
      <c r="G852" s="167">
        <v>23449.599999999999</v>
      </c>
      <c r="H852" s="218">
        <f t="shared" si="26"/>
        <v>100</v>
      </c>
      <c r="I852" s="298">
        <f t="shared" si="27"/>
        <v>0</v>
      </c>
    </row>
    <row r="853" spans="1:9" s="216" customFormat="1" ht="22.5" x14ac:dyDescent="0.2">
      <c r="A853" s="163" t="s">
        <v>1231</v>
      </c>
      <c r="B853" s="165">
        <v>3530000000</v>
      </c>
      <c r="C853" s="166"/>
      <c r="D853" s="164"/>
      <c r="E853" s="164"/>
      <c r="F853" s="167">
        <v>3000</v>
      </c>
      <c r="G853" s="167">
        <v>3000</v>
      </c>
      <c r="H853" s="218">
        <f t="shared" si="26"/>
        <v>100</v>
      </c>
      <c r="I853" s="298">
        <f t="shared" si="27"/>
        <v>0</v>
      </c>
    </row>
    <row r="854" spans="1:9" s="216" customFormat="1" ht="22.5" x14ac:dyDescent="0.2">
      <c r="A854" s="163" t="s">
        <v>1232</v>
      </c>
      <c r="B854" s="165" t="s">
        <v>1233</v>
      </c>
      <c r="C854" s="166"/>
      <c r="D854" s="164"/>
      <c r="E854" s="164"/>
      <c r="F854" s="167">
        <v>3000</v>
      </c>
      <c r="G854" s="167">
        <v>3000</v>
      </c>
      <c r="H854" s="218">
        <f t="shared" si="26"/>
        <v>100</v>
      </c>
      <c r="I854" s="298">
        <f t="shared" si="27"/>
        <v>0</v>
      </c>
    </row>
    <row r="855" spans="1:9" s="216" customFormat="1" ht="11.25" x14ac:dyDescent="0.2">
      <c r="A855" s="163" t="s">
        <v>1118</v>
      </c>
      <c r="B855" s="165" t="s">
        <v>1558</v>
      </c>
      <c r="C855" s="166">
        <v>633</v>
      </c>
      <c r="D855" s="164">
        <v>4</v>
      </c>
      <c r="E855" s="164">
        <v>12</v>
      </c>
      <c r="F855" s="167">
        <v>3000</v>
      </c>
      <c r="G855" s="167">
        <v>3000</v>
      </c>
      <c r="H855" s="218">
        <f t="shared" si="26"/>
        <v>100</v>
      </c>
      <c r="I855" s="298">
        <f t="shared" si="27"/>
        <v>0</v>
      </c>
    </row>
    <row r="856" spans="1:9" s="214" customFormat="1" ht="21" x14ac:dyDescent="0.2">
      <c r="A856" s="158" t="s">
        <v>1559</v>
      </c>
      <c r="B856" s="160">
        <v>3600000000</v>
      </c>
      <c r="C856" s="161"/>
      <c r="D856" s="159"/>
      <c r="E856" s="159"/>
      <c r="F856" s="162">
        <v>360161.2</v>
      </c>
      <c r="G856" s="162">
        <v>359024</v>
      </c>
      <c r="H856" s="213">
        <f t="shared" si="26"/>
        <v>99.684252495826868</v>
      </c>
      <c r="I856" s="298">
        <f t="shared" si="27"/>
        <v>1137.2000000000116</v>
      </c>
    </row>
    <row r="857" spans="1:9" s="216" customFormat="1" ht="33.75" x14ac:dyDescent="0.2">
      <c r="A857" s="163" t="s">
        <v>1133</v>
      </c>
      <c r="B857" s="165">
        <v>3600045450</v>
      </c>
      <c r="C857" s="166">
        <v>621</v>
      </c>
      <c r="D857" s="164">
        <v>4</v>
      </c>
      <c r="E857" s="164">
        <v>12</v>
      </c>
      <c r="F857" s="167">
        <v>30483.9</v>
      </c>
      <c r="G857" s="167">
        <v>29951.200000000001</v>
      </c>
      <c r="H857" s="218">
        <f t="shared" si="26"/>
        <v>98.252520182785005</v>
      </c>
      <c r="I857" s="298">
        <f t="shared" si="27"/>
        <v>532.70000000000073</v>
      </c>
    </row>
    <row r="858" spans="1:9" s="216" customFormat="1" ht="22.5" x14ac:dyDescent="0.2">
      <c r="A858" s="163" t="s">
        <v>1561</v>
      </c>
      <c r="B858" s="165">
        <v>3600100000</v>
      </c>
      <c r="C858" s="166"/>
      <c r="D858" s="164"/>
      <c r="E858" s="164"/>
      <c r="F858" s="167">
        <v>285480</v>
      </c>
      <c r="G858" s="167">
        <v>285480</v>
      </c>
      <c r="H858" s="218">
        <f t="shared" si="26"/>
        <v>100</v>
      </c>
      <c r="I858" s="298">
        <f t="shared" si="27"/>
        <v>0</v>
      </c>
    </row>
    <row r="859" spans="1:9" s="216" customFormat="1" ht="33.75" x14ac:dyDescent="0.2">
      <c r="A859" s="163" t="s">
        <v>1125</v>
      </c>
      <c r="B859" s="165" t="s">
        <v>1563</v>
      </c>
      <c r="C859" s="166">
        <v>813</v>
      </c>
      <c r="D859" s="164">
        <v>4</v>
      </c>
      <c r="E859" s="164">
        <v>12</v>
      </c>
      <c r="F859" s="167">
        <v>173960</v>
      </c>
      <c r="G859" s="167">
        <v>173960</v>
      </c>
      <c r="H859" s="218">
        <f t="shared" si="26"/>
        <v>100</v>
      </c>
      <c r="I859" s="298">
        <f t="shared" si="27"/>
        <v>0</v>
      </c>
    </row>
    <row r="860" spans="1:9" s="216" customFormat="1" ht="33.75" x14ac:dyDescent="0.2">
      <c r="A860" s="163" t="s">
        <v>1125</v>
      </c>
      <c r="B860" s="165" t="s">
        <v>1565</v>
      </c>
      <c r="C860" s="166">
        <v>813</v>
      </c>
      <c r="D860" s="164">
        <v>4</v>
      </c>
      <c r="E860" s="164">
        <v>12</v>
      </c>
      <c r="F860" s="167">
        <v>111520</v>
      </c>
      <c r="G860" s="167">
        <v>111520</v>
      </c>
      <c r="H860" s="218">
        <f t="shared" si="26"/>
        <v>100</v>
      </c>
      <c r="I860" s="298">
        <f t="shared" si="27"/>
        <v>0</v>
      </c>
    </row>
    <row r="861" spans="1:9" s="216" customFormat="1" ht="11.25" x14ac:dyDescent="0.2">
      <c r="A861" s="163" t="s">
        <v>1566</v>
      </c>
      <c r="B861" s="165" t="s">
        <v>1567</v>
      </c>
      <c r="C861" s="166"/>
      <c r="D861" s="164"/>
      <c r="E861" s="164"/>
      <c r="F861" s="167">
        <v>44197.3</v>
      </c>
      <c r="G861" s="167">
        <v>43592.800000000003</v>
      </c>
      <c r="H861" s="218">
        <f t="shared" si="26"/>
        <v>98.632269392021684</v>
      </c>
      <c r="I861" s="298">
        <f t="shared" si="27"/>
        <v>604.5</v>
      </c>
    </row>
    <row r="862" spans="1:9" s="216" customFormat="1" ht="33.75" x14ac:dyDescent="0.2">
      <c r="A862" s="163" t="s">
        <v>1125</v>
      </c>
      <c r="B862" s="165" t="s">
        <v>1569</v>
      </c>
      <c r="C862" s="166">
        <v>813</v>
      </c>
      <c r="D862" s="164">
        <v>4</v>
      </c>
      <c r="E862" s="164">
        <v>12</v>
      </c>
      <c r="F862" s="167">
        <v>43592.9</v>
      </c>
      <c r="G862" s="167">
        <v>43592.800000000003</v>
      </c>
      <c r="H862" s="218">
        <f t="shared" si="26"/>
        <v>99.999770604846205</v>
      </c>
      <c r="I862" s="298">
        <f t="shared" si="27"/>
        <v>9.9999999998544808E-2</v>
      </c>
    </row>
    <row r="863" spans="1:9" s="216" customFormat="1" ht="33.75" x14ac:dyDescent="0.2">
      <c r="A863" s="163" t="s">
        <v>1125</v>
      </c>
      <c r="B863" s="165" t="s">
        <v>1571</v>
      </c>
      <c r="C863" s="166">
        <v>813</v>
      </c>
      <c r="D863" s="164">
        <v>4</v>
      </c>
      <c r="E863" s="164">
        <v>12</v>
      </c>
      <c r="F863" s="167">
        <v>604.4</v>
      </c>
      <c r="G863" s="167">
        <v>0</v>
      </c>
      <c r="H863" s="218">
        <f t="shared" si="26"/>
        <v>0</v>
      </c>
      <c r="I863" s="298">
        <f t="shared" si="27"/>
        <v>604.4</v>
      </c>
    </row>
    <row r="864" spans="1:9" s="214" customFormat="1" ht="31.5" x14ac:dyDescent="0.2">
      <c r="A864" s="158" t="s">
        <v>1455</v>
      </c>
      <c r="B864" s="160">
        <v>3700000000</v>
      </c>
      <c r="C864" s="161"/>
      <c r="D864" s="159"/>
      <c r="E864" s="159"/>
      <c r="F864" s="162">
        <v>108440.4</v>
      </c>
      <c r="G864" s="162">
        <v>108288.3</v>
      </c>
      <c r="H864" s="213">
        <f t="shared" si="26"/>
        <v>99.859738621399401</v>
      </c>
      <c r="I864" s="298">
        <f t="shared" si="27"/>
        <v>152.09999999999127</v>
      </c>
    </row>
    <row r="865" spans="1:9" s="216" customFormat="1" ht="11.25" x14ac:dyDescent="0.2">
      <c r="A865" s="163" t="s">
        <v>1456</v>
      </c>
      <c r="B865" s="165">
        <v>3720000000</v>
      </c>
      <c r="C865" s="166"/>
      <c r="D865" s="164"/>
      <c r="E865" s="164"/>
      <c r="F865" s="167">
        <v>8587.7999999999993</v>
      </c>
      <c r="G865" s="167">
        <v>8534.2000000000007</v>
      </c>
      <c r="H865" s="218">
        <f t="shared" si="26"/>
        <v>99.375858776403746</v>
      </c>
      <c r="I865" s="298">
        <f t="shared" si="27"/>
        <v>53.599999999998545</v>
      </c>
    </row>
    <row r="866" spans="1:9" s="216" customFormat="1" ht="22.5" x14ac:dyDescent="0.2">
      <c r="A866" s="163" t="s">
        <v>1457</v>
      </c>
      <c r="B866" s="165">
        <v>3720100000</v>
      </c>
      <c r="C866" s="166"/>
      <c r="D866" s="164"/>
      <c r="E866" s="164"/>
      <c r="F866" s="167">
        <v>8587.7999999999993</v>
      </c>
      <c r="G866" s="167">
        <v>8534.2000000000007</v>
      </c>
      <c r="H866" s="218">
        <f t="shared" si="26"/>
        <v>99.375858776403746</v>
      </c>
      <c r="I866" s="298">
        <f t="shared" si="27"/>
        <v>53.599999999998545</v>
      </c>
    </row>
    <row r="867" spans="1:9" s="216" customFormat="1" ht="11.25" x14ac:dyDescent="0.2">
      <c r="A867" s="163" t="s">
        <v>1146</v>
      </c>
      <c r="B867" s="165">
        <v>3720142002</v>
      </c>
      <c r="C867" s="166">
        <v>613</v>
      </c>
      <c r="D867" s="164">
        <v>1</v>
      </c>
      <c r="E867" s="164">
        <v>10</v>
      </c>
      <c r="F867" s="167">
        <v>8587.7999999999993</v>
      </c>
      <c r="G867" s="167">
        <v>8534.2000000000007</v>
      </c>
      <c r="H867" s="218">
        <f t="shared" si="26"/>
        <v>99.375858776403746</v>
      </c>
      <c r="I867" s="298">
        <f t="shared" si="27"/>
        <v>53.599999999998545</v>
      </c>
    </row>
    <row r="868" spans="1:9" s="216" customFormat="1" ht="11.25" x14ac:dyDescent="0.2">
      <c r="A868" s="163" t="s">
        <v>1459</v>
      </c>
      <c r="B868" s="165">
        <v>3730000000</v>
      </c>
      <c r="C868" s="166"/>
      <c r="D868" s="164"/>
      <c r="E868" s="164"/>
      <c r="F868" s="167">
        <v>98410.6</v>
      </c>
      <c r="G868" s="167">
        <v>98314.6</v>
      </c>
      <c r="H868" s="218">
        <f t="shared" si="26"/>
        <v>99.902449532875522</v>
      </c>
      <c r="I868" s="298">
        <f t="shared" si="27"/>
        <v>96</v>
      </c>
    </row>
    <row r="869" spans="1:9" s="216" customFormat="1" ht="22.5" x14ac:dyDescent="0.2">
      <c r="A869" s="163" t="s">
        <v>1460</v>
      </c>
      <c r="B869" s="165">
        <v>3730200000</v>
      </c>
      <c r="C869" s="166"/>
      <c r="D869" s="164"/>
      <c r="E869" s="164"/>
      <c r="F869" s="167">
        <v>98410.6</v>
      </c>
      <c r="G869" s="167">
        <v>98314.6</v>
      </c>
      <c r="H869" s="218">
        <f t="shared" si="26"/>
        <v>99.902449532875522</v>
      </c>
      <c r="I869" s="298">
        <f t="shared" si="27"/>
        <v>96</v>
      </c>
    </row>
    <row r="870" spans="1:9" s="216" customFormat="1" ht="33.75" x14ac:dyDescent="0.2">
      <c r="A870" s="163" t="s">
        <v>1116</v>
      </c>
      <c r="B870" s="165">
        <v>3730246100</v>
      </c>
      <c r="C870" s="166">
        <v>611</v>
      </c>
      <c r="D870" s="164">
        <v>1</v>
      </c>
      <c r="E870" s="164">
        <v>10</v>
      </c>
      <c r="F870" s="167">
        <v>74526.899999999994</v>
      </c>
      <c r="G870" s="167">
        <v>74431</v>
      </c>
      <c r="H870" s="218">
        <f t="shared" si="26"/>
        <v>99.871321630176496</v>
      </c>
      <c r="I870" s="298">
        <f t="shared" si="27"/>
        <v>95.899999999994179</v>
      </c>
    </row>
    <row r="871" spans="1:9" s="216" customFormat="1" ht="33.75" x14ac:dyDescent="0.2">
      <c r="A871" s="163" t="s">
        <v>1116</v>
      </c>
      <c r="B871" s="165">
        <v>3730246200</v>
      </c>
      <c r="C871" s="166">
        <v>611</v>
      </c>
      <c r="D871" s="164">
        <v>1</v>
      </c>
      <c r="E871" s="164">
        <v>10</v>
      </c>
      <c r="F871" s="167">
        <v>23883.7</v>
      </c>
      <c r="G871" s="167">
        <v>23883.599999999999</v>
      </c>
      <c r="H871" s="218">
        <f t="shared" si="26"/>
        <v>99.999581304404245</v>
      </c>
      <c r="I871" s="298">
        <f t="shared" si="27"/>
        <v>0.10000000000218279</v>
      </c>
    </row>
    <row r="872" spans="1:9" s="216" customFormat="1" ht="11.25" x14ac:dyDescent="0.2">
      <c r="A872" s="163" t="s">
        <v>1463</v>
      </c>
      <c r="B872" s="165">
        <v>3740000000</v>
      </c>
      <c r="C872" s="166"/>
      <c r="D872" s="164"/>
      <c r="E872" s="164"/>
      <c r="F872" s="167">
        <v>1442</v>
      </c>
      <c r="G872" s="167">
        <v>1439.5</v>
      </c>
      <c r="H872" s="218">
        <f t="shared" si="26"/>
        <v>99.826629680998607</v>
      </c>
      <c r="I872" s="298">
        <f t="shared" si="27"/>
        <v>2.5</v>
      </c>
    </row>
    <row r="873" spans="1:9" s="216" customFormat="1" ht="22.5" x14ac:dyDescent="0.2">
      <c r="A873" s="163" t="s">
        <v>1464</v>
      </c>
      <c r="B873" s="165">
        <v>3740100000</v>
      </c>
      <c r="C873" s="166"/>
      <c r="D873" s="164"/>
      <c r="E873" s="164"/>
      <c r="F873" s="167">
        <v>1442</v>
      </c>
      <c r="G873" s="167">
        <v>1439.5</v>
      </c>
      <c r="H873" s="218">
        <f t="shared" si="26"/>
        <v>99.826629680998607</v>
      </c>
      <c r="I873" s="298">
        <f t="shared" si="27"/>
        <v>2.5</v>
      </c>
    </row>
    <row r="874" spans="1:9" s="216" customFormat="1" ht="11.25" x14ac:dyDescent="0.2">
      <c r="A874" s="163" t="s">
        <v>1112</v>
      </c>
      <c r="B874" s="165">
        <v>3740146110</v>
      </c>
      <c r="C874" s="166">
        <v>244</v>
      </c>
      <c r="D874" s="164">
        <v>1</v>
      </c>
      <c r="E874" s="164">
        <v>10</v>
      </c>
      <c r="F874" s="167">
        <v>42</v>
      </c>
      <c r="G874" s="167">
        <v>39.5</v>
      </c>
      <c r="H874" s="218">
        <f t="shared" si="26"/>
        <v>94.047619047619051</v>
      </c>
      <c r="I874" s="298">
        <f t="shared" si="27"/>
        <v>2.5</v>
      </c>
    </row>
    <row r="875" spans="1:9" s="216" customFormat="1" ht="11.25" x14ac:dyDescent="0.2">
      <c r="A875" s="163" t="s">
        <v>1137</v>
      </c>
      <c r="B875" s="165">
        <v>3740146110</v>
      </c>
      <c r="C875" s="166">
        <v>350</v>
      </c>
      <c r="D875" s="164">
        <v>1</v>
      </c>
      <c r="E875" s="164">
        <v>10</v>
      </c>
      <c r="F875" s="167">
        <v>660</v>
      </c>
      <c r="G875" s="167">
        <v>660</v>
      </c>
      <c r="H875" s="218">
        <f t="shared" si="26"/>
        <v>100</v>
      </c>
      <c r="I875" s="298">
        <f t="shared" si="27"/>
        <v>0</v>
      </c>
    </row>
    <row r="876" spans="1:9" s="216" customFormat="1" ht="11.25" x14ac:dyDescent="0.2">
      <c r="A876" s="163" t="s">
        <v>1146</v>
      </c>
      <c r="B876" s="165">
        <v>3740146110</v>
      </c>
      <c r="C876" s="166">
        <v>613</v>
      </c>
      <c r="D876" s="164">
        <v>1</v>
      </c>
      <c r="E876" s="164">
        <v>10</v>
      </c>
      <c r="F876" s="167">
        <v>740</v>
      </c>
      <c r="G876" s="167">
        <v>740</v>
      </c>
      <c r="H876" s="218">
        <f t="shared" si="26"/>
        <v>100</v>
      </c>
      <c r="I876" s="298">
        <f t="shared" si="27"/>
        <v>0</v>
      </c>
    </row>
    <row r="878" spans="1:9" s="214" customFormat="1" ht="10.5" x14ac:dyDescent="0.2">
      <c r="A878" s="158" t="s">
        <v>1147</v>
      </c>
      <c r="B878" s="160"/>
      <c r="C878" s="161"/>
      <c r="D878" s="159"/>
      <c r="E878" s="159"/>
      <c r="F878" s="162">
        <v>4472213.4000000004</v>
      </c>
      <c r="G878" s="162">
        <v>4378270.5</v>
      </c>
      <c r="H878" s="213">
        <f t="shared" si="26"/>
        <v>97.899409272375053</v>
      </c>
    </row>
    <row r="880" spans="1:9" x14ac:dyDescent="0.2">
      <c r="F880" s="314"/>
      <c r="G880" s="314"/>
    </row>
    <row r="881" spans="6:7" x14ac:dyDescent="0.2">
      <c r="F881" s="314"/>
      <c r="G881" s="314"/>
    </row>
  </sheetData>
  <autoFilter ref="A15:L876"/>
  <mergeCells count="4">
    <mergeCell ref="A6:H6"/>
    <mergeCell ref="A7:H7"/>
    <mergeCell ref="A8:H8"/>
    <mergeCell ref="A9:H9"/>
  </mergeCells>
  <pageMargins left="0.39370078740157483" right="0.15748031496062992" top="0.35433070866141736" bottom="0.15748031496062992" header="0.15748031496062992" footer="0.15748031496062992"/>
  <pageSetup paperSize="9" scale="69" fitToHeight="32" orientation="portrait" useFirstPageNumber="1" r:id="rId1"/>
  <headerFooter scaleWithDoc="0">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Пр1 источн</vt:lpstr>
      <vt:lpstr>пр2 ист-ки</vt:lpstr>
      <vt:lpstr>Пр3 доходы</vt:lpstr>
      <vt:lpstr>Пр4 адм.дох</vt:lpstr>
      <vt:lpstr>пр 5 ФКР</vt:lpstr>
      <vt:lpstr>ПР 6 ВЕД.</vt:lpstr>
      <vt:lpstr>Пр9 инвест</vt:lpstr>
      <vt:lpstr>прил8 ГП</vt:lpstr>
      <vt:lpstr>'пр 5 ФКР'!Заголовки_для_печати</vt:lpstr>
      <vt:lpstr>'ПР 6 ВЕД.'!Заголовки_для_печати</vt:lpstr>
      <vt:lpstr>'Пр3 доходы'!Заголовки_для_печати</vt:lpstr>
      <vt:lpstr>'Пр4 адм.дох'!Заголовки_для_печати</vt:lpstr>
      <vt:lpstr>'Пр9 инвест'!Заголовки_для_печати</vt:lpstr>
      <vt:lpstr>'прил8 ГП'!Заголовки_для_печати</vt:lpstr>
      <vt:lpstr>'пр 5 ФКР'!Область_печати</vt:lpstr>
      <vt:lpstr>'ПР 6 ВЕД.'!Область_печати</vt:lpstr>
      <vt:lpstr>'Пр1 источн'!Область_печати</vt:lpstr>
      <vt:lpstr>'пр2 ист-ки'!Область_печати</vt:lpstr>
      <vt:lpstr>'Пр3 доходы'!Область_печати</vt:lpstr>
      <vt:lpstr>'Пр4 адм.дох'!Область_печати</vt:lpstr>
      <vt:lpstr>'Пр9 инвест'!Область_печати</vt:lpstr>
      <vt:lpstr>'прил8 ГП'!Область_печати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 Анна Васильевна</dc:creator>
  <cp:lastModifiedBy>Монгуш Чайзат Владимировна</cp:lastModifiedBy>
  <cp:lastPrinted>2024-05-14T07:35:11Z</cp:lastPrinted>
  <dcterms:created xsi:type="dcterms:W3CDTF">2020-06-02T03:57:54Z</dcterms:created>
  <dcterms:modified xsi:type="dcterms:W3CDTF">2024-05-14T07:38:01Z</dcterms:modified>
</cp:coreProperties>
</file>