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4240" windowHeight="12600"/>
  </bookViews>
  <sheets>
    <sheet name="Пр 11 объекты" sheetId="1" r:id="rId1"/>
  </sheets>
  <definedNames>
    <definedName name="_xlnm.Print_Titles" localSheetId="0">'Пр 11 объекты'!$10:$12</definedName>
    <definedName name="_xlnm.Print_Area" localSheetId="0">'Пр 11 объекты'!$A$1:$F$41</definedName>
  </definedNames>
  <calcPr calcId="144525"/>
</workbook>
</file>

<file path=xl/calcChain.xml><?xml version="1.0" encoding="utf-8"?>
<calcChain xmlns="http://schemas.openxmlformats.org/spreadsheetml/2006/main">
  <c r="D41" i="1" l="1"/>
  <c r="D40" i="1"/>
  <c r="D39" i="1"/>
  <c r="F38" i="1"/>
  <c r="E38" i="1"/>
  <c r="D38" i="1" s="1"/>
  <c r="D37" i="1"/>
  <c r="D36" i="1"/>
  <c r="D35" i="1"/>
  <c r="D34" i="1"/>
  <c r="D33" i="1"/>
  <c r="D32" i="1"/>
  <c r="E31" i="1"/>
  <c r="D31" i="1" s="1"/>
  <c r="D30" i="1"/>
  <c r="F29" i="1"/>
  <c r="D29" i="1" s="1"/>
  <c r="D28" i="1"/>
  <c r="D27" i="1"/>
  <c r="D26" i="1"/>
  <c r="D25" i="1"/>
  <c r="F24" i="1"/>
  <c r="D24" i="1" s="1"/>
  <c r="D23" i="1"/>
  <c r="F22" i="1"/>
  <c r="D22" i="1" s="1"/>
  <c r="D21" i="1"/>
  <c r="F20" i="1"/>
  <c r="F13" i="1" s="1"/>
  <c r="E20" i="1"/>
  <c r="F19" i="1"/>
  <c r="D19" i="1"/>
  <c r="D18" i="1"/>
  <c r="D17" i="1"/>
  <c r="D16" i="1"/>
  <c r="F15" i="1"/>
  <c r="D15" i="1" s="1"/>
  <c r="D20" i="1" l="1"/>
  <c r="E13" i="1"/>
  <c r="D13" i="1" s="1"/>
</calcChain>
</file>

<file path=xl/comments1.xml><?xml version="1.0" encoding="utf-8"?>
<comments xmlns="http://schemas.openxmlformats.org/spreadsheetml/2006/main">
  <authors>
    <author>Сат Тайгаана Александровна</author>
  </authors>
  <commentList>
    <comment ref="F1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+РБ ЛДО </t>
        </r>
      </text>
    </comment>
    <comment ref="F19" authorId="0">
      <text>
        <r>
          <rPr>
            <b/>
            <sz val="9"/>
            <color indexed="81"/>
            <rFont val="Tahoma"/>
            <family val="2"/>
            <charset val="204"/>
          </rPr>
          <t>3 садика+пристройки</t>
        </r>
      </text>
    </comment>
    <comment ref="D20" authorId="0">
      <text>
        <r>
          <rPr>
            <b/>
            <sz val="9"/>
            <color indexed="81"/>
            <rFont val="Tahoma"/>
            <family val="2"/>
            <charset val="204"/>
          </rPr>
          <t>2 пристройки, Кунгуртуг, Кызыл-Мажалык</t>
        </r>
      </text>
    </comment>
  </commentList>
</comments>
</file>

<file path=xl/sharedStrings.xml><?xml version="1.0" encoding="utf-8"?>
<sst xmlns="http://schemas.openxmlformats.org/spreadsheetml/2006/main" count="67" uniqueCount="54">
  <si>
    <t>Приложение 11</t>
  </si>
  <si>
    <t xml:space="preserve">к Закону Республики Тыва </t>
  </si>
  <si>
    <t>"О республиканском бюджете Республики Тыва</t>
  </si>
  <si>
    <t>на 2021 год и на плановый период 2022 и 2023 годов"</t>
  </si>
  <si>
    <t xml:space="preserve">РАСПРЕДЕЛЕНИЕ
БЮДЖЕТНЫХ АССИГНОВАНИЙ НА ОСУЩЕСТВЛЕНИЕ БЮДЖЕТНЫХ
ИНВЕСТИЦИЙ В ОБЪЕКТЫ КАПИТАЛЬНОГО СТРОИТЕЛЬСТВА
ГОСУДАРСТВЕННОЙ СОБСТВЕННОСТИ РЕСПУБЛИКИ АЛТАЙ СМЕТНОЙ
СТОИМОСТЬЮ БОЛЕЕ 100 МИЛЛИОНОВ РУБЛЕЙ (ЗА ИСКЛЮЧЕНИЕМ
СТРОИТЕЛЬСТВА И РЕКОНСТРУКЦИИ АВТОМОБИЛЬНЫХ ДОРОГ ОБЩЕГО
ПОЛЬЗОВАНИЯ РЕГИОНАЛЬНОГО ЗНАЧЕНИЯ И ИСКУССТВЕННЫХ
СООРУЖЕНИЙ НА НИХ ЗА СЧЕТ СРЕДСТВ ДОРОЖНОГО ФОНДА
РЕСПУБЛИКИ АЛТАЙ) НА 2014 ГОД
</t>
  </si>
  <si>
    <t xml:space="preserve">бюджетных ассигнований на осуществление бюджетных инвестиций и предоставление бюджетным и автономным учреждениям, государственным унитарным предприятиям субсидий на осуществление капитальных вложений в объекты государственной собственности Республики Тыва (муниципальной собственности), софинансирование капитальных вложений в которые осуществляется за счет межбюджетных субсидий из федерального бюджета и республиканского бюджета Республики Тыва (за исключением строительства и реконструкции автомобильных дорог общего пользования регионального значения и искусственных сооружений на них за счет средств Дорожного фонда Республики Тыва), на 2021 год </t>
  </si>
  <si>
    <t>(тыс. рублей)</t>
  </si>
  <si>
    <t>№ п/п</t>
  </si>
  <si>
    <t>Наименование объекта и его местонахождение</t>
  </si>
  <si>
    <t xml:space="preserve">Государственная программа </t>
  </si>
  <si>
    <t xml:space="preserve">Всего </t>
  </si>
  <si>
    <t>в том числе</t>
  </si>
  <si>
    <t>ФБ</t>
  </si>
  <si>
    <t>РБ</t>
  </si>
  <si>
    <t>Всего</t>
  </si>
  <si>
    <t>в том числе:</t>
  </si>
  <si>
    <t>Строительство общеобразовательной школы на 825 мест в г. Кызыл</t>
  </si>
  <si>
    <t>Развитие образования и науки на 2014-2025 годы</t>
  </si>
  <si>
    <t>Строительство пристройки к спортивному залу школы №8 г. Кызыл</t>
  </si>
  <si>
    <t>Строительство детского сада на 280 мест в пгт. Каа-Хем</t>
  </si>
  <si>
    <t>Завершение строительства детских садов</t>
  </si>
  <si>
    <t>Создание дополнительных мест для детей в возрасте от 2-х месяцев до 3-х лет в дошкольных образовательных организациях</t>
  </si>
  <si>
    <t>Завершение реконструкции здания ТИГПИ г.Кызыл</t>
  </si>
  <si>
    <t>Строительство и реконструкция объектов питьевого водоснабжения в г.Шагонар и г. Ак-Довурак</t>
  </si>
  <si>
    <t>Повышение эффективности и надежности функционирования жилищно-коммунального хозяйства Республики Тыва на 2014-2025 годы</t>
  </si>
  <si>
    <t>Строительство повысительной станции в мкрн. Южный г. Кызыл</t>
  </si>
  <si>
    <t>Инженерные сети домов переселения и детей-сирот</t>
  </si>
  <si>
    <t>Обеспечение жильем молодых семей и специалистов в сельской местности</t>
  </si>
  <si>
    <t xml:space="preserve">Комплексное развитие сельских территорий </t>
  </si>
  <si>
    <t>Строительство жилых помещений по договору найма</t>
  </si>
  <si>
    <t>Строительство инженерной инфраструктуры и благоустройства площадок</t>
  </si>
  <si>
    <t>Мероприятия по благоустройству сельских территорий</t>
  </si>
  <si>
    <t>Строительство жилых домов для детей-сирот и детей, оставшихся без попечения родителей</t>
  </si>
  <si>
    <t>Футбольное поле с искусственным покрытием в с.Чаа-Хол Чаа-Хольского кожууна</t>
  </si>
  <si>
    <t>Развитие физической культуры и спорта в Республике Тыва на 2021-2025 годы</t>
  </si>
  <si>
    <t xml:space="preserve">Переселение граждан из аварийного жилищного фонда по Республике Тыва </t>
  </si>
  <si>
    <t>Обеспечение жильем молодых семей</t>
  </si>
  <si>
    <t>Обеспечение жителей Республики Тыва доступным и комфортным жильем на 2021-2025 годы</t>
  </si>
  <si>
    <t>Строительство, реконструкция, капитальный ремонт объектов культуры</t>
  </si>
  <si>
    <t xml:space="preserve">4 жилых корпусов по 40 койко-мест с помещениями медицинского и бытового обслуживания для ГБУ РТ "Буренский психоневрологический дом-интернат" в с.Авыйган Каа-Хемского кожууна </t>
  </si>
  <si>
    <t>Социальная поддержка граждан в Республике Тыва на 2021-2023 годы</t>
  </si>
  <si>
    <t>2 жилых корпуса по 40 койко-место для ГБУ «Хайыраканский дом-интернат для престарелых и инвалидов с психоневрологическим отделением» в с. Хайыракан Улуг-Хемского кожууна</t>
  </si>
  <si>
    <t>Капитальный ремонт учреждений социальной сферы и республиканской собственности</t>
  </si>
  <si>
    <t>Энергоэффективность и развитие энергетики на 2014-2025 годы</t>
  </si>
  <si>
    <t>Субсидии на капитальный ремонт многоквартирных домов</t>
  </si>
  <si>
    <t>Капитальный ремонт общего имущества в многоквартирных домах, расположенных на территории Республики, на 2014-2043 годы</t>
  </si>
  <si>
    <t>Индивидуальная программа социально-экономического развития Республики Тыва на 2020-2024 годы</t>
  </si>
  <si>
    <t>Проектные работы</t>
  </si>
  <si>
    <t>Капитальный ремонт муниципальных учреждений в с. Кочетово Тандинского кожууна (100-летие ТНР)</t>
  </si>
  <si>
    <t>Реконструкция здания лесной школы в с. Шуй Бай-Тайгинского кожууна</t>
  </si>
  <si>
    <t>Республиканская адресная программа по переселению граждан из аварийного жилищного фонда в Республике Тыва на 2013-2021 годы</t>
  </si>
  <si>
    <t>Территориальное планирование муниципальных образований</t>
  </si>
  <si>
    <t>Объекты Индивидуальной программы социально-экономического развития Республики Тыва на 2020-2024 годы</t>
  </si>
  <si>
    <t>Развитие культуры и искусства на 2021-2025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</si>
</sst>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_ ;[Red]\-#,##0.0\ "/>
    <numFmt numFmtId="165" formatCode="#,##0.00_ ;[Red]\-#,##0.00\ "/>
    <numFmt numFmtId="166" formatCode="&quot;Да&quot;;&quot;Да&quot;;&quot;Нет&quot;"/>
    <numFmt numFmtId="167" formatCode="_-* #,##0.00_р_._-;\-* #,##0.00_р_._-;_-* &quot;-&quot;??_р_._-;_-@_-"/>
    <numFmt numFmtId="168" formatCode="_(* #,##0.00_);_(* \(#,##0.00\);_(* &quot;-&quot;??_);_(@_)"/>
  </numFmts>
  <fonts count="32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9"/>
      <color indexed="81"/>
      <name val="Tahoma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0">
    <xf numFmtId="0" fontId="0" fillId="0" borderId="0"/>
    <xf numFmtId="0" fontId="3" fillId="0" borderId="0"/>
    <xf numFmtId="0" fontId="13" fillId="0" borderId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6" fillId="9" borderId="2" applyNumberFormat="0" applyAlignment="0" applyProtection="0"/>
    <xf numFmtId="0" fontId="17" fillId="10" borderId="3" applyNumberFormat="0" applyAlignment="0" applyProtection="0"/>
    <xf numFmtId="0" fontId="18" fillId="10" borderId="2" applyNumberFormat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7" applyNumberFormat="0" applyFill="0" applyAlignment="0" applyProtection="0"/>
    <xf numFmtId="0" fontId="23" fillId="11" borderId="8" applyNumberFormat="0" applyAlignment="0" applyProtection="0"/>
    <xf numFmtId="0" fontId="24" fillId="0" borderId="0" applyNumberFormat="0" applyFill="0" applyBorder="0" applyAlignment="0" applyProtection="0"/>
    <xf numFmtId="0" fontId="25" fillId="12" borderId="0" applyNumberFormat="0" applyBorder="0" applyAlignment="0" applyProtection="0"/>
    <xf numFmtId="0" fontId="3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27" fillId="13" borderId="0" applyNumberFormat="0" applyBorder="0" applyAlignment="0" applyProtection="0"/>
    <xf numFmtId="0" fontId="28" fillId="0" borderId="0" applyNumberFormat="0" applyFill="0" applyBorder="0" applyAlignment="0" applyProtection="0"/>
    <xf numFmtId="0" fontId="3" fillId="14" borderId="9" applyNumberFormat="0" applyFont="0" applyAlignment="0" applyProtection="0"/>
    <xf numFmtId="0" fontId="29" fillId="0" borderId="10" applyNumberFormat="0" applyFill="0" applyAlignment="0" applyProtection="0"/>
    <xf numFmtId="0" fontId="30" fillId="0" borderId="0" applyNumberForma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8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1" fillId="15" borderId="0" applyNumberFormat="0" applyBorder="0" applyAlignment="0" applyProtection="0"/>
  </cellStyleXfs>
  <cellXfs count="34">
    <xf numFmtId="0" fontId="0" fillId="0" borderId="0" xfId="0"/>
    <xf numFmtId="0" fontId="3" fillId="0" borderId="0" xfId="1"/>
    <xf numFmtId="0" fontId="3" fillId="0" borderId="0" xfId="1" applyAlignment="1">
      <alignment wrapText="1"/>
    </xf>
    <xf numFmtId="0" fontId="4" fillId="0" borderId="0" xfId="1" applyNumberFormat="1" applyFont="1" applyFill="1" applyBorder="1" applyAlignment="1">
      <alignment horizontal="right" vertical="center"/>
    </xf>
    <xf numFmtId="0" fontId="4" fillId="0" borderId="0" xfId="1" applyNumberFormat="1" applyFont="1" applyFill="1" applyBorder="1" applyAlignment="1">
      <alignment horizontal="right" vertical="center" wrapText="1"/>
    </xf>
    <xf numFmtId="0" fontId="5" fillId="0" borderId="0" xfId="1" applyNumberFormat="1" applyFont="1" applyFill="1" applyBorder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6" fillId="0" borderId="0" xfId="1" applyNumberFormat="1" applyFont="1" applyFill="1" applyBorder="1" applyAlignment="1">
      <alignment horizontal="right" vertical="center"/>
    </xf>
    <xf numFmtId="164" fontId="10" fillId="0" borderId="0" xfId="1" applyNumberFormat="1" applyFont="1"/>
    <xf numFmtId="0" fontId="10" fillId="0" borderId="0" xfId="1" applyFont="1"/>
    <xf numFmtId="0" fontId="8" fillId="0" borderId="1" xfId="1" applyFont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2" fillId="2" borderId="0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  <xf numFmtId="164" fontId="8" fillId="2" borderId="0" xfId="1" applyNumberFormat="1" applyFont="1" applyFill="1" applyBorder="1" applyAlignment="1">
      <alignment horizontal="center" vertical="center" wrapText="1" shrinkToFit="1"/>
    </xf>
    <xf numFmtId="0" fontId="12" fillId="2" borderId="0" xfId="1" applyFont="1" applyFill="1" applyBorder="1" applyAlignment="1">
      <alignment horizontal="left" vertical="center" wrapText="1"/>
    </xf>
    <xf numFmtId="164" fontId="12" fillId="2" borderId="0" xfId="1" applyNumberFormat="1" applyFont="1" applyFill="1" applyBorder="1" applyAlignment="1">
      <alignment horizontal="center" vertical="center" wrapText="1"/>
    </xf>
    <xf numFmtId="0" fontId="10" fillId="2" borderId="0" xfId="1" applyFont="1" applyFill="1" applyAlignment="1">
      <alignment horizontal="left" vertical="center" wrapText="1"/>
    </xf>
    <xf numFmtId="0" fontId="10" fillId="2" borderId="0" xfId="1" applyFont="1" applyFill="1" applyAlignment="1">
      <alignment horizontal="left" vertical="center"/>
    </xf>
    <xf numFmtId="165" fontId="12" fillId="2" borderId="0" xfId="1" applyNumberFormat="1" applyFont="1" applyFill="1" applyBorder="1" applyAlignment="1">
      <alignment horizontal="center" vertical="center" wrapText="1" shrinkToFit="1"/>
    </xf>
    <xf numFmtId="0" fontId="10" fillId="0" borderId="0" xfId="1" applyFont="1" applyAlignment="1">
      <alignment wrapText="1"/>
    </xf>
    <xf numFmtId="0" fontId="12" fillId="2" borderId="0" xfId="1" applyFont="1" applyFill="1" applyBorder="1" applyAlignment="1">
      <alignment horizontal="center" vertical="top" wrapText="1"/>
    </xf>
    <xf numFmtId="0" fontId="10" fillId="2" borderId="0" xfId="1" applyFont="1" applyFill="1" applyBorder="1" applyAlignment="1">
      <alignment horizontal="left" vertical="top" wrapText="1"/>
    </xf>
    <xf numFmtId="164" fontId="8" fillId="2" borderId="0" xfId="1" applyNumberFormat="1" applyFont="1" applyFill="1" applyBorder="1" applyAlignment="1">
      <alignment horizontal="center" vertical="top" wrapText="1" shrinkToFit="1"/>
    </xf>
    <xf numFmtId="164" fontId="12" fillId="2" borderId="0" xfId="1" applyNumberFormat="1" applyFont="1" applyFill="1" applyBorder="1" applyAlignment="1">
      <alignment horizontal="center" vertical="top" wrapText="1"/>
    </xf>
    <xf numFmtId="0" fontId="10" fillId="2" borderId="0" xfId="1" applyFont="1" applyFill="1" applyAlignment="1">
      <alignment horizontal="left" vertical="top" wrapText="1"/>
    </xf>
    <xf numFmtId="0" fontId="10" fillId="2" borderId="0" xfId="2" applyFont="1" applyFill="1" applyBorder="1" applyAlignment="1">
      <alignment horizontal="left" vertical="top" wrapText="1"/>
    </xf>
    <xf numFmtId="0" fontId="10" fillId="0" borderId="0" xfId="0" applyFont="1" applyBorder="1" applyAlignment="1">
      <alignment vertical="top" wrapText="1"/>
    </xf>
    <xf numFmtId="0" fontId="10" fillId="2" borderId="0" xfId="0" applyFont="1" applyFill="1" applyAlignment="1">
      <alignment vertical="top" wrapText="1"/>
    </xf>
    <xf numFmtId="0" fontId="5" fillId="0" borderId="0" xfId="1" applyNumberFormat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</cellXfs>
  <cellStyles count="40">
    <cellStyle name="Акцент1 2" xfId="3"/>
    <cellStyle name="Акцент2 2" xfId="4"/>
    <cellStyle name="Акцент3 2" xfId="5"/>
    <cellStyle name="Акцент4 2" xfId="6"/>
    <cellStyle name="Акцент5 2" xfId="7"/>
    <cellStyle name="Акцент6 2" xfId="8"/>
    <cellStyle name="Ввод  2" xfId="9"/>
    <cellStyle name="Вывод 2" xfId="10"/>
    <cellStyle name="Вычисление 2" xfId="11"/>
    <cellStyle name="Заголовок 1 2" xfId="12"/>
    <cellStyle name="Заголовок 2 2" xfId="13"/>
    <cellStyle name="Заголовок 3 2" xfId="14"/>
    <cellStyle name="Заголовок 4 2" xfId="15"/>
    <cellStyle name="Итог 2" xfId="16"/>
    <cellStyle name="Контрольная ячейка 2" xfId="17"/>
    <cellStyle name="Название 2" xfId="18"/>
    <cellStyle name="Нейтральный 2" xfId="19"/>
    <cellStyle name="Обычный" xfId="0" builtinId="0"/>
    <cellStyle name="Обычный 2" xfId="1"/>
    <cellStyle name="Обычный 2 2" xfId="20"/>
    <cellStyle name="Обычный 3" xfId="21"/>
    <cellStyle name="Обычный 3 2" xfId="22"/>
    <cellStyle name="Обычный 4" xfId="23"/>
    <cellStyle name="Обычный 5" xfId="24"/>
    <cellStyle name="Обычный 5 2" xfId="25"/>
    <cellStyle name="Обычный 6" xfId="26"/>
    <cellStyle name="Обычный 7" xfId="27"/>
    <cellStyle name="Обычный_Инвест 06 уточн" xfId="2"/>
    <cellStyle name="Плохой 2" xfId="28"/>
    <cellStyle name="Пояснение 2" xfId="29"/>
    <cellStyle name="Примечание 2" xfId="30"/>
    <cellStyle name="Связанная ячейка 2" xfId="31"/>
    <cellStyle name="Текст предупреждения 2" xfId="32"/>
    <cellStyle name="Финансовый 2" xfId="33"/>
    <cellStyle name="Финансовый 3" xfId="34"/>
    <cellStyle name="Финансовый 4" xfId="35"/>
    <cellStyle name="Финансовый 4 2" xfId="36"/>
    <cellStyle name="Финансовый 5" xfId="37"/>
    <cellStyle name="Финансовый 5 2" xfId="38"/>
    <cellStyle name="Хороший 2" xfId="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G44"/>
  <sheetViews>
    <sheetView tabSelected="1" view="pageBreakPreview" topLeftCell="A24" zoomScale="90" zoomScaleNormal="100" zoomScaleSheetLayoutView="90" workbookViewId="0">
      <selection activeCell="C31" sqref="C31"/>
    </sheetView>
  </sheetViews>
  <sheetFormatPr defaultRowHeight="12.75" x14ac:dyDescent="0.2"/>
  <cols>
    <col min="1" max="1" width="5.7109375" style="1" customWidth="1"/>
    <col min="2" max="2" width="59.140625" style="1" customWidth="1"/>
    <col min="3" max="3" width="62.140625" style="2" customWidth="1"/>
    <col min="4" max="4" width="16" style="1" customWidth="1"/>
    <col min="5" max="5" width="16.5703125" style="1" customWidth="1"/>
    <col min="6" max="6" width="16" style="1" customWidth="1"/>
    <col min="7" max="9" width="9.140625" style="1"/>
    <col min="10" max="12" width="9.140625" style="1" customWidth="1"/>
    <col min="13" max="16384" width="9.140625" style="1"/>
  </cols>
  <sheetData>
    <row r="1" spans="1:7" ht="15.75" x14ac:dyDescent="0.2">
      <c r="F1" s="3" t="s">
        <v>0</v>
      </c>
    </row>
    <row r="2" spans="1:7" ht="15.75" x14ac:dyDescent="0.2">
      <c r="F2" s="3" t="s">
        <v>1</v>
      </c>
    </row>
    <row r="3" spans="1:7" ht="15.75" x14ac:dyDescent="0.2">
      <c r="F3" s="3" t="s">
        <v>2</v>
      </c>
    </row>
    <row r="4" spans="1:7" ht="15.75" x14ac:dyDescent="0.2">
      <c r="F4" s="3" t="s">
        <v>3</v>
      </c>
    </row>
    <row r="5" spans="1:7" ht="15.75" x14ac:dyDescent="0.2">
      <c r="C5" s="4"/>
      <c r="D5" s="4"/>
    </row>
    <row r="6" spans="1:7" ht="15.75" x14ac:dyDescent="0.2">
      <c r="A6" s="30" t="s">
        <v>4</v>
      </c>
      <c r="B6" s="30"/>
      <c r="C6" s="30"/>
      <c r="D6" s="30"/>
      <c r="E6" s="30"/>
      <c r="F6" s="30"/>
    </row>
    <row r="7" spans="1:7" ht="87" customHeight="1" x14ac:dyDescent="0.2">
      <c r="A7" s="30" t="s">
        <v>5</v>
      </c>
      <c r="B7" s="30"/>
      <c r="C7" s="30"/>
      <c r="D7" s="30"/>
      <c r="E7" s="30"/>
      <c r="F7" s="30"/>
    </row>
    <row r="8" spans="1:7" ht="15.75" x14ac:dyDescent="0.2">
      <c r="A8" s="5"/>
      <c r="B8" s="5"/>
      <c r="C8" s="5"/>
      <c r="D8" s="5"/>
    </row>
    <row r="9" spans="1:7" ht="15" x14ac:dyDescent="0.2">
      <c r="C9" s="6"/>
      <c r="F9" s="7" t="s">
        <v>6</v>
      </c>
    </row>
    <row r="10" spans="1:7" s="9" customFormat="1" ht="16.5" customHeight="1" x14ac:dyDescent="0.25">
      <c r="A10" s="31" t="s">
        <v>7</v>
      </c>
      <c r="B10" s="32" t="s">
        <v>8</v>
      </c>
      <c r="C10" s="32" t="s">
        <v>9</v>
      </c>
      <c r="D10" s="33" t="s">
        <v>10</v>
      </c>
      <c r="E10" s="32" t="s">
        <v>11</v>
      </c>
      <c r="F10" s="32"/>
      <c r="G10" s="8"/>
    </row>
    <row r="11" spans="1:7" s="9" customFormat="1" ht="15.75" x14ac:dyDescent="0.25">
      <c r="A11" s="31"/>
      <c r="B11" s="32"/>
      <c r="C11" s="32"/>
      <c r="D11" s="33"/>
      <c r="E11" s="10" t="s">
        <v>12</v>
      </c>
      <c r="F11" s="11" t="s">
        <v>13</v>
      </c>
      <c r="G11" s="8"/>
    </row>
    <row r="12" spans="1:7" s="9" customFormat="1" ht="15.75" x14ac:dyDescent="0.25">
      <c r="A12" s="12">
        <v>1</v>
      </c>
      <c r="B12" s="12">
        <v>2</v>
      </c>
      <c r="C12" s="12">
        <v>3</v>
      </c>
      <c r="D12" s="12">
        <v>4</v>
      </c>
      <c r="E12" s="12">
        <v>5</v>
      </c>
      <c r="F12" s="12">
        <v>6</v>
      </c>
      <c r="G12" s="8"/>
    </row>
    <row r="13" spans="1:7" s="9" customFormat="1" ht="15.75" x14ac:dyDescent="0.25">
      <c r="A13" s="13"/>
      <c r="B13" s="14" t="s">
        <v>14</v>
      </c>
      <c r="C13" s="13"/>
      <c r="D13" s="15">
        <f>+E13+F13</f>
        <v>2280247.7199999997</v>
      </c>
      <c r="E13" s="15">
        <f>SUM(E15:E41)</f>
        <v>1280247.7</v>
      </c>
      <c r="F13" s="15">
        <f>SUM(F15:F41)</f>
        <v>1000000.02</v>
      </c>
      <c r="G13" s="8"/>
    </row>
    <row r="14" spans="1:7" s="9" customFormat="1" ht="15.75" x14ac:dyDescent="0.25">
      <c r="A14" s="13"/>
      <c r="B14" s="16" t="s">
        <v>15</v>
      </c>
      <c r="C14" s="16"/>
      <c r="D14" s="15"/>
      <c r="E14" s="17"/>
      <c r="F14" s="17"/>
    </row>
    <row r="15" spans="1:7" ht="31.5" x14ac:dyDescent="0.2">
      <c r="A15" s="22">
        <v>1</v>
      </c>
      <c r="B15" s="23" t="s">
        <v>16</v>
      </c>
      <c r="C15" s="23" t="s">
        <v>17</v>
      </c>
      <c r="D15" s="24">
        <f>E15+F15</f>
        <v>353946.80000000005</v>
      </c>
      <c r="E15" s="25">
        <v>299854.40000000002</v>
      </c>
      <c r="F15" s="25">
        <f>3370.1+50722.3</f>
        <v>54092.4</v>
      </c>
    </row>
    <row r="16" spans="1:7" ht="31.5" x14ac:dyDescent="0.2">
      <c r="A16" s="22">
        <v>2</v>
      </c>
      <c r="B16" s="23" t="s">
        <v>18</v>
      </c>
      <c r="C16" s="23" t="s">
        <v>17</v>
      </c>
      <c r="D16" s="24">
        <f>E16+F16</f>
        <v>10204.4</v>
      </c>
      <c r="E16" s="25">
        <v>0</v>
      </c>
      <c r="F16" s="25">
        <v>10204.4</v>
      </c>
    </row>
    <row r="17" spans="1:6" ht="31.5" x14ac:dyDescent="0.2">
      <c r="A17" s="22">
        <v>3</v>
      </c>
      <c r="B17" s="23" t="s">
        <v>49</v>
      </c>
      <c r="C17" s="23" t="s">
        <v>17</v>
      </c>
      <c r="D17" s="24">
        <f>E17+F17</f>
        <v>15000</v>
      </c>
      <c r="E17" s="25">
        <v>0</v>
      </c>
      <c r="F17" s="25">
        <v>15000</v>
      </c>
    </row>
    <row r="18" spans="1:6" ht="15.75" x14ac:dyDescent="0.2">
      <c r="A18" s="22">
        <v>4</v>
      </c>
      <c r="B18" s="23" t="s">
        <v>19</v>
      </c>
      <c r="C18" s="23" t="s">
        <v>17</v>
      </c>
      <c r="D18" s="24">
        <f>E18+F18</f>
        <v>213021.9</v>
      </c>
      <c r="E18" s="25">
        <v>210592.5</v>
      </c>
      <c r="F18" s="25">
        <v>2429.4</v>
      </c>
    </row>
    <row r="19" spans="1:6" ht="15.75" x14ac:dyDescent="0.2">
      <c r="A19" s="22">
        <v>5</v>
      </c>
      <c r="B19" s="23" t="s">
        <v>20</v>
      </c>
      <c r="C19" s="23" t="s">
        <v>17</v>
      </c>
      <c r="D19" s="24">
        <f t="shared" ref="D19:D39" si="0">E19+F19</f>
        <v>129123.9</v>
      </c>
      <c r="E19" s="25">
        <v>0</v>
      </c>
      <c r="F19" s="25">
        <f>29450.6+20422.1+51649.5+27601.7</f>
        <v>129123.9</v>
      </c>
    </row>
    <row r="20" spans="1:6" ht="47.25" x14ac:dyDescent="0.2">
      <c r="A20" s="22">
        <v>6</v>
      </c>
      <c r="B20" s="23" t="s">
        <v>21</v>
      </c>
      <c r="C20" s="23" t="s">
        <v>17</v>
      </c>
      <c r="D20" s="24">
        <f t="shared" si="0"/>
        <v>55492.800000000003</v>
      </c>
      <c r="E20" s="25">
        <f>27468.9+27468.9</f>
        <v>54937.8</v>
      </c>
      <c r="F20" s="25">
        <f>277.5+277.5</f>
        <v>555</v>
      </c>
    </row>
    <row r="21" spans="1:6" ht="15.75" x14ac:dyDescent="0.2">
      <c r="A21" s="22">
        <v>7</v>
      </c>
      <c r="B21" s="23" t="s">
        <v>22</v>
      </c>
      <c r="C21" s="23" t="s">
        <v>17</v>
      </c>
      <c r="D21" s="24">
        <f t="shared" si="0"/>
        <v>56434.5</v>
      </c>
      <c r="E21" s="25">
        <v>0</v>
      </c>
      <c r="F21" s="25">
        <v>56434.5</v>
      </c>
    </row>
    <row r="22" spans="1:6" ht="47.25" x14ac:dyDescent="0.2">
      <c r="A22" s="22">
        <v>8</v>
      </c>
      <c r="B22" s="23" t="s">
        <v>23</v>
      </c>
      <c r="C22" s="23" t="s">
        <v>24</v>
      </c>
      <c r="D22" s="24">
        <f t="shared" si="0"/>
        <v>95770.4</v>
      </c>
      <c r="E22" s="25">
        <v>93698.9</v>
      </c>
      <c r="F22" s="25">
        <f>946.5+1125</f>
        <v>2071.5</v>
      </c>
    </row>
    <row r="23" spans="1:6" ht="47.25" x14ac:dyDescent="0.2">
      <c r="A23" s="22">
        <v>9</v>
      </c>
      <c r="B23" s="23" t="s">
        <v>25</v>
      </c>
      <c r="C23" s="23" t="s">
        <v>24</v>
      </c>
      <c r="D23" s="24">
        <f t="shared" si="0"/>
        <v>1275.7</v>
      </c>
      <c r="E23" s="25">
        <v>0</v>
      </c>
      <c r="F23" s="25">
        <v>1275.7</v>
      </c>
    </row>
    <row r="24" spans="1:6" ht="47.25" x14ac:dyDescent="0.2">
      <c r="A24" s="22">
        <v>10</v>
      </c>
      <c r="B24" s="26" t="s">
        <v>26</v>
      </c>
      <c r="C24" s="23" t="s">
        <v>24</v>
      </c>
      <c r="D24" s="24">
        <f t="shared" si="0"/>
        <v>137481.40000000002</v>
      </c>
      <c r="E24" s="25">
        <v>0</v>
      </c>
      <c r="F24" s="25">
        <f>65299.8+72181.6</f>
        <v>137481.40000000002</v>
      </c>
    </row>
    <row r="25" spans="1:6" ht="31.5" x14ac:dyDescent="0.2">
      <c r="A25" s="22">
        <v>11</v>
      </c>
      <c r="B25" s="26" t="s">
        <v>27</v>
      </c>
      <c r="C25" s="26" t="s">
        <v>28</v>
      </c>
      <c r="D25" s="24">
        <f t="shared" si="0"/>
        <v>13632.9</v>
      </c>
      <c r="E25" s="25">
        <v>13496.6</v>
      </c>
      <c r="F25" s="25">
        <v>136.30000000000001</v>
      </c>
    </row>
    <row r="26" spans="1:6" ht="15.75" x14ac:dyDescent="0.2">
      <c r="A26" s="22">
        <v>12</v>
      </c>
      <c r="B26" s="26" t="s">
        <v>29</v>
      </c>
      <c r="C26" s="26" t="s">
        <v>28</v>
      </c>
      <c r="D26" s="24">
        <f t="shared" si="0"/>
        <v>44340</v>
      </c>
      <c r="E26" s="25">
        <v>43896.6</v>
      </c>
      <c r="F26" s="25">
        <v>443.4</v>
      </c>
    </row>
    <row r="27" spans="1:6" ht="31.5" x14ac:dyDescent="0.2">
      <c r="A27" s="22">
        <v>13</v>
      </c>
      <c r="B27" s="26" t="s">
        <v>30</v>
      </c>
      <c r="C27" s="26" t="s">
        <v>28</v>
      </c>
      <c r="D27" s="24">
        <f t="shared" si="0"/>
        <v>19765.100000000002</v>
      </c>
      <c r="E27" s="25">
        <v>19567.400000000001</v>
      </c>
      <c r="F27" s="25">
        <v>197.7</v>
      </c>
    </row>
    <row r="28" spans="1:6" ht="15.75" x14ac:dyDescent="0.2">
      <c r="A28" s="22">
        <v>14</v>
      </c>
      <c r="B28" s="26" t="s">
        <v>31</v>
      </c>
      <c r="C28" s="26" t="s">
        <v>28</v>
      </c>
      <c r="D28" s="24">
        <f t="shared" si="0"/>
        <v>26484.799999999999</v>
      </c>
      <c r="E28" s="25">
        <v>26220</v>
      </c>
      <c r="F28" s="25">
        <v>264.8</v>
      </c>
    </row>
    <row r="29" spans="1:6" ht="31.5" x14ac:dyDescent="0.2">
      <c r="A29" s="22">
        <v>15</v>
      </c>
      <c r="B29" s="27" t="s">
        <v>32</v>
      </c>
      <c r="C29" s="23" t="s">
        <v>40</v>
      </c>
      <c r="D29" s="24">
        <f t="shared" si="0"/>
        <v>320668.59999999998</v>
      </c>
      <c r="E29" s="25">
        <v>233609.9</v>
      </c>
      <c r="F29" s="25">
        <f>2359.7+84699</f>
        <v>87058.7</v>
      </c>
    </row>
    <row r="30" spans="1:6" ht="31.5" x14ac:dyDescent="0.2">
      <c r="A30" s="22">
        <v>16</v>
      </c>
      <c r="B30" s="27" t="s">
        <v>33</v>
      </c>
      <c r="C30" s="23" t="s">
        <v>34</v>
      </c>
      <c r="D30" s="24">
        <f t="shared" si="0"/>
        <v>19800</v>
      </c>
      <c r="E30" s="25">
        <v>0</v>
      </c>
      <c r="F30" s="25">
        <v>19800</v>
      </c>
    </row>
    <row r="31" spans="1:6" ht="47.25" x14ac:dyDescent="0.2">
      <c r="A31" s="22">
        <v>17</v>
      </c>
      <c r="B31" s="27" t="s">
        <v>35</v>
      </c>
      <c r="C31" s="23" t="s">
        <v>50</v>
      </c>
      <c r="D31" s="24">
        <f t="shared" si="0"/>
        <v>144575.79999999999</v>
      </c>
      <c r="E31" s="25">
        <f>61829.8</f>
        <v>61829.8</v>
      </c>
      <c r="F31" s="25">
        <v>82746</v>
      </c>
    </row>
    <row r="32" spans="1:6" ht="31.5" x14ac:dyDescent="0.2">
      <c r="A32" s="22">
        <v>18</v>
      </c>
      <c r="B32" s="26" t="s">
        <v>36</v>
      </c>
      <c r="C32" s="26" t="s">
        <v>37</v>
      </c>
      <c r="D32" s="24">
        <f t="shared" si="0"/>
        <v>112654.39999999999</v>
      </c>
      <c r="E32" s="25">
        <v>111527.9</v>
      </c>
      <c r="F32" s="25">
        <v>1126.5</v>
      </c>
    </row>
    <row r="33" spans="1:6" ht="31.5" x14ac:dyDescent="0.2">
      <c r="A33" s="22">
        <v>19</v>
      </c>
      <c r="B33" s="27" t="s">
        <v>38</v>
      </c>
      <c r="C33" s="23" t="s">
        <v>53</v>
      </c>
      <c r="D33" s="24">
        <f t="shared" si="0"/>
        <v>55561.5</v>
      </c>
      <c r="E33" s="25">
        <v>55005.9</v>
      </c>
      <c r="F33" s="25">
        <v>555.6</v>
      </c>
    </row>
    <row r="34" spans="1:6" ht="63" x14ac:dyDescent="0.2">
      <c r="A34" s="22">
        <v>20</v>
      </c>
      <c r="B34" s="26" t="s">
        <v>39</v>
      </c>
      <c r="C34" s="26" t="s">
        <v>40</v>
      </c>
      <c r="D34" s="24">
        <f t="shared" si="0"/>
        <v>1378.32</v>
      </c>
      <c r="E34" s="25">
        <v>0</v>
      </c>
      <c r="F34" s="25">
        <v>1378.32</v>
      </c>
    </row>
    <row r="35" spans="1:6" ht="63" x14ac:dyDescent="0.2">
      <c r="A35" s="22">
        <v>21</v>
      </c>
      <c r="B35" s="26" t="s">
        <v>41</v>
      </c>
      <c r="C35" s="26" t="s">
        <v>40</v>
      </c>
      <c r="D35" s="24">
        <f t="shared" si="0"/>
        <v>1023.6</v>
      </c>
      <c r="E35" s="25">
        <v>0</v>
      </c>
      <c r="F35" s="25">
        <v>1023.6</v>
      </c>
    </row>
    <row r="36" spans="1:6" ht="31.5" x14ac:dyDescent="0.2">
      <c r="A36" s="22">
        <v>22</v>
      </c>
      <c r="B36" s="26" t="s">
        <v>42</v>
      </c>
      <c r="C36" s="28" t="s">
        <v>43</v>
      </c>
      <c r="D36" s="24">
        <f t="shared" si="0"/>
        <v>56921.599999999999</v>
      </c>
      <c r="E36" s="25">
        <v>0</v>
      </c>
      <c r="F36" s="25">
        <v>56921.599999999999</v>
      </c>
    </row>
    <row r="37" spans="1:6" ht="47.25" x14ac:dyDescent="0.2">
      <c r="A37" s="22">
        <v>23</v>
      </c>
      <c r="B37" s="29" t="s">
        <v>44</v>
      </c>
      <c r="C37" s="29" t="s">
        <v>45</v>
      </c>
      <c r="D37" s="24">
        <f>E37+F37</f>
        <v>3244.8</v>
      </c>
      <c r="E37" s="25">
        <v>0</v>
      </c>
      <c r="F37" s="25">
        <v>3244.8</v>
      </c>
    </row>
    <row r="38" spans="1:6" ht="47.25" x14ac:dyDescent="0.2">
      <c r="A38" s="22">
        <v>24</v>
      </c>
      <c r="B38" s="29" t="s">
        <v>52</v>
      </c>
      <c r="C38" s="29" t="s">
        <v>46</v>
      </c>
      <c r="D38" s="24">
        <f t="shared" si="0"/>
        <v>245677.3</v>
      </c>
      <c r="E38" s="25">
        <f>43630+12380</f>
        <v>56010</v>
      </c>
      <c r="F38" s="25">
        <f>440+130+189097.3</f>
        <v>189667.3</v>
      </c>
    </row>
    <row r="39" spans="1:6" ht="31.5" x14ac:dyDescent="0.2">
      <c r="A39" s="22">
        <v>25</v>
      </c>
      <c r="B39" s="29" t="s">
        <v>51</v>
      </c>
      <c r="C39" s="29"/>
      <c r="D39" s="24">
        <f t="shared" si="0"/>
        <v>36408.6</v>
      </c>
      <c r="E39" s="25">
        <v>0</v>
      </c>
      <c r="F39" s="25">
        <v>36408.6</v>
      </c>
    </row>
    <row r="40" spans="1:6" ht="15.75" x14ac:dyDescent="0.2">
      <c r="A40" s="22">
        <v>26</v>
      </c>
      <c r="B40" s="26" t="s">
        <v>47</v>
      </c>
      <c r="C40" s="26"/>
      <c r="D40" s="24">
        <f>E40+F40</f>
        <v>51739.7</v>
      </c>
      <c r="E40" s="25">
        <v>0</v>
      </c>
      <c r="F40" s="25">
        <v>51739.7</v>
      </c>
    </row>
    <row r="41" spans="1:6" ht="31.5" x14ac:dyDescent="0.2">
      <c r="A41" s="22">
        <v>27</v>
      </c>
      <c r="B41" s="29" t="s">
        <v>48</v>
      </c>
      <c r="C41" s="29"/>
      <c r="D41" s="24">
        <f>E41+F41</f>
        <v>58618.9</v>
      </c>
      <c r="E41" s="25">
        <v>0</v>
      </c>
      <c r="F41" s="25">
        <v>58618.9</v>
      </c>
    </row>
    <row r="42" spans="1:6" ht="15.75" x14ac:dyDescent="0.2">
      <c r="A42" s="13"/>
      <c r="B42" s="18"/>
      <c r="C42" s="18"/>
      <c r="D42" s="20"/>
      <c r="E42" s="17"/>
      <c r="F42" s="17"/>
    </row>
    <row r="43" spans="1:6" ht="15.75" x14ac:dyDescent="0.2">
      <c r="A43" s="13"/>
      <c r="B43" s="19"/>
      <c r="C43" s="18"/>
      <c r="D43" s="20"/>
      <c r="E43" s="17"/>
      <c r="F43" s="17"/>
    </row>
    <row r="44" spans="1:6" ht="15.75" x14ac:dyDescent="0.25">
      <c r="A44" s="13"/>
      <c r="B44" s="18"/>
      <c r="C44" s="21"/>
      <c r="D44" s="20"/>
      <c r="E44" s="17"/>
      <c r="F44" s="17"/>
    </row>
  </sheetData>
  <mergeCells count="7">
    <mergeCell ref="A6:F6"/>
    <mergeCell ref="A7:F7"/>
    <mergeCell ref="A10:A11"/>
    <mergeCell ref="B10:B11"/>
    <mergeCell ref="C10:C11"/>
    <mergeCell ref="D10:D11"/>
    <mergeCell ref="E10:F10"/>
  </mergeCells>
  <pageMargins left="0.59055118110236227" right="0.15748031496062992" top="0.51181102362204722" bottom="0.31496062992125984" header="0.31496062992125984" footer="0.31496062992125984"/>
  <pageSetup paperSize="9" scale="81" orientation="landscape" r:id="rId1"/>
  <headerFooter scaleWithDoc="0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 11 объекты</vt:lpstr>
      <vt:lpstr>'Пр 11 объекты'!Заголовки_для_печати</vt:lpstr>
      <vt:lpstr>'Пр 11 объекты'!Область_печати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Ондар Алдынай Сергеевна</dc:creator>
  <cp:lastModifiedBy>Монгуш Саглай Романовна</cp:lastModifiedBy>
  <cp:lastPrinted>2020-10-31T08:01:35Z</cp:lastPrinted>
  <dcterms:created xsi:type="dcterms:W3CDTF">2020-10-30T02:47:15Z</dcterms:created>
  <dcterms:modified xsi:type="dcterms:W3CDTF">2020-12-17T10:18:12Z</dcterms:modified>
</cp:coreProperties>
</file>